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64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0" yWindow="0" windowWidth="20490" windowHeight="7740" firstSheet="10" activeTab="17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HPX" sheetId="79" r:id="rId18"/>
    <sheet name="BRPL" sheetId="24" r:id="rId19"/>
    <sheet name="BYPL" sheetId="26" r:id="rId20"/>
    <sheet name="TPDDL" sheetId="29" r:id="rId21"/>
    <sheet name="NDMC" sheetId="28" r:id="rId22"/>
    <sheet name="MES" sheetId="27" r:id="rId23"/>
    <sheet name="NRail" sheetId="30" r:id="rId24"/>
    <sheet name="PPCL" sheetId="65" r:id="rId25"/>
    <sheet name="GT" sheetId="66" r:id="rId26"/>
    <sheet name="BAWANA" sheetId="14" r:id="rId27"/>
    <sheet name="Extra" sheetId="15" r:id="rId28"/>
    <sheet name="BTPS" sheetId="16" r:id="rId29"/>
    <sheet name="PPCL_NG" sheetId="55" r:id="rId30"/>
    <sheet name="PPCL_Spot" sheetId="56" r:id="rId31"/>
    <sheet name="GT_NG" sheetId="57" r:id="rId32"/>
    <sheet name="GT_Spot" sheetId="58" r:id="rId33"/>
    <sheet name="Bawana_NG" sheetId="61" r:id="rId34"/>
    <sheet name="Bawana_RLNG" sheetId="62" r:id="rId35"/>
    <sheet name="Bawana_Spot" sheetId="63" r:id="rId36"/>
    <sheet name="Entt_ISGS" sheetId="6" r:id="rId37"/>
    <sheet name="ISGS_exbus" sheetId="1" r:id="rId38"/>
    <sheet name="ISGS_Delhi_pp" sheetId="11" r:id="rId39"/>
    <sheet name="URS_exbus" sheetId="5" r:id="rId40"/>
    <sheet name="URS_Delhi_pp" sheetId="31" r:id="rId41"/>
    <sheet name="LTA" sheetId="2" r:id="rId42"/>
    <sheet name="MTOA" sheetId="51" r:id="rId43"/>
    <sheet name="BRPL_ISGS_exbus" sheetId="20" r:id="rId44"/>
    <sheet name="BYPL_ISGS_exbus" sheetId="21" r:id="rId45"/>
    <sheet name="TPDDL_ISGS_exbus" sheetId="22" r:id="rId46"/>
    <sheet name="NDMC_ISGS_exbus" sheetId="23" r:id="rId47"/>
    <sheet name="NRail_ISGS_exbus" sheetId="67" r:id="rId48"/>
    <sheet name="correspondence_sheet" sheetId="9" r:id="rId49"/>
    <sheet name="Regulation" sheetId="10" r:id="rId50"/>
    <sheet name="BRPL_EOD" sheetId="32" r:id="rId51"/>
    <sheet name="BYPL_EOD" sheetId="33" r:id="rId52"/>
    <sheet name="TPDDL_EOD" sheetId="34" r:id="rId53"/>
    <sheet name="NDMC_EOD" sheetId="35" r:id="rId54"/>
    <sheet name="MES_EOD" sheetId="36" r:id="rId55"/>
    <sheet name="NRail_EOD" sheetId="77" r:id="rId56"/>
    <sheet name="Delhi_Gen_EOD" sheetId="64" r:id="rId57"/>
    <sheet name="BRPL_Sur" sheetId="25" r:id="rId58"/>
    <sheet name="BYPL_Sur" sheetId="45" r:id="rId59"/>
    <sheet name="MES_Sur" sheetId="46" r:id="rId60"/>
    <sheet name="NDMC_Sur" sheetId="47" r:id="rId61"/>
    <sheet name="NDPL_Sur" sheetId="48" r:id="rId62"/>
    <sheet name="IDT-1 Calculation" sheetId="54" r:id="rId63"/>
    <sheet name="Check_ISGS" sheetId="78" r:id="rId64"/>
  </sheets>
  <externalReferences>
    <externalReference r:id="rId65"/>
    <externalReference r:id="rId66"/>
    <externalReference r:id="rId67"/>
    <externalReference r:id="rId68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17">#REF!</definedName>
    <definedName name="klp" localSheetId="8">#REF!</definedName>
    <definedName name="klp" localSheetId="55">#REF!</definedName>
    <definedName name="klp" localSheetId="47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5725"/>
</workbook>
</file>

<file path=xl/calcChain.xml><?xml version="1.0" encoding="utf-8"?>
<calcChain xmlns="http://schemas.openxmlformats.org/spreadsheetml/2006/main">
  <c r="AS4" i="24"/>
  <c r="AT4"/>
  <c r="AS5"/>
  <c r="AT5"/>
  <c r="AS6"/>
  <c r="AT6"/>
  <c r="AS7"/>
  <c r="AT7"/>
  <c r="AS8"/>
  <c r="AT8"/>
  <c r="AS9"/>
  <c r="AT9"/>
  <c r="AS10"/>
  <c r="AT10"/>
  <c r="AS11"/>
  <c r="AT11"/>
  <c r="AS12"/>
  <c r="AT12"/>
  <c r="AS13"/>
  <c r="AT13"/>
  <c r="AS14"/>
  <c r="AT14"/>
  <c r="AS15"/>
  <c r="AT15"/>
  <c r="AS16"/>
  <c r="AT16"/>
  <c r="AS17"/>
  <c r="AT17"/>
  <c r="AS18"/>
  <c r="AT18"/>
  <c r="AS19"/>
  <c r="AT19"/>
  <c r="AS20"/>
  <c r="AT20"/>
  <c r="AS21"/>
  <c r="AT21"/>
  <c r="AS22"/>
  <c r="AT22"/>
  <c r="AS23"/>
  <c r="AT23"/>
  <c r="AS24"/>
  <c r="AT24"/>
  <c r="AS25"/>
  <c r="AT25"/>
  <c r="AS26"/>
  <c r="AT26"/>
  <c r="AS27"/>
  <c r="AT27"/>
  <c r="AS28"/>
  <c r="AT28"/>
  <c r="AS29"/>
  <c r="AT29"/>
  <c r="AS30"/>
  <c r="AT30"/>
  <c r="AS31"/>
  <c r="AT31"/>
  <c r="AS32"/>
  <c r="AT32"/>
  <c r="AS33"/>
  <c r="AT33"/>
  <c r="AS34"/>
  <c r="AT34"/>
  <c r="AS35"/>
  <c r="AT35"/>
  <c r="AS36"/>
  <c r="AT36"/>
  <c r="AS37"/>
  <c r="AT37"/>
  <c r="AS38"/>
  <c r="AT38"/>
  <c r="AS39"/>
  <c r="AT39"/>
  <c r="AS40"/>
  <c r="AT40"/>
  <c r="AS41"/>
  <c r="AT41"/>
  <c r="AS42"/>
  <c r="AT42"/>
  <c r="AS43"/>
  <c r="AT43"/>
  <c r="AS44"/>
  <c r="AT44"/>
  <c r="AS45"/>
  <c r="AT45"/>
  <c r="AS46"/>
  <c r="AT46"/>
  <c r="AS47"/>
  <c r="AT47"/>
  <c r="AS48"/>
  <c r="AT48"/>
  <c r="AS49"/>
  <c r="AT49"/>
  <c r="AS50"/>
  <c r="AT50"/>
  <c r="AS51"/>
  <c r="AT51"/>
  <c r="AS52"/>
  <c r="AT52"/>
  <c r="AS53"/>
  <c r="AT53"/>
  <c r="AS54"/>
  <c r="AT54"/>
  <c r="AS55"/>
  <c r="AT55"/>
  <c r="AS56"/>
  <c r="AT56"/>
  <c r="AS57"/>
  <c r="AT57"/>
  <c r="AS58"/>
  <c r="AT58"/>
  <c r="AS59"/>
  <c r="AT59"/>
  <c r="AS60"/>
  <c r="AT60"/>
  <c r="AS61"/>
  <c r="AT61"/>
  <c r="AS62"/>
  <c r="AT62"/>
  <c r="AS63"/>
  <c r="AT63"/>
  <c r="AS64"/>
  <c r="AT64"/>
  <c r="AS65"/>
  <c r="AT65"/>
  <c r="AS66"/>
  <c r="AT66"/>
  <c r="AS67"/>
  <c r="AT67"/>
  <c r="AS68"/>
  <c r="AT68"/>
  <c r="AS69"/>
  <c r="AT69"/>
  <c r="AS70"/>
  <c r="AT70"/>
  <c r="AS71"/>
  <c r="AT71"/>
  <c r="AS72"/>
  <c r="AT72"/>
  <c r="AS73"/>
  <c r="AT73"/>
  <c r="AS74"/>
  <c r="AT74"/>
  <c r="AS75"/>
  <c r="AT75"/>
  <c r="AS76"/>
  <c r="AT76"/>
  <c r="AS77"/>
  <c r="AT77"/>
  <c r="AS78"/>
  <c r="AT78"/>
  <c r="AS79"/>
  <c r="AT79"/>
  <c r="AS80"/>
  <c r="AT80"/>
  <c r="AS81"/>
  <c r="AT81"/>
  <c r="AS82"/>
  <c r="AT82"/>
  <c r="AS83"/>
  <c r="AT83"/>
  <c r="AS84"/>
  <c r="AT84"/>
  <c r="AS85"/>
  <c r="AT85"/>
  <c r="AS86"/>
  <c r="AT86"/>
  <c r="AS87"/>
  <c r="AT87"/>
  <c r="AS88"/>
  <c r="AT88"/>
  <c r="AS89"/>
  <c r="AT89"/>
  <c r="AS90"/>
  <c r="AT90"/>
  <c r="AS91"/>
  <c r="AT91"/>
  <c r="AS92"/>
  <c r="AT92"/>
  <c r="AS93"/>
  <c r="AT93"/>
  <c r="AS94"/>
  <c r="AT94"/>
  <c r="AS95"/>
  <c r="AT95"/>
  <c r="AS96"/>
  <c r="AT96"/>
  <c r="AS97"/>
  <c r="AT97"/>
  <c r="AS98"/>
  <c r="AT98"/>
  <c r="AT3"/>
  <c r="AS3"/>
  <c r="AS99" l="1"/>
  <c r="CE99" i="7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21" l="1"/>
  <c r="O3" i="26"/>
  <c r="DM99" i="22"/>
  <c r="O3" i="29"/>
  <c r="DM99" i="23"/>
  <c r="O3" i="28"/>
  <c r="DM99" i="67"/>
  <c r="O3" i="30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T2" i="79" s="1"/>
  <c r="A1" i="75"/>
  <c r="A1" i="74"/>
  <c r="DM99" i="11" l="1"/>
  <c r="DM99" i="3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J99"/>
  <c r="L99"/>
  <c r="M3"/>
  <c r="G99"/>
  <c r="F99"/>
  <c r="E99"/>
  <c r="D99"/>
  <c r="H98"/>
  <c r="I98" s="1"/>
  <c r="M98" s="1"/>
  <c r="H97"/>
  <c r="I97" s="1"/>
  <c r="M97" s="1"/>
  <c r="H96"/>
  <c r="I96" s="1"/>
  <c r="M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M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99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AI99" s="1"/>
  <c r="Z3"/>
  <c r="Y3"/>
  <c r="AJ99"/>
  <c r="AM99"/>
  <c r="AN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B4" i="61" s="1"/>
  <c r="AF4" i="14"/>
  <c r="AG4"/>
  <c r="AH4"/>
  <c r="AI4"/>
  <c r="AB4" i="63" s="1"/>
  <c r="AJ4" i="14"/>
  <c r="AE5"/>
  <c r="AF5"/>
  <c r="AG5"/>
  <c r="AB5" i="62" s="1"/>
  <c r="AH5" i="14"/>
  <c r="AI5"/>
  <c r="AJ5"/>
  <c r="AE6"/>
  <c r="AF6"/>
  <c r="AG6"/>
  <c r="AH6"/>
  <c r="AI6"/>
  <c r="AJ6"/>
  <c r="AE7"/>
  <c r="AF7"/>
  <c r="AG7"/>
  <c r="AH7"/>
  <c r="AI7"/>
  <c r="AJ7"/>
  <c r="AE8"/>
  <c r="AB8" i="61" s="1"/>
  <c r="AF8" i="14"/>
  <c r="AG8"/>
  <c r="AH8"/>
  <c r="AI8"/>
  <c r="AJ8"/>
  <c r="AE9"/>
  <c r="AF9"/>
  <c r="AG9"/>
  <c r="AB9" i="62" s="1"/>
  <c r="AH9" i="14"/>
  <c r="AI9"/>
  <c r="AJ9"/>
  <c r="AE10"/>
  <c r="AF10"/>
  <c r="AG10"/>
  <c r="AH10"/>
  <c r="AI10"/>
  <c r="AJ10"/>
  <c r="AE11"/>
  <c r="AF11"/>
  <c r="AG11"/>
  <c r="AH11"/>
  <c r="AI11"/>
  <c r="AJ11"/>
  <c r="AE12"/>
  <c r="AB12" i="61" s="1"/>
  <c r="AF12" i="14"/>
  <c r="AG12"/>
  <c r="AH12"/>
  <c r="AI12"/>
  <c r="AB12" i="63" s="1"/>
  <c r="AJ12" i="14"/>
  <c r="AE13"/>
  <c r="AF13"/>
  <c r="AG13"/>
  <c r="AB13" i="62" s="1"/>
  <c r="AH13" i="14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B16" i="63" s="1"/>
  <c r="AJ16" i="14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B20" i="63" s="1"/>
  <c r="AJ20" i="14"/>
  <c r="AE21"/>
  <c r="AF21"/>
  <c r="AG21"/>
  <c r="AB21" i="62" s="1"/>
  <c r="AH21" i="14"/>
  <c r="AI21"/>
  <c r="AJ21"/>
  <c r="AE22"/>
  <c r="AF22"/>
  <c r="AG22"/>
  <c r="AH22"/>
  <c r="AI22"/>
  <c r="AJ22"/>
  <c r="AE23"/>
  <c r="AF23"/>
  <c r="AG23"/>
  <c r="AH23"/>
  <c r="AI23"/>
  <c r="AJ23"/>
  <c r="AE24"/>
  <c r="AF24"/>
  <c r="AG24"/>
  <c r="AH24"/>
  <c r="AB24" i="62" s="1"/>
  <c r="AI24" i="14"/>
  <c r="AJ24"/>
  <c r="AE25"/>
  <c r="AF25"/>
  <c r="AG25"/>
  <c r="AH25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B28" i="63" s="1"/>
  <c r="AJ28" i="14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F44"/>
  <c r="AG44"/>
  <c r="AH44"/>
  <c r="AB44" i="62" s="1"/>
  <c r="AI44" i="14"/>
  <c r="AB44" i="63" s="1"/>
  <c r="AJ44" i="14"/>
  <c r="AE45"/>
  <c r="AF45"/>
  <c r="AG45"/>
  <c r="AH45"/>
  <c r="AI45"/>
  <c r="AJ45"/>
  <c r="AE46"/>
  <c r="AF46"/>
  <c r="AG46"/>
  <c r="AH46"/>
  <c r="AI46"/>
  <c r="AJ46"/>
  <c r="AE47"/>
  <c r="AF47"/>
  <c r="AG47"/>
  <c r="AH47"/>
  <c r="AI47"/>
  <c r="AJ47"/>
  <c r="AE48"/>
  <c r="AF48"/>
  <c r="AG48"/>
  <c r="AH48"/>
  <c r="AB48" i="62" s="1"/>
  <c r="AI48" i="14"/>
  <c r="AB48" i="63" s="1"/>
  <c r="AJ48" i="14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B52" i="62" s="1"/>
  <c r="AI52" i="14"/>
  <c r="AJ52"/>
  <c r="AE53"/>
  <c r="AF53"/>
  <c r="AG53"/>
  <c r="AH53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I56"/>
  <c r="AJ56"/>
  <c r="AE57"/>
  <c r="AF57"/>
  <c r="AG57"/>
  <c r="AH57"/>
  <c r="AI57"/>
  <c r="AJ57"/>
  <c r="AE58"/>
  <c r="AF58"/>
  <c r="AG58"/>
  <c r="AH58"/>
  <c r="AI58"/>
  <c r="AJ58"/>
  <c r="AE59"/>
  <c r="AF59"/>
  <c r="AG59"/>
  <c r="AH59"/>
  <c r="AI59"/>
  <c r="AJ59"/>
  <c r="AE60"/>
  <c r="AB60" i="61" s="1"/>
  <c r="AF60" i="14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B64" i="61" s="1"/>
  <c r="AF64" i="14"/>
  <c r="AG64"/>
  <c r="AH64"/>
  <c r="AI64"/>
  <c r="AB64" i="63" s="1"/>
  <c r="AJ64" i="14"/>
  <c r="AE65"/>
  <c r="AF65"/>
  <c r="AG65"/>
  <c r="AH65"/>
  <c r="AI65"/>
  <c r="AJ65"/>
  <c r="AE66"/>
  <c r="AF66"/>
  <c r="AG66"/>
  <c r="AH66"/>
  <c r="AI66"/>
  <c r="AJ66"/>
  <c r="AE67"/>
  <c r="AF67"/>
  <c r="AG67"/>
  <c r="AH67"/>
  <c r="AI67"/>
  <c r="AJ67"/>
  <c r="AE68"/>
  <c r="AB68" i="61" s="1"/>
  <c r="AF68" i="14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B72" i="61" s="1"/>
  <c r="AF72" i="14"/>
  <c r="AG72"/>
  <c r="AH72"/>
  <c r="AI72"/>
  <c r="AB72" i="63" s="1"/>
  <c r="AJ72" i="14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F76"/>
  <c r="AG76"/>
  <c r="AH76"/>
  <c r="AI76"/>
  <c r="AJ76"/>
  <c r="AE77"/>
  <c r="AB77" i="61" s="1"/>
  <c r="AF77" i="14"/>
  <c r="AG77"/>
  <c r="AB77" i="62" s="1"/>
  <c r="AH77" i="14"/>
  <c r="AI77"/>
  <c r="AJ77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B81" i="62" s="1"/>
  <c r="AH81" i="14"/>
  <c r="AI81"/>
  <c r="AJ81"/>
  <c r="AE82"/>
  <c r="AF82"/>
  <c r="AG82"/>
  <c r="AH82"/>
  <c r="AI82"/>
  <c r="AJ82"/>
  <c r="AE83"/>
  <c r="AF83"/>
  <c r="AG83"/>
  <c r="AH83"/>
  <c r="AI83"/>
  <c r="AJ83"/>
  <c r="AE84"/>
  <c r="AF84"/>
  <c r="AG84"/>
  <c r="AH84"/>
  <c r="AI84"/>
  <c r="AB84" i="63" s="1"/>
  <c r="AJ84" i="1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B88" i="61" s="1"/>
  <c r="AF88" i="14"/>
  <c r="AG88"/>
  <c r="AH88"/>
  <c r="AI88"/>
  <c r="AB88" i="63" s="1"/>
  <c r="AJ88" i="14"/>
  <c r="AE89"/>
  <c r="AF89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F96"/>
  <c r="AG96"/>
  <c r="AH96"/>
  <c r="AI96"/>
  <c r="AB96" i="63" s="1"/>
  <c r="AJ96" i="14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B3" i="62" s="1"/>
  <c r="AI3" i="14"/>
  <c r="AJ3"/>
  <c r="AE3"/>
  <c r="X4"/>
  <c r="AA4" i="61" s="1"/>
  <c r="Y4" i="14"/>
  <c r="Z4"/>
  <c r="AA4"/>
  <c r="AB4"/>
  <c r="AC4"/>
  <c r="X5"/>
  <c r="Y5"/>
  <c r="Z5"/>
  <c r="AA5" i="62" s="1"/>
  <c r="AA5" i="14"/>
  <c r="AB5"/>
  <c r="AC5"/>
  <c r="X6"/>
  <c r="AA6" i="61" s="1"/>
  <c r="Y6" i="14"/>
  <c r="Z6"/>
  <c r="AA6"/>
  <c r="AB6"/>
  <c r="AC6"/>
  <c r="X7"/>
  <c r="Y7"/>
  <c r="Z7"/>
  <c r="AA7"/>
  <c r="AB7"/>
  <c r="AC7"/>
  <c r="X8"/>
  <c r="AA8" i="61" s="1"/>
  <c r="Y8" i="14"/>
  <c r="Z8"/>
  <c r="AA8"/>
  <c r="AB8"/>
  <c r="AA8" i="63" s="1"/>
  <c r="AC8" i="14"/>
  <c r="X9"/>
  <c r="Y9"/>
  <c r="AA9" i="61" s="1"/>
  <c r="Z9" i="14"/>
  <c r="AA9" i="62" s="1"/>
  <c r="AA9" i="14"/>
  <c r="AB9"/>
  <c r="AC9"/>
  <c r="X10"/>
  <c r="AA10" i="61" s="1"/>
  <c r="Y10" i="14"/>
  <c r="Z10"/>
  <c r="AA10"/>
  <c r="AB10"/>
  <c r="AA10" i="63" s="1"/>
  <c r="AC10" i="14"/>
  <c r="X11"/>
  <c r="Y11"/>
  <c r="AA11" i="61" s="1"/>
  <c r="Z11" i="14"/>
  <c r="AA11" i="62" s="1"/>
  <c r="AA11" i="14"/>
  <c r="AB11"/>
  <c r="AC11"/>
  <c r="X12"/>
  <c r="AA12" i="61" s="1"/>
  <c r="Y12" i="14"/>
  <c r="Z12"/>
  <c r="AA12"/>
  <c r="AB12"/>
  <c r="AA12" i="63" s="1"/>
  <c r="AC12" i="14"/>
  <c r="X13"/>
  <c r="Y13"/>
  <c r="AA13" i="61" s="1"/>
  <c r="Z13" i="14"/>
  <c r="AA13" i="62" s="1"/>
  <c r="AA13" i="14"/>
  <c r="AB13"/>
  <c r="AC13"/>
  <c r="X14"/>
  <c r="AA14" i="61" s="1"/>
  <c r="Y14" i="14"/>
  <c r="Z14"/>
  <c r="AA14"/>
  <c r="AB14"/>
  <c r="AA14" i="63" s="1"/>
  <c r="AC14" i="14"/>
  <c r="X15"/>
  <c r="Y15"/>
  <c r="AA15" i="61" s="1"/>
  <c r="Z15" i="14"/>
  <c r="AA15"/>
  <c r="AB15"/>
  <c r="AC15"/>
  <c r="X16"/>
  <c r="AA16" i="61" s="1"/>
  <c r="Y16" i="14"/>
  <c r="Z16"/>
  <c r="AA16"/>
  <c r="AB16"/>
  <c r="AA16" i="63" s="1"/>
  <c r="AC16" i="14"/>
  <c r="X17"/>
  <c r="Y17"/>
  <c r="Z17"/>
  <c r="AA17" i="62" s="1"/>
  <c r="AA17" i="14"/>
  <c r="AB17"/>
  <c r="AC17"/>
  <c r="X18"/>
  <c r="AA18" i="61" s="1"/>
  <c r="Y18" i="14"/>
  <c r="Z18"/>
  <c r="AA18"/>
  <c r="AB18"/>
  <c r="AA18" i="63" s="1"/>
  <c r="AC18" i="14"/>
  <c r="X19"/>
  <c r="Y19"/>
  <c r="AA19" i="61" s="1"/>
  <c r="Z19" i="14"/>
  <c r="AA19" i="62" s="1"/>
  <c r="AA19" i="14"/>
  <c r="AB19"/>
  <c r="AC19"/>
  <c r="X20"/>
  <c r="AA20" i="61" s="1"/>
  <c r="Y20" i="14"/>
  <c r="Z20"/>
  <c r="AA20"/>
  <c r="AB20"/>
  <c r="AA20" i="63" s="1"/>
  <c r="AC20" i="14"/>
  <c r="X21"/>
  <c r="Y21"/>
  <c r="AA21" i="61" s="1"/>
  <c r="Z21" i="14"/>
  <c r="AA21" i="62" s="1"/>
  <c r="AA21" i="14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AA24" i="61" s="1"/>
  <c r="Y24" i="14"/>
  <c r="Z24"/>
  <c r="AA24"/>
  <c r="AB24"/>
  <c r="AA24" i="63" s="1"/>
  <c r="AC24" i="14"/>
  <c r="X25"/>
  <c r="Y25"/>
  <c r="AA25" i="61" s="1"/>
  <c r="Z25" i="14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AA27" i="61" s="1"/>
  <c r="Z27" i="14"/>
  <c r="AA27" i="62" s="1"/>
  <c r="AA27" i="14"/>
  <c r="AB27"/>
  <c r="AC27"/>
  <c r="X28"/>
  <c r="AA28" i="61" s="1"/>
  <c r="Y28" i="14"/>
  <c r="Z28"/>
  <c r="AA28"/>
  <c r="AB28"/>
  <c r="AA28" i="63" s="1"/>
  <c r="AC28" i="14"/>
  <c r="X29"/>
  <c r="Y29"/>
  <c r="AA29" i="61" s="1"/>
  <c r="Z29" i="14"/>
  <c r="AA29" i="62" s="1"/>
  <c r="AA29" i="14"/>
  <c r="AB29"/>
  <c r="AC29"/>
  <c r="X30"/>
  <c r="AA30" i="61" s="1"/>
  <c r="Y30" i="14"/>
  <c r="Z30"/>
  <c r="AA30"/>
  <c r="AB30"/>
  <c r="AA30" i="63" s="1"/>
  <c r="AC30" i="14"/>
  <c r="X31"/>
  <c r="Y31"/>
  <c r="AA31" i="61" s="1"/>
  <c r="Z31" i="14"/>
  <c r="AA31"/>
  <c r="AB31"/>
  <c r="AC31"/>
  <c r="X32"/>
  <c r="AA32" i="61" s="1"/>
  <c r="Y32" i="14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AA35" i="61" s="1"/>
  <c r="Z35" i="14"/>
  <c r="AA35" i="62" s="1"/>
  <c r="AA35" i="14"/>
  <c r="AB35"/>
  <c r="AC35"/>
  <c r="X36"/>
  <c r="AA36" i="61" s="1"/>
  <c r="Y36" i="14"/>
  <c r="Z36"/>
  <c r="AA36"/>
  <c r="AB36"/>
  <c r="AC36"/>
  <c r="X37"/>
  <c r="Y37"/>
  <c r="AA37" i="61" s="1"/>
  <c r="Z37" i="14"/>
  <c r="AA37" i="62" s="1"/>
  <c r="AA37" i="14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AA40" i="61" s="1"/>
  <c r="Y40" i="14"/>
  <c r="Z40"/>
  <c r="AA40"/>
  <c r="AB40"/>
  <c r="AA40" i="63" s="1"/>
  <c r="AC40" i="14"/>
  <c r="X41"/>
  <c r="Y41"/>
  <c r="AA41" i="61" s="1"/>
  <c r="Z41" i="14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AA43" i="61" s="1"/>
  <c r="Z43" i="14"/>
  <c r="AA43" i="62" s="1"/>
  <c r="AA43" i="14"/>
  <c r="AB43"/>
  <c r="AC43"/>
  <c r="X44"/>
  <c r="AA44" i="61" s="1"/>
  <c r="Y44" i="14"/>
  <c r="Z44"/>
  <c r="AA44"/>
  <c r="AB44"/>
  <c r="AA44" i="63" s="1"/>
  <c r="AC44" i="14"/>
  <c r="X45"/>
  <c r="Y45"/>
  <c r="AA45" i="61" s="1"/>
  <c r="Z45" i="14"/>
  <c r="AA45" i="62" s="1"/>
  <c r="AA45" i="14"/>
  <c r="AB45"/>
  <c r="AC45"/>
  <c r="X46"/>
  <c r="AA46" i="61" s="1"/>
  <c r="Y46" i="14"/>
  <c r="Z46"/>
  <c r="AA46"/>
  <c r="AB46"/>
  <c r="AA46" i="63" s="1"/>
  <c r="AC46" i="14"/>
  <c r="X47"/>
  <c r="Y47"/>
  <c r="AA47" i="61" s="1"/>
  <c r="Z47" i="14"/>
  <c r="AA47"/>
  <c r="AB47"/>
  <c r="AC47"/>
  <c r="X48"/>
  <c r="AA48" i="61" s="1"/>
  <c r="Y48" i="14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AA51" i="61" s="1"/>
  <c r="Z51" i="14"/>
  <c r="AA51" i="62" s="1"/>
  <c r="AA51" i="14"/>
  <c r="AB51"/>
  <c r="AC51"/>
  <c r="X52"/>
  <c r="AA52" i="61" s="1"/>
  <c r="Y52" i="14"/>
  <c r="Z52"/>
  <c r="AA52"/>
  <c r="AB52"/>
  <c r="AA52" i="63" s="1"/>
  <c r="AC52" i="14"/>
  <c r="X53"/>
  <c r="Y53"/>
  <c r="AA53" i="61" s="1"/>
  <c r="Z53" i="14"/>
  <c r="AA53" i="62" s="1"/>
  <c r="AA53" i="14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AA57" i="61" s="1"/>
  <c r="Z57" i="14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A60" i="63" s="1"/>
  <c r="AC60" i="14"/>
  <c r="X61"/>
  <c r="Y61"/>
  <c r="AA61" i="61" s="1"/>
  <c r="Z61" i="14"/>
  <c r="AA61" i="62" s="1"/>
  <c r="AA61" i="14"/>
  <c r="AB61"/>
  <c r="AC61"/>
  <c r="X62"/>
  <c r="AA62" i="61" s="1"/>
  <c r="Y62" i="14"/>
  <c r="Z62"/>
  <c r="AA62"/>
  <c r="AB62"/>
  <c r="AA62" i="63" s="1"/>
  <c r="AC62" i="14"/>
  <c r="X63"/>
  <c r="Y63"/>
  <c r="AA63" i="61" s="1"/>
  <c r="Z63" i="14"/>
  <c r="AA63"/>
  <c r="AB63"/>
  <c r="AC63"/>
  <c r="X64"/>
  <c r="AA64" i="61" s="1"/>
  <c r="Y64" i="14"/>
  <c r="Z64"/>
  <c r="AA64"/>
  <c r="AB64"/>
  <c r="AA64" i="63" s="1"/>
  <c r="AC64" i="14"/>
  <c r="X65"/>
  <c r="Y65"/>
  <c r="AA65" i="61" s="1"/>
  <c r="Z65" i="14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AA67" i="61" s="1"/>
  <c r="Z67" i="14"/>
  <c r="AA67" i="62" s="1"/>
  <c r="AA67" i="14"/>
  <c r="AB67"/>
  <c r="AC67"/>
  <c r="X68"/>
  <c r="AA68" i="61" s="1"/>
  <c r="Y68" i="14"/>
  <c r="Z68"/>
  <c r="AA68"/>
  <c r="AB68"/>
  <c r="AC68"/>
  <c r="X69"/>
  <c r="Y69"/>
  <c r="Z69"/>
  <c r="AA69" i="62" s="1"/>
  <c r="AA69" i="14"/>
  <c r="AB69"/>
  <c r="AC69"/>
  <c r="X70"/>
  <c r="AA70" i="61" s="1"/>
  <c r="Y70" i="14"/>
  <c r="Z70"/>
  <c r="AA70"/>
  <c r="AB70"/>
  <c r="AA70" i="63" s="1"/>
  <c r="AC70" i="14"/>
  <c r="X71"/>
  <c r="Y71"/>
  <c r="AA71" i="61" s="1"/>
  <c r="Z71" i="14"/>
  <c r="AA71"/>
  <c r="AB71"/>
  <c r="AC71"/>
  <c r="X72"/>
  <c r="AA72" i="61" s="1"/>
  <c r="Y72" i="14"/>
  <c r="Z72"/>
  <c r="AA72"/>
  <c r="AB72"/>
  <c r="AA72" i="63" s="1"/>
  <c r="AC72" i="14"/>
  <c r="X73"/>
  <c r="Y73"/>
  <c r="AA73" i="61" s="1"/>
  <c r="Z73" i="14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A76" i="63" s="1"/>
  <c r="AC76" i="14"/>
  <c r="X77"/>
  <c r="Y77"/>
  <c r="AA77" i="61" s="1"/>
  <c r="Z77" i="14"/>
  <c r="AA77" i="62" s="1"/>
  <c r="AA77" i="14"/>
  <c r="AB77"/>
  <c r="AC77"/>
  <c r="X78"/>
  <c r="AA78" i="61" s="1"/>
  <c r="Y78" i="14"/>
  <c r="Z78"/>
  <c r="AA78"/>
  <c r="AB78"/>
  <c r="AA78" i="63" s="1"/>
  <c r="AC78" i="14"/>
  <c r="X79"/>
  <c r="Y79"/>
  <c r="AA79" i="61" s="1"/>
  <c r="Z79" i="14"/>
  <c r="AA79"/>
  <c r="AB79"/>
  <c r="AC79"/>
  <c r="X80"/>
  <c r="AA80" i="61" s="1"/>
  <c r="Y80" i="14"/>
  <c r="Z80"/>
  <c r="AA80"/>
  <c r="AB80"/>
  <c r="AA80" i="63" s="1"/>
  <c r="AC80" i="14"/>
  <c r="X81"/>
  <c r="Y81"/>
  <c r="AA81" i="61" s="1"/>
  <c r="Z81" i="14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AA83" i="61" s="1"/>
  <c r="Z83" i="14"/>
  <c r="AA83" i="62" s="1"/>
  <c r="AA83" i="14"/>
  <c r="AB83"/>
  <c r="AC83"/>
  <c r="X84"/>
  <c r="AA84" i="61" s="1"/>
  <c r="Y84" i="14"/>
  <c r="Z84"/>
  <c r="AA84"/>
  <c r="AB84"/>
  <c r="AA84" i="63" s="1"/>
  <c r="AC84" i="14"/>
  <c r="X85"/>
  <c r="Y85"/>
  <c r="Z85"/>
  <c r="AA85" i="62" s="1"/>
  <c r="AA85" i="14"/>
  <c r="AB85"/>
  <c r="AC85"/>
  <c r="X86"/>
  <c r="AA86" i="61" s="1"/>
  <c r="Y86" i="14"/>
  <c r="Z86"/>
  <c r="AA86"/>
  <c r="AB86"/>
  <c r="AA86" i="63" s="1"/>
  <c r="AC86" i="14"/>
  <c r="X87"/>
  <c r="Y87"/>
  <c r="AA87" i="61" s="1"/>
  <c r="Z87" i="14"/>
  <c r="AA87"/>
  <c r="AB87"/>
  <c r="AC87"/>
  <c r="X88"/>
  <c r="AA88" i="61" s="1"/>
  <c r="Y88" i="14"/>
  <c r="Z88"/>
  <c r="AA88"/>
  <c r="AB88"/>
  <c r="AA88" i="63" s="1"/>
  <c r="AC88" i="14"/>
  <c r="X89"/>
  <c r="Y89"/>
  <c r="AA89" i="61" s="1"/>
  <c r="Z89" i="14"/>
  <c r="AA89" i="62" s="1"/>
  <c r="AA89" i="14"/>
  <c r="AB89"/>
  <c r="AC89"/>
  <c r="X90"/>
  <c r="AA90" i="61" s="1"/>
  <c r="Y90" i="14"/>
  <c r="Z90"/>
  <c r="AA90"/>
  <c r="AB90"/>
  <c r="AA90" i="63" s="1"/>
  <c r="AC90" i="14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AA93" i="61" s="1"/>
  <c r="Z93" i="14"/>
  <c r="AA93" i="62" s="1"/>
  <c r="AA93" i="14"/>
  <c r="AB93"/>
  <c r="AC93"/>
  <c r="X94"/>
  <c r="AA94" i="61" s="1"/>
  <c r="Y94" i="14"/>
  <c r="Z94"/>
  <c r="AA94"/>
  <c r="AB94"/>
  <c r="AA94" i="63" s="1"/>
  <c r="AC94" i="14"/>
  <c r="X95"/>
  <c r="Y95"/>
  <c r="AA95" i="61" s="1"/>
  <c r="Z95" i="14"/>
  <c r="AA95"/>
  <c r="AB95"/>
  <c r="AC95"/>
  <c r="X96"/>
  <c r="AA96" i="61" s="1"/>
  <c r="Y96" i="14"/>
  <c r="Z96"/>
  <c r="AA96"/>
  <c r="AB96"/>
  <c r="AA96" i="63" s="1"/>
  <c r="AC96" i="14"/>
  <c r="X97"/>
  <c r="Y97"/>
  <c r="AA97" i="61" s="1"/>
  <c r="Z97" i="14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Y88"/>
  <c r="Z88"/>
  <c r="Y89"/>
  <c r="Z89"/>
  <c r="AA89"/>
  <c r="Y90"/>
  <c r="Z90"/>
  <c r="Y91"/>
  <c r="Z91"/>
  <c r="AA91"/>
  <c r="Y92"/>
  <c r="Z92"/>
  <c r="Y93"/>
  <c r="Z93"/>
  <c r="AA93"/>
  <c r="Y94"/>
  <c r="Z94"/>
  <c r="Y95"/>
  <c r="Z95"/>
  <c r="AA95"/>
  <c r="Y96"/>
  <c r="Z96"/>
  <c r="Y97"/>
  <c r="Z97"/>
  <c r="AA97"/>
  <c r="Y98"/>
  <c r="Z98"/>
  <c r="AB3"/>
  <c r="AA3"/>
  <c r="Z3"/>
  <c r="Y3"/>
  <c r="Y4" i="62"/>
  <c r="Z4"/>
  <c r="AA4"/>
  <c r="Y5"/>
  <c r="Z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Y94"/>
  <c r="Z94"/>
  <c r="AA94"/>
  <c r="AB94"/>
  <c r="Y95"/>
  <c r="Z95"/>
  <c r="AA95"/>
  <c r="Y96"/>
  <c r="Z96"/>
  <c r="AA96"/>
  <c r="Y97"/>
  <c r="Z97"/>
  <c r="Y98"/>
  <c r="Z98"/>
  <c r="AA98"/>
  <c r="AB98"/>
  <c r="Z3"/>
  <c r="Y3"/>
  <c r="Y4" i="61"/>
  <c r="Z4"/>
  <c r="Y5"/>
  <c r="Z5"/>
  <c r="AA5"/>
  <c r="Y6"/>
  <c r="Z6"/>
  <c r="Y7"/>
  <c r="Z7"/>
  <c r="AA7"/>
  <c r="AB7"/>
  <c r="Y8"/>
  <c r="Z8"/>
  <c r="Y9"/>
  <c r="Z9"/>
  <c r="Y10"/>
  <c r="Z10"/>
  <c r="Y11"/>
  <c r="Z11"/>
  <c r="AB11"/>
  <c r="Y12"/>
  <c r="Z12"/>
  <c r="Y13"/>
  <c r="Z13"/>
  <c r="Y14"/>
  <c r="Z14"/>
  <c r="Y15"/>
  <c r="Z15"/>
  <c r="AB15"/>
  <c r="Y16"/>
  <c r="Z16"/>
  <c r="Y17"/>
  <c r="Z17"/>
  <c r="AA17"/>
  <c r="Y18"/>
  <c r="Z18"/>
  <c r="Y19"/>
  <c r="Z19"/>
  <c r="AB19"/>
  <c r="Y20"/>
  <c r="Z20"/>
  <c r="Y21"/>
  <c r="Z21"/>
  <c r="Y22"/>
  <c r="Z22"/>
  <c r="Y23"/>
  <c r="Z23"/>
  <c r="AA23"/>
  <c r="AB23"/>
  <c r="Y24"/>
  <c r="Z24"/>
  <c r="Y25"/>
  <c r="Z25"/>
  <c r="Y26"/>
  <c r="Z26"/>
  <c r="Y27"/>
  <c r="Z27"/>
  <c r="AB27"/>
  <c r="Y28"/>
  <c r="Z28"/>
  <c r="Y29"/>
  <c r="Z29"/>
  <c r="Y30"/>
  <c r="Z30"/>
  <c r="Y31"/>
  <c r="Z31"/>
  <c r="AB31"/>
  <c r="Y32"/>
  <c r="Z32"/>
  <c r="Y33"/>
  <c r="Z33"/>
  <c r="AA33"/>
  <c r="Y34"/>
  <c r="Z34"/>
  <c r="Y35"/>
  <c r="Z35"/>
  <c r="AB35"/>
  <c r="Y36"/>
  <c r="Z36"/>
  <c r="Y37"/>
  <c r="Z37"/>
  <c r="Y38"/>
  <c r="Z38"/>
  <c r="Y39"/>
  <c r="Z39"/>
  <c r="AA39"/>
  <c r="AB39"/>
  <c r="Y40"/>
  <c r="Z40"/>
  <c r="Y41"/>
  <c r="Z41"/>
  <c r="Y42"/>
  <c r="Z42"/>
  <c r="Y43"/>
  <c r="Z43"/>
  <c r="AB43"/>
  <c r="Y44"/>
  <c r="Z44"/>
  <c r="Y45"/>
  <c r="Z45"/>
  <c r="Y46"/>
  <c r="Z46"/>
  <c r="Y47"/>
  <c r="Z47"/>
  <c r="AB47"/>
  <c r="Y48"/>
  <c r="Z48"/>
  <c r="Y49"/>
  <c r="Z49"/>
  <c r="AA49"/>
  <c r="Y50"/>
  <c r="Z50"/>
  <c r="Y51"/>
  <c r="Z51"/>
  <c r="AB51"/>
  <c r="Y52"/>
  <c r="Z52"/>
  <c r="Y53"/>
  <c r="Z53"/>
  <c r="Y54"/>
  <c r="Z54"/>
  <c r="Y55"/>
  <c r="Z55"/>
  <c r="AA55"/>
  <c r="AB55"/>
  <c r="Y56"/>
  <c r="Z56"/>
  <c r="AA56"/>
  <c r="Y57"/>
  <c r="Z57"/>
  <c r="Y58"/>
  <c r="Z58"/>
  <c r="Y59"/>
  <c r="Z59"/>
  <c r="AA59"/>
  <c r="AB59"/>
  <c r="Y60"/>
  <c r="Z60"/>
  <c r="Y61"/>
  <c r="Z61"/>
  <c r="Y62"/>
  <c r="Z62"/>
  <c r="Y63"/>
  <c r="Z63"/>
  <c r="AB63"/>
  <c r="Y64"/>
  <c r="Z64"/>
  <c r="Y65"/>
  <c r="Z65"/>
  <c r="Y66"/>
  <c r="Z66"/>
  <c r="Y67"/>
  <c r="Z67"/>
  <c r="AB67"/>
  <c r="Y68"/>
  <c r="Z68"/>
  <c r="Y69"/>
  <c r="Z69"/>
  <c r="AA69"/>
  <c r="Y70"/>
  <c r="Z70"/>
  <c r="Y71"/>
  <c r="Z71"/>
  <c r="AB71"/>
  <c r="Y72"/>
  <c r="Z72"/>
  <c r="Y73"/>
  <c r="Z73"/>
  <c r="Y74"/>
  <c r="Z74"/>
  <c r="Y75"/>
  <c r="Z75"/>
  <c r="AA75"/>
  <c r="AB75"/>
  <c r="Y76"/>
  <c r="Z76"/>
  <c r="Y77"/>
  <c r="Z77"/>
  <c r="Y78"/>
  <c r="Z78"/>
  <c r="Y79"/>
  <c r="Z79"/>
  <c r="AB79"/>
  <c r="Y80"/>
  <c r="Z80"/>
  <c r="Y81"/>
  <c r="Z81"/>
  <c r="Y82"/>
  <c r="Z82"/>
  <c r="Y83"/>
  <c r="Z83"/>
  <c r="AB83"/>
  <c r="Y84"/>
  <c r="Z84"/>
  <c r="Y85"/>
  <c r="Z85"/>
  <c r="AA85"/>
  <c r="Y86"/>
  <c r="Z86"/>
  <c r="Y87"/>
  <c r="Z87"/>
  <c r="AB87"/>
  <c r="Y88"/>
  <c r="Z88"/>
  <c r="Y89"/>
  <c r="Z89"/>
  <c r="Y90"/>
  <c r="Z90"/>
  <c r="Y91"/>
  <c r="Z91"/>
  <c r="AA91"/>
  <c r="AB91"/>
  <c r="Y92"/>
  <c r="Z92"/>
  <c r="Y93"/>
  <c r="Z93"/>
  <c r="Y94"/>
  <c r="Z94"/>
  <c r="Y95"/>
  <c r="Z95"/>
  <c r="AB95"/>
  <c r="Y96"/>
  <c r="Z96"/>
  <c r="Y97"/>
  <c r="Z97"/>
  <c r="Y98"/>
  <c r="Z98"/>
  <c r="AA3"/>
  <c r="Z3"/>
  <c r="Y3"/>
  <c r="AK99" i="29" l="1"/>
  <c r="AK99" i="24"/>
  <c r="AB92" i="63"/>
  <c r="AB80"/>
  <c r="AB76"/>
  <c r="AB68"/>
  <c r="AB60"/>
  <c r="AB56"/>
  <c r="AB52"/>
  <c r="AB40"/>
  <c r="AB36"/>
  <c r="AB32"/>
  <c r="AB24"/>
  <c r="AB8"/>
  <c r="AB81"/>
  <c r="AB77"/>
  <c r="AB93" i="62"/>
  <c r="AB89"/>
  <c r="AB85"/>
  <c r="AB69"/>
  <c r="AB65"/>
  <c r="AB57"/>
  <c r="AB53"/>
  <c r="AB45"/>
  <c r="AB25"/>
  <c r="AB17"/>
  <c r="AB56"/>
  <c r="AB96" i="61"/>
  <c r="AB84"/>
  <c r="AB80"/>
  <c r="AB76"/>
  <c r="AB48"/>
  <c r="AB44"/>
  <c r="AB24"/>
  <c r="AB89"/>
  <c r="AA6" i="63"/>
  <c r="AB98" i="61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F4" s="1"/>
  <c r="C4"/>
  <c r="B5"/>
  <c r="C5"/>
  <c r="B6"/>
  <c r="F6" s="1"/>
  <c r="C6"/>
  <c r="B7"/>
  <c r="C7"/>
  <c r="B8"/>
  <c r="F8" s="1"/>
  <c r="C8"/>
  <c r="B9"/>
  <c r="C9"/>
  <c r="B10"/>
  <c r="C10"/>
  <c r="B11"/>
  <c r="C11"/>
  <c r="B12"/>
  <c r="F12" s="1"/>
  <c r="C12"/>
  <c r="B13"/>
  <c r="C13"/>
  <c r="B14"/>
  <c r="F14" s="1"/>
  <c r="C14"/>
  <c r="B15"/>
  <c r="C15"/>
  <c r="B16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C26"/>
  <c r="B27"/>
  <c r="C27"/>
  <c r="B28"/>
  <c r="F28" s="1"/>
  <c r="C28"/>
  <c r="B29"/>
  <c r="C29"/>
  <c r="B30"/>
  <c r="F30" s="1"/>
  <c r="C30"/>
  <c r="B31"/>
  <c r="C31"/>
  <c r="B32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C42"/>
  <c r="B43"/>
  <c r="C43"/>
  <c r="B44"/>
  <c r="F44" s="1"/>
  <c r="C44"/>
  <c r="B45"/>
  <c r="C45"/>
  <c r="B46"/>
  <c r="F46" s="1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C58"/>
  <c r="B59"/>
  <c r="C59"/>
  <c r="B60"/>
  <c r="F60" s="1"/>
  <c r="C60"/>
  <c r="B61"/>
  <c r="C61"/>
  <c r="B62"/>
  <c r="C62"/>
  <c r="B63"/>
  <c r="C63"/>
  <c r="B64"/>
  <c r="F64" s="1"/>
  <c r="C64"/>
  <c r="B65"/>
  <c r="C65"/>
  <c r="B66"/>
  <c r="C66"/>
  <c r="B67"/>
  <c r="C67"/>
  <c r="B68"/>
  <c r="F68" s="1"/>
  <c r="C68"/>
  <c r="B69"/>
  <c r="C69"/>
  <c r="B70"/>
  <c r="F70" s="1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C98"/>
  <c r="C3"/>
  <c r="B3"/>
  <c r="B4" i="62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C46"/>
  <c r="B47"/>
  <c r="C47"/>
  <c r="B48"/>
  <c r="F48" s="1"/>
  <c r="C48"/>
  <c r="B49"/>
  <c r="C49"/>
  <c r="B50"/>
  <c r="C50"/>
  <c r="B51"/>
  <c r="C51"/>
  <c r="B52"/>
  <c r="F52" s="1"/>
  <c r="C52"/>
  <c r="B53"/>
  <c r="C53"/>
  <c r="B54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F61" s="1"/>
  <c r="B62"/>
  <c r="F62" s="1"/>
  <c r="C62"/>
  <c r="B63"/>
  <c r="C63"/>
  <c r="B64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C76"/>
  <c r="B77"/>
  <c r="C77"/>
  <c r="B78"/>
  <c r="F78" s="1"/>
  <c r="C78"/>
  <c r="B79"/>
  <c r="C79"/>
  <c r="B80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C94"/>
  <c r="B95"/>
  <c r="C95"/>
  <c r="B96"/>
  <c r="F96" s="1"/>
  <c r="C96"/>
  <c r="B97"/>
  <c r="C97"/>
  <c r="B98"/>
  <c r="C98"/>
  <c r="C3"/>
  <c r="B3"/>
  <c r="B4" i="61"/>
  <c r="C4"/>
  <c r="B5"/>
  <c r="C5"/>
  <c r="B6"/>
  <c r="C6"/>
  <c r="B7"/>
  <c r="C7"/>
  <c r="B8"/>
  <c r="F8" s="1"/>
  <c r="C8"/>
  <c r="B9"/>
  <c r="C9"/>
  <c r="B10"/>
  <c r="C10"/>
  <c r="B11"/>
  <c r="C11"/>
  <c r="B12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C80"/>
  <c r="B81"/>
  <c r="C81"/>
  <c r="B82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C96"/>
  <c r="B97"/>
  <c r="C97"/>
  <c r="B98"/>
  <c r="C98"/>
  <c r="C3"/>
  <c r="B3"/>
  <c r="B4" i="58"/>
  <c r="C4"/>
  <c r="B5"/>
  <c r="C5"/>
  <c r="B6"/>
  <c r="C6"/>
  <c r="B7"/>
  <c r="C7"/>
  <c r="B8"/>
  <c r="F8" s="1"/>
  <c r="C8"/>
  <c r="B9"/>
  <c r="C9"/>
  <c r="B10"/>
  <c r="C10"/>
  <c r="B11"/>
  <c r="C11"/>
  <c r="B12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F20" s="1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F48" s="1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7"/>
  <c r="C4"/>
  <c r="B5"/>
  <c r="C5"/>
  <c r="B6"/>
  <c r="F6" s="1"/>
  <c r="C6"/>
  <c r="B7"/>
  <c r="C7"/>
  <c r="B8"/>
  <c r="F8" s="1"/>
  <c r="C8"/>
  <c r="B9"/>
  <c r="C9"/>
  <c r="B10"/>
  <c r="F10" s="1"/>
  <c r="C10"/>
  <c r="B11"/>
  <c r="C11"/>
  <c r="B12"/>
  <c r="C12"/>
  <c r="B13"/>
  <c r="C13"/>
  <c r="B14"/>
  <c r="F14" s="1"/>
  <c r="C14"/>
  <c r="B15"/>
  <c r="C15"/>
  <c r="B16"/>
  <c r="F16" s="1"/>
  <c r="C16"/>
  <c r="B17"/>
  <c r="C17"/>
  <c r="B18"/>
  <c r="F18" s="1"/>
  <c r="C18"/>
  <c r="B19"/>
  <c r="C19"/>
  <c r="B20"/>
  <c r="C20"/>
  <c r="B21"/>
  <c r="C21"/>
  <c r="B22"/>
  <c r="F22" s="1"/>
  <c r="C22"/>
  <c r="B23"/>
  <c r="C23"/>
  <c r="B24"/>
  <c r="F24" s="1"/>
  <c r="C24"/>
  <c r="B25"/>
  <c r="C25"/>
  <c r="B26"/>
  <c r="F26" s="1"/>
  <c r="C26"/>
  <c r="B27"/>
  <c r="C27"/>
  <c r="B28"/>
  <c r="F28" s="1"/>
  <c r="C28"/>
  <c r="B29"/>
  <c r="C29"/>
  <c r="B30"/>
  <c r="F30" s="1"/>
  <c r="C30"/>
  <c r="B31"/>
  <c r="C31"/>
  <c r="B32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C40"/>
  <c r="B41"/>
  <c r="C41"/>
  <c r="B42"/>
  <c r="F42" s="1"/>
  <c r="C42"/>
  <c r="B43"/>
  <c r="C43"/>
  <c r="B44"/>
  <c r="F44" s="1"/>
  <c r="C44"/>
  <c r="B45"/>
  <c r="C45"/>
  <c r="B46"/>
  <c r="F46" s="1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C56"/>
  <c r="B57"/>
  <c r="C57"/>
  <c r="B58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C90"/>
  <c r="B91"/>
  <c r="C91"/>
  <c r="B92"/>
  <c r="F92" s="1"/>
  <c r="C92"/>
  <c r="B93"/>
  <c r="C93"/>
  <c r="B94"/>
  <c r="F94" s="1"/>
  <c r="C94"/>
  <c r="B95"/>
  <c r="C95"/>
  <c r="B96"/>
  <c r="F96" s="1"/>
  <c r="C96"/>
  <c r="B97"/>
  <c r="C97"/>
  <c r="B98"/>
  <c r="F98" s="1"/>
  <c r="C98"/>
  <c r="C3"/>
  <c r="B3"/>
  <c r="B4" i="56"/>
  <c r="F4" s="1"/>
  <c r="C4"/>
  <c r="B5"/>
  <c r="C5"/>
  <c r="B6"/>
  <c r="C6"/>
  <c r="B7"/>
  <c r="C7"/>
  <c r="B8"/>
  <c r="F8" s="1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F20" s="1"/>
  <c r="C20"/>
  <c r="B21"/>
  <c r="C21"/>
  <c r="B22"/>
  <c r="F22" s="1"/>
  <c r="C22"/>
  <c r="B23"/>
  <c r="C23"/>
  <c r="B24"/>
  <c r="C24"/>
  <c r="B25"/>
  <c r="C25"/>
  <c r="B26"/>
  <c r="C26"/>
  <c r="B27"/>
  <c r="C27"/>
  <c r="B28"/>
  <c r="F28" s="1"/>
  <c r="C28"/>
  <c r="B29"/>
  <c r="C29"/>
  <c r="B30"/>
  <c r="F30" s="1"/>
  <c r="C30"/>
  <c r="B31"/>
  <c r="C31"/>
  <c r="B32"/>
  <c r="F32" s="1"/>
  <c r="C32"/>
  <c r="B33"/>
  <c r="C33"/>
  <c r="B34"/>
  <c r="F34" s="1"/>
  <c r="C34"/>
  <c r="B35"/>
  <c r="C35"/>
  <c r="B36"/>
  <c r="F36" s="1"/>
  <c r="C36"/>
  <c r="B37"/>
  <c r="C37"/>
  <c r="B38"/>
  <c r="F38" s="1"/>
  <c r="C38"/>
  <c r="B39"/>
  <c r="C39"/>
  <c r="B40"/>
  <c r="F40" s="1"/>
  <c r="C40"/>
  <c r="B41"/>
  <c r="C41"/>
  <c r="B42"/>
  <c r="F42" s="1"/>
  <c r="C42"/>
  <c r="B43"/>
  <c r="C43"/>
  <c r="B44"/>
  <c r="C44"/>
  <c r="B45"/>
  <c r="C45"/>
  <c r="B46"/>
  <c r="C46"/>
  <c r="B47"/>
  <c r="C47"/>
  <c r="B48"/>
  <c r="F48" s="1"/>
  <c r="C48"/>
  <c r="B49"/>
  <c r="C49"/>
  <c r="B50"/>
  <c r="F50" s="1"/>
  <c r="C50"/>
  <c r="B51"/>
  <c r="C51"/>
  <c r="B52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C87"/>
  <c r="B88"/>
  <c r="C88"/>
  <c r="B89"/>
  <c r="C89"/>
  <c r="B90"/>
  <c r="C90"/>
  <c r="B91"/>
  <c r="C91"/>
  <c r="B92"/>
  <c r="C92"/>
  <c r="B93"/>
  <c r="C93"/>
  <c r="B94"/>
  <c r="C94"/>
  <c r="B95"/>
  <c r="C95"/>
  <c r="B96"/>
  <c r="C96"/>
  <c r="B97"/>
  <c r="C97"/>
  <c r="B98"/>
  <c r="C98"/>
  <c r="C3"/>
  <c r="B3"/>
  <c r="B4" i="55"/>
  <c r="F4" s="1"/>
  <c r="C4"/>
  <c r="B5"/>
  <c r="C5"/>
  <c r="B6"/>
  <c r="F6" s="1"/>
  <c r="C6"/>
  <c r="B7"/>
  <c r="C7"/>
  <c r="B8"/>
  <c r="C8"/>
  <c r="B9"/>
  <c r="C9"/>
  <c r="B10"/>
  <c r="F10" s="1"/>
  <c r="C10"/>
  <c r="B11"/>
  <c r="C11"/>
  <c r="B12"/>
  <c r="F12" s="1"/>
  <c r="C12"/>
  <c r="B13"/>
  <c r="C13"/>
  <c r="B14"/>
  <c r="F14" s="1"/>
  <c r="C14"/>
  <c r="B15"/>
  <c r="C15"/>
  <c r="B16"/>
  <c r="F16" s="1"/>
  <c r="C16"/>
  <c r="B17"/>
  <c r="C17"/>
  <c r="B18"/>
  <c r="C18"/>
  <c r="B19"/>
  <c r="C19"/>
  <c r="B20"/>
  <c r="F20" s="1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F30" s="1"/>
  <c r="C30"/>
  <c r="B31"/>
  <c r="C31"/>
  <c r="B32"/>
  <c r="F32" s="1"/>
  <c r="C32"/>
  <c r="B33"/>
  <c r="C33"/>
  <c r="B34"/>
  <c r="C34"/>
  <c r="B35"/>
  <c r="C35"/>
  <c r="B36"/>
  <c r="F36" s="1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F50" s="1"/>
  <c r="C50"/>
  <c r="B51"/>
  <c r="C51"/>
  <c r="B52"/>
  <c r="F52" s="1"/>
  <c r="C52"/>
  <c r="B53"/>
  <c r="C53"/>
  <c r="B54"/>
  <c r="F54" s="1"/>
  <c r="C54"/>
  <c r="B55"/>
  <c r="C55"/>
  <c r="B56"/>
  <c r="F56" s="1"/>
  <c r="C56"/>
  <c r="B57"/>
  <c r="C57"/>
  <c r="B58"/>
  <c r="F58" s="1"/>
  <c r="C58"/>
  <c r="B59"/>
  <c r="C59"/>
  <c r="B60"/>
  <c r="F60" s="1"/>
  <c r="C60"/>
  <c r="B61"/>
  <c r="C61"/>
  <c r="B62"/>
  <c r="F62" s="1"/>
  <c r="C62"/>
  <c r="B63"/>
  <c r="C63"/>
  <c r="B64"/>
  <c r="F64" s="1"/>
  <c r="C64"/>
  <c r="B65"/>
  <c r="C65"/>
  <c r="B66"/>
  <c r="F66" s="1"/>
  <c r="C66"/>
  <c r="B67"/>
  <c r="C67"/>
  <c r="B68"/>
  <c r="F68" s="1"/>
  <c r="C68"/>
  <c r="B69"/>
  <c r="C69"/>
  <c r="B70"/>
  <c r="F70" s="1"/>
  <c r="C70"/>
  <c r="B71"/>
  <c r="C71"/>
  <c r="B72"/>
  <c r="F72" s="1"/>
  <c r="C72"/>
  <c r="B73"/>
  <c r="C73"/>
  <c r="B74"/>
  <c r="F74" s="1"/>
  <c r="C74"/>
  <c r="B75"/>
  <c r="C75"/>
  <c r="B76"/>
  <c r="F76" s="1"/>
  <c r="C76"/>
  <c r="B77"/>
  <c r="C77"/>
  <c r="B78"/>
  <c r="F78" s="1"/>
  <c r="C78"/>
  <c r="B79"/>
  <c r="C79"/>
  <c r="B80"/>
  <c r="F80" s="1"/>
  <c r="C80"/>
  <c r="B81"/>
  <c r="C81"/>
  <c r="B82"/>
  <c r="F82" s="1"/>
  <c r="C82"/>
  <c r="B83"/>
  <c r="C83"/>
  <c r="B84"/>
  <c r="F84" s="1"/>
  <c r="C84"/>
  <c r="B85"/>
  <c r="C85"/>
  <c r="B86"/>
  <c r="F86" s="1"/>
  <c r="C86"/>
  <c r="B87"/>
  <c r="C87"/>
  <c r="B88"/>
  <c r="F88" s="1"/>
  <c r="C88"/>
  <c r="B89"/>
  <c r="C89"/>
  <c r="B90"/>
  <c r="F90" s="1"/>
  <c r="C90"/>
  <c r="B91"/>
  <c r="C91"/>
  <c r="B92"/>
  <c r="C92"/>
  <c r="B93"/>
  <c r="C93"/>
  <c r="B94"/>
  <c r="C94"/>
  <c r="B95"/>
  <c r="C95"/>
  <c r="B96"/>
  <c r="F96" s="1"/>
  <c r="C96"/>
  <c r="B97"/>
  <c r="C97"/>
  <c r="B98"/>
  <c r="F98" s="1"/>
  <c r="C98"/>
  <c r="C3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F97"/>
  <c r="U96"/>
  <c r="U95"/>
  <c r="F95"/>
  <c r="U94"/>
  <c r="U93"/>
  <c r="F93"/>
  <c r="U92"/>
  <c r="N92"/>
  <c r="U91"/>
  <c r="F91"/>
  <c r="U90"/>
  <c r="N90"/>
  <c r="U89"/>
  <c r="N89"/>
  <c r="F89"/>
  <c r="U88"/>
  <c r="N88"/>
  <c r="U87"/>
  <c r="F87"/>
  <c r="U86"/>
  <c r="N86"/>
  <c r="U85"/>
  <c r="N85"/>
  <c r="F85"/>
  <c r="U84"/>
  <c r="N84"/>
  <c r="F84"/>
  <c r="U83"/>
  <c r="F83"/>
  <c r="U82"/>
  <c r="N82"/>
  <c r="U81"/>
  <c r="N81"/>
  <c r="F81"/>
  <c r="U80"/>
  <c r="N80"/>
  <c r="U79"/>
  <c r="F79"/>
  <c r="U78"/>
  <c r="U77"/>
  <c r="N77"/>
  <c r="F77"/>
  <c r="U76"/>
  <c r="N76"/>
  <c r="U75"/>
  <c r="F75"/>
  <c r="U74"/>
  <c r="N74"/>
  <c r="U73"/>
  <c r="N73"/>
  <c r="F73"/>
  <c r="U72"/>
  <c r="N72"/>
  <c r="F72"/>
  <c r="U71"/>
  <c r="F71"/>
  <c r="U70"/>
  <c r="N70"/>
  <c r="U69"/>
  <c r="N69"/>
  <c r="F69"/>
  <c r="U68"/>
  <c r="N68"/>
  <c r="U67"/>
  <c r="F67"/>
  <c r="U66"/>
  <c r="N66"/>
  <c r="U65"/>
  <c r="N65"/>
  <c r="F65"/>
  <c r="U64"/>
  <c r="N64"/>
  <c r="U63"/>
  <c r="F63"/>
  <c r="U62"/>
  <c r="N62"/>
  <c r="U61"/>
  <c r="N61"/>
  <c r="F61"/>
  <c r="U60"/>
  <c r="N60"/>
  <c r="U59"/>
  <c r="F59"/>
  <c r="U58"/>
  <c r="N58"/>
  <c r="F58"/>
  <c r="U57"/>
  <c r="N57"/>
  <c r="F57"/>
  <c r="U56"/>
  <c r="N56"/>
  <c r="U55"/>
  <c r="F55"/>
  <c r="U54"/>
  <c r="N54"/>
  <c r="U53"/>
  <c r="N53"/>
  <c r="F53"/>
  <c r="U52"/>
  <c r="N52"/>
  <c r="U51"/>
  <c r="F51"/>
  <c r="U50"/>
  <c r="N50"/>
  <c r="U49"/>
  <c r="N49"/>
  <c r="F49"/>
  <c r="U48"/>
  <c r="N48"/>
  <c r="F48"/>
  <c r="U47"/>
  <c r="F47"/>
  <c r="U46"/>
  <c r="N46"/>
  <c r="U45"/>
  <c r="N45"/>
  <c r="F45"/>
  <c r="U44"/>
  <c r="N44"/>
  <c r="U43"/>
  <c r="F43"/>
  <c r="U42"/>
  <c r="N42"/>
  <c r="F42"/>
  <c r="U41"/>
  <c r="N41"/>
  <c r="F41"/>
  <c r="U40"/>
  <c r="N40"/>
  <c r="U39"/>
  <c r="F39"/>
  <c r="U38"/>
  <c r="N38"/>
  <c r="U37"/>
  <c r="N37"/>
  <c r="F37"/>
  <c r="U36"/>
  <c r="N36"/>
  <c r="U35"/>
  <c r="F35"/>
  <c r="U34"/>
  <c r="N34"/>
  <c r="U33"/>
  <c r="N33"/>
  <c r="F33"/>
  <c r="U32"/>
  <c r="N32"/>
  <c r="F32"/>
  <c r="U31"/>
  <c r="F31"/>
  <c r="U30"/>
  <c r="N30"/>
  <c r="U29"/>
  <c r="N29"/>
  <c r="F29"/>
  <c r="U28"/>
  <c r="U27"/>
  <c r="N27"/>
  <c r="F27"/>
  <c r="U26"/>
  <c r="N26"/>
  <c r="F26"/>
  <c r="U25"/>
  <c r="N25"/>
  <c r="F25"/>
  <c r="U24"/>
  <c r="N24"/>
  <c r="U23"/>
  <c r="F23"/>
  <c r="U22"/>
  <c r="N22"/>
  <c r="U21"/>
  <c r="N21"/>
  <c r="F21"/>
  <c r="U20"/>
  <c r="N20"/>
  <c r="U19"/>
  <c r="F19"/>
  <c r="U18"/>
  <c r="N18"/>
  <c r="U17"/>
  <c r="N17"/>
  <c r="F17"/>
  <c r="U16"/>
  <c r="N16"/>
  <c r="F16"/>
  <c r="U15"/>
  <c r="F15"/>
  <c r="U14"/>
  <c r="N14"/>
  <c r="U13"/>
  <c r="N13"/>
  <c r="F13"/>
  <c r="U12"/>
  <c r="N12"/>
  <c r="U11"/>
  <c r="F11"/>
  <c r="U10"/>
  <c r="N10"/>
  <c r="F10"/>
  <c r="U9"/>
  <c r="N9"/>
  <c r="F9"/>
  <c r="U8"/>
  <c r="N8"/>
  <c r="U7"/>
  <c r="F7"/>
  <c r="U6"/>
  <c r="N6"/>
  <c r="U5"/>
  <c r="N5"/>
  <c r="F5"/>
  <c r="U4"/>
  <c r="N4"/>
  <c r="U3"/>
  <c r="M99"/>
  <c r="L99"/>
  <c r="K99"/>
  <c r="J99"/>
  <c r="I99"/>
  <c r="A1"/>
  <c r="T99" i="62"/>
  <c r="S99"/>
  <c r="R99"/>
  <c r="Q99"/>
  <c r="P99"/>
  <c r="U98"/>
  <c r="N98"/>
  <c r="F98"/>
  <c r="U97"/>
  <c r="N97"/>
  <c r="F97"/>
  <c r="U96"/>
  <c r="N96"/>
  <c r="U95"/>
  <c r="N95"/>
  <c r="F95"/>
  <c r="U94"/>
  <c r="N94"/>
  <c r="F94"/>
  <c r="AD93"/>
  <c r="U93"/>
  <c r="N93"/>
  <c r="AD92"/>
  <c r="U92"/>
  <c r="N92"/>
  <c r="U91"/>
  <c r="N91"/>
  <c r="F91"/>
  <c r="U90"/>
  <c r="N90"/>
  <c r="AD89"/>
  <c r="U89"/>
  <c r="N89"/>
  <c r="F89"/>
  <c r="AD88"/>
  <c r="U88"/>
  <c r="N88"/>
  <c r="U87"/>
  <c r="N87"/>
  <c r="F87"/>
  <c r="U86"/>
  <c r="N86"/>
  <c r="AD85"/>
  <c r="U85"/>
  <c r="N85"/>
  <c r="F85"/>
  <c r="U84"/>
  <c r="U83"/>
  <c r="N83"/>
  <c r="F83"/>
  <c r="U82"/>
  <c r="N82"/>
  <c r="U81"/>
  <c r="N81"/>
  <c r="F81"/>
  <c r="U80"/>
  <c r="F80"/>
  <c r="U79"/>
  <c r="N79"/>
  <c r="F79"/>
  <c r="AC78"/>
  <c r="U78"/>
  <c r="N78"/>
  <c r="U77"/>
  <c r="N77"/>
  <c r="F77"/>
  <c r="U76"/>
  <c r="F76"/>
  <c r="U75"/>
  <c r="N75"/>
  <c r="F75"/>
  <c r="U74"/>
  <c r="N74"/>
  <c r="U73"/>
  <c r="N73"/>
  <c r="F73"/>
  <c r="U72"/>
  <c r="U71"/>
  <c r="N71"/>
  <c r="F71"/>
  <c r="U70"/>
  <c r="N70"/>
  <c r="AD69"/>
  <c r="U69"/>
  <c r="N69"/>
  <c r="F69"/>
  <c r="U68"/>
  <c r="U67"/>
  <c r="N67"/>
  <c r="F67"/>
  <c r="AD66"/>
  <c r="U66"/>
  <c r="N66"/>
  <c r="AD65"/>
  <c r="U65"/>
  <c r="N65"/>
  <c r="F65"/>
  <c r="U64"/>
  <c r="F64"/>
  <c r="U63"/>
  <c r="N63"/>
  <c r="F63"/>
  <c r="AC62"/>
  <c r="U62"/>
  <c r="N62"/>
  <c r="U61"/>
  <c r="N61"/>
  <c r="U60"/>
  <c r="U59"/>
  <c r="N59"/>
  <c r="F59"/>
  <c r="U58"/>
  <c r="N58"/>
  <c r="U57"/>
  <c r="N57"/>
  <c r="F57"/>
  <c r="U56"/>
  <c r="U55"/>
  <c r="N55"/>
  <c r="F55"/>
  <c r="U54"/>
  <c r="N54"/>
  <c r="F54"/>
  <c r="AD53"/>
  <c r="U53"/>
  <c r="N53"/>
  <c r="F53"/>
  <c r="U52"/>
  <c r="U51"/>
  <c r="N51"/>
  <c r="F51"/>
  <c r="AD50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AD33"/>
  <c r="U33"/>
  <c r="F33"/>
  <c r="U32"/>
  <c r="U31"/>
  <c r="F31"/>
  <c r="U30"/>
  <c r="AD29"/>
  <c r="U29"/>
  <c r="F29"/>
  <c r="U28"/>
  <c r="U27"/>
  <c r="F27"/>
  <c r="U26"/>
  <c r="U25"/>
  <c r="F25"/>
  <c r="U24"/>
  <c r="U23"/>
  <c r="F23"/>
  <c r="U22"/>
  <c r="AD21"/>
  <c r="U21"/>
  <c r="F21"/>
  <c r="U20"/>
  <c r="F20"/>
  <c r="U19"/>
  <c r="F19"/>
  <c r="U18"/>
  <c r="F18"/>
  <c r="AD17"/>
  <c r="U17"/>
  <c r="F17"/>
  <c r="U16"/>
  <c r="U15"/>
  <c r="F15"/>
  <c r="U14"/>
  <c r="AD13"/>
  <c r="U13"/>
  <c r="F13"/>
  <c r="U12"/>
  <c r="U11"/>
  <c r="F11"/>
  <c r="U10"/>
  <c r="AD9"/>
  <c r="U9"/>
  <c r="F9"/>
  <c r="U8"/>
  <c r="U7"/>
  <c r="F7"/>
  <c r="U6"/>
  <c r="AD5"/>
  <c r="U5"/>
  <c r="F5"/>
  <c r="U4"/>
  <c r="F4"/>
  <c r="U3"/>
  <c r="M99"/>
  <c r="I99"/>
  <c r="A1"/>
  <c r="T99" i="61"/>
  <c r="S99"/>
  <c r="R99"/>
  <c r="Q99"/>
  <c r="P99"/>
  <c r="U98"/>
  <c r="N98"/>
  <c r="F98"/>
  <c r="U97"/>
  <c r="F97"/>
  <c r="U96"/>
  <c r="F96"/>
  <c r="U95"/>
  <c r="F95"/>
  <c r="U94"/>
  <c r="N94"/>
  <c r="U93"/>
  <c r="F93"/>
  <c r="U92"/>
  <c r="U91"/>
  <c r="F91"/>
  <c r="U90"/>
  <c r="N90"/>
  <c r="U89"/>
  <c r="F89"/>
  <c r="U88"/>
  <c r="U87"/>
  <c r="F87"/>
  <c r="U86"/>
  <c r="N86"/>
  <c r="U85"/>
  <c r="F85"/>
  <c r="U84"/>
  <c r="U83"/>
  <c r="F83"/>
  <c r="U82"/>
  <c r="N82"/>
  <c r="F82"/>
  <c r="U81"/>
  <c r="F81"/>
  <c r="U80"/>
  <c r="F80"/>
  <c r="U79"/>
  <c r="F79"/>
  <c r="U78"/>
  <c r="N78"/>
  <c r="U77"/>
  <c r="F77"/>
  <c r="U76"/>
  <c r="N76"/>
  <c r="U75"/>
  <c r="F75"/>
  <c r="U74"/>
  <c r="N74"/>
  <c r="U73"/>
  <c r="F73"/>
  <c r="U72"/>
  <c r="N72"/>
  <c r="F72"/>
  <c r="U71"/>
  <c r="F71"/>
  <c r="U70"/>
  <c r="N70"/>
  <c r="U69"/>
  <c r="F69"/>
  <c r="U68"/>
  <c r="N68"/>
  <c r="U67"/>
  <c r="F67"/>
  <c r="U66"/>
  <c r="N66"/>
  <c r="U65"/>
  <c r="F65"/>
  <c r="U64"/>
  <c r="N64"/>
  <c r="F64"/>
  <c r="U63"/>
  <c r="F63"/>
  <c r="U62"/>
  <c r="N62"/>
  <c r="U61"/>
  <c r="F61"/>
  <c r="U60"/>
  <c r="N60"/>
  <c r="U59"/>
  <c r="F59"/>
  <c r="U58"/>
  <c r="N58"/>
  <c r="U57"/>
  <c r="F57"/>
  <c r="U56"/>
  <c r="N56"/>
  <c r="F56"/>
  <c r="U55"/>
  <c r="F55"/>
  <c r="U54"/>
  <c r="N54"/>
  <c r="U53"/>
  <c r="F53"/>
  <c r="U52"/>
  <c r="N52"/>
  <c r="U51"/>
  <c r="F51"/>
  <c r="U50"/>
  <c r="N50"/>
  <c r="U49"/>
  <c r="F49"/>
  <c r="U48"/>
  <c r="N48"/>
  <c r="F48"/>
  <c r="U47"/>
  <c r="F47"/>
  <c r="U46"/>
  <c r="N46"/>
  <c r="U45"/>
  <c r="F45"/>
  <c r="U44"/>
  <c r="N44"/>
  <c r="U43"/>
  <c r="F43"/>
  <c r="U42"/>
  <c r="N42"/>
  <c r="U41"/>
  <c r="F41"/>
  <c r="U40"/>
  <c r="N40"/>
  <c r="F40"/>
  <c r="U39"/>
  <c r="U38"/>
  <c r="U37"/>
  <c r="F37"/>
  <c r="U36"/>
  <c r="U35"/>
  <c r="F35"/>
  <c r="U34"/>
  <c r="U33"/>
  <c r="U32"/>
  <c r="U31"/>
  <c r="N31"/>
  <c r="F31"/>
  <c r="U30"/>
  <c r="U29"/>
  <c r="N29"/>
  <c r="F29"/>
  <c r="U28"/>
  <c r="N28"/>
  <c r="U27"/>
  <c r="N27"/>
  <c r="F27"/>
  <c r="U26"/>
  <c r="U25"/>
  <c r="U24"/>
  <c r="N24"/>
  <c r="U23"/>
  <c r="U22"/>
  <c r="N22"/>
  <c r="U21"/>
  <c r="F21"/>
  <c r="U20"/>
  <c r="U19"/>
  <c r="F19"/>
  <c r="U18"/>
  <c r="U17"/>
  <c r="N17"/>
  <c r="U16"/>
  <c r="U15"/>
  <c r="F15"/>
  <c r="U14"/>
  <c r="U13"/>
  <c r="F13"/>
  <c r="U12"/>
  <c r="U11"/>
  <c r="F11"/>
  <c r="U10"/>
  <c r="F10"/>
  <c r="U9"/>
  <c r="U8"/>
  <c r="U7"/>
  <c r="N7"/>
  <c r="F7"/>
  <c r="U6"/>
  <c r="F6"/>
  <c r="U5"/>
  <c r="F5"/>
  <c r="U4"/>
  <c r="F4"/>
  <c r="U3"/>
  <c r="K99"/>
  <c r="A1"/>
  <c r="T99" i="58"/>
  <c r="S99"/>
  <c r="R99"/>
  <c r="Q99"/>
  <c r="P99"/>
  <c r="U98"/>
  <c r="U97"/>
  <c r="F97"/>
  <c r="U96"/>
  <c r="U95"/>
  <c r="F95"/>
  <c r="U94"/>
  <c r="U93"/>
  <c r="F93"/>
  <c r="U92"/>
  <c r="U91"/>
  <c r="F91"/>
  <c r="U90"/>
  <c r="U89"/>
  <c r="F89"/>
  <c r="U88"/>
  <c r="U87"/>
  <c r="F87"/>
  <c r="U86"/>
  <c r="U85"/>
  <c r="F85"/>
  <c r="U84"/>
  <c r="U83"/>
  <c r="F83"/>
  <c r="U82"/>
  <c r="U81"/>
  <c r="F81"/>
  <c r="U80"/>
  <c r="U79"/>
  <c r="F79"/>
  <c r="U78"/>
  <c r="U77"/>
  <c r="F77"/>
  <c r="U76"/>
  <c r="U75"/>
  <c r="F75"/>
  <c r="U74"/>
  <c r="U73"/>
  <c r="F73"/>
  <c r="U72"/>
  <c r="U71"/>
  <c r="F71"/>
  <c r="U70"/>
  <c r="U69"/>
  <c r="F69"/>
  <c r="U68"/>
  <c r="U67"/>
  <c r="F67"/>
  <c r="U66"/>
  <c r="U65"/>
  <c r="F65"/>
  <c r="U64"/>
  <c r="U63"/>
  <c r="F63"/>
  <c r="U62"/>
  <c r="U61"/>
  <c r="F61"/>
  <c r="U60"/>
  <c r="U59"/>
  <c r="F59"/>
  <c r="U58"/>
  <c r="U57"/>
  <c r="F57"/>
  <c r="U56"/>
  <c r="U55"/>
  <c r="F55"/>
  <c r="U54"/>
  <c r="U53"/>
  <c r="F53"/>
  <c r="U52"/>
  <c r="U51"/>
  <c r="F51"/>
  <c r="U50"/>
  <c r="U49"/>
  <c r="F49"/>
  <c r="U48"/>
  <c r="U47"/>
  <c r="F47"/>
  <c r="U46"/>
  <c r="U45"/>
  <c r="F45"/>
  <c r="U44"/>
  <c r="U43"/>
  <c r="F43"/>
  <c r="U42"/>
  <c r="U41"/>
  <c r="F41"/>
  <c r="U40"/>
  <c r="U39"/>
  <c r="F39"/>
  <c r="U38"/>
  <c r="U37"/>
  <c r="F37"/>
  <c r="U36"/>
  <c r="U35"/>
  <c r="F35"/>
  <c r="U34"/>
  <c r="U33"/>
  <c r="F33"/>
  <c r="U32"/>
  <c r="U31"/>
  <c r="F31"/>
  <c r="U30"/>
  <c r="U29"/>
  <c r="F29"/>
  <c r="U28"/>
  <c r="U27"/>
  <c r="F27"/>
  <c r="U26"/>
  <c r="U25"/>
  <c r="F25"/>
  <c r="U24"/>
  <c r="N24"/>
  <c r="U23"/>
  <c r="F23"/>
  <c r="U22"/>
  <c r="U21"/>
  <c r="U20"/>
  <c r="U19"/>
  <c r="F19"/>
  <c r="U18"/>
  <c r="U17"/>
  <c r="U16"/>
  <c r="U15"/>
  <c r="F15"/>
  <c r="U14"/>
  <c r="U13"/>
  <c r="U12"/>
  <c r="F12"/>
  <c r="U11"/>
  <c r="F11"/>
  <c r="U10"/>
  <c r="F10"/>
  <c r="U9"/>
  <c r="U8"/>
  <c r="U7"/>
  <c r="N7"/>
  <c r="F7"/>
  <c r="U6"/>
  <c r="F6"/>
  <c r="U5"/>
  <c r="N5"/>
  <c r="U4"/>
  <c r="F4"/>
  <c r="U3"/>
  <c r="A1"/>
  <c r="T99" i="57"/>
  <c r="S99"/>
  <c r="R99"/>
  <c r="Q99"/>
  <c r="P99"/>
  <c r="U98"/>
  <c r="U97"/>
  <c r="U96"/>
  <c r="U95"/>
  <c r="F95"/>
  <c r="U94"/>
  <c r="U93"/>
  <c r="F93"/>
  <c r="U92"/>
  <c r="U91"/>
  <c r="U90"/>
  <c r="F90"/>
  <c r="U89"/>
  <c r="N89"/>
  <c r="F89"/>
  <c r="U88"/>
  <c r="U87"/>
  <c r="F87"/>
  <c r="U86"/>
  <c r="N86"/>
  <c r="U85"/>
  <c r="F85"/>
  <c r="U84"/>
  <c r="U83"/>
  <c r="N83"/>
  <c r="U82"/>
  <c r="U81"/>
  <c r="F81"/>
  <c r="U80"/>
  <c r="U79"/>
  <c r="U78"/>
  <c r="U77"/>
  <c r="N77"/>
  <c r="F77"/>
  <c r="U76"/>
  <c r="N76"/>
  <c r="U75"/>
  <c r="N75"/>
  <c r="F75"/>
  <c r="U74"/>
  <c r="F74"/>
  <c r="U73"/>
  <c r="N73"/>
  <c r="F73"/>
  <c r="U72"/>
  <c r="U71"/>
  <c r="N71"/>
  <c r="F71"/>
  <c r="U70"/>
  <c r="U69"/>
  <c r="N69"/>
  <c r="F69"/>
  <c r="U68"/>
  <c r="U67"/>
  <c r="N67"/>
  <c r="F67"/>
  <c r="U66"/>
  <c r="F66"/>
  <c r="U65"/>
  <c r="N65"/>
  <c r="F65"/>
  <c r="U64"/>
  <c r="U63"/>
  <c r="N63"/>
  <c r="F63"/>
  <c r="U62"/>
  <c r="U61"/>
  <c r="N61"/>
  <c r="F61"/>
  <c r="U60"/>
  <c r="U59"/>
  <c r="N59"/>
  <c r="F59"/>
  <c r="U58"/>
  <c r="U57"/>
  <c r="N57"/>
  <c r="F57"/>
  <c r="U56"/>
  <c r="F56"/>
  <c r="U55"/>
  <c r="N55"/>
  <c r="F55"/>
  <c r="U54"/>
  <c r="U53"/>
  <c r="N53"/>
  <c r="F53"/>
  <c r="U52"/>
  <c r="U51"/>
  <c r="N51"/>
  <c r="F51"/>
  <c r="U50"/>
  <c r="U49"/>
  <c r="N49"/>
  <c r="F49"/>
  <c r="U48"/>
  <c r="F48"/>
  <c r="U47"/>
  <c r="N47"/>
  <c r="F47"/>
  <c r="U46"/>
  <c r="U45"/>
  <c r="N45"/>
  <c r="F45"/>
  <c r="U44"/>
  <c r="U43"/>
  <c r="N43"/>
  <c r="F43"/>
  <c r="U42"/>
  <c r="U41"/>
  <c r="N41"/>
  <c r="F41"/>
  <c r="U40"/>
  <c r="F40"/>
  <c r="U39"/>
  <c r="N39"/>
  <c r="F39"/>
  <c r="U38"/>
  <c r="U37"/>
  <c r="N37"/>
  <c r="F37"/>
  <c r="U36"/>
  <c r="U35"/>
  <c r="N35"/>
  <c r="F35"/>
  <c r="U34"/>
  <c r="U33"/>
  <c r="N33"/>
  <c r="F33"/>
  <c r="U32"/>
  <c r="F32"/>
  <c r="U31"/>
  <c r="N31"/>
  <c r="F31"/>
  <c r="U30"/>
  <c r="N30"/>
  <c r="U29"/>
  <c r="F29"/>
  <c r="U28"/>
  <c r="N28"/>
  <c r="U27"/>
  <c r="N27"/>
  <c r="F27"/>
  <c r="U26"/>
  <c r="N26"/>
  <c r="U25"/>
  <c r="F25"/>
  <c r="U24"/>
  <c r="N24"/>
  <c r="U23"/>
  <c r="F23"/>
  <c r="U22"/>
  <c r="N22"/>
  <c r="U21"/>
  <c r="F21"/>
  <c r="U20"/>
  <c r="N20"/>
  <c r="F20"/>
  <c r="U19"/>
  <c r="F19"/>
  <c r="U18"/>
  <c r="N18"/>
  <c r="U17"/>
  <c r="F17"/>
  <c r="U16"/>
  <c r="N16"/>
  <c r="U15"/>
  <c r="F15"/>
  <c r="U14"/>
  <c r="N14"/>
  <c r="U13"/>
  <c r="F13"/>
  <c r="U12"/>
  <c r="N12"/>
  <c r="F12"/>
  <c r="U11"/>
  <c r="F11"/>
  <c r="U10"/>
  <c r="N10"/>
  <c r="U9"/>
  <c r="F9"/>
  <c r="U8"/>
  <c r="N8"/>
  <c r="U7"/>
  <c r="F7"/>
  <c r="U6"/>
  <c r="N6"/>
  <c r="U5"/>
  <c r="F5"/>
  <c r="U4"/>
  <c r="N4"/>
  <c r="F4"/>
  <c r="U3"/>
  <c r="M99"/>
  <c r="J99"/>
  <c r="I99"/>
  <c r="A1"/>
  <c r="T99" i="56"/>
  <c r="S99"/>
  <c r="R99"/>
  <c r="Q99"/>
  <c r="P99"/>
  <c r="U98"/>
  <c r="F98"/>
  <c r="U97"/>
  <c r="F97"/>
  <c r="U96"/>
  <c r="F96"/>
  <c r="U95"/>
  <c r="F95"/>
  <c r="U94"/>
  <c r="F94"/>
  <c r="U93"/>
  <c r="F93"/>
  <c r="U92"/>
  <c r="F92"/>
  <c r="U91"/>
  <c r="F91"/>
  <c r="U90"/>
  <c r="F90"/>
  <c r="U89"/>
  <c r="F89"/>
  <c r="U88"/>
  <c r="F88"/>
  <c r="U87"/>
  <c r="F87"/>
  <c r="U86"/>
  <c r="F86"/>
  <c r="U85"/>
  <c r="F85"/>
  <c r="U84"/>
  <c r="F84"/>
  <c r="U83"/>
  <c r="F83"/>
  <c r="U82"/>
  <c r="F82"/>
  <c r="U81"/>
  <c r="F81"/>
  <c r="U80"/>
  <c r="F80"/>
  <c r="U79"/>
  <c r="F79"/>
  <c r="U78"/>
  <c r="F78"/>
  <c r="U77"/>
  <c r="N77"/>
  <c r="F77"/>
  <c r="U76"/>
  <c r="U75"/>
  <c r="F75"/>
  <c r="U74"/>
  <c r="U73"/>
  <c r="F73"/>
  <c r="U72"/>
  <c r="U71"/>
  <c r="F71"/>
  <c r="U70"/>
  <c r="U69"/>
  <c r="N69"/>
  <c r="F69"/>
  <c r="U68"/>
  <c r="U67"/>
  <c r="F67"/>
  <c r="U66"/>
  <c r="U65"/>
  <c r="F65"/>
  <c r="U64"/>
  <c r="U63"/>
  <c r="F63"/>
  <c r="U62"/>
  <c r="U61"/>
  <c r="N61"/>
  <c r="F61"/>
  <c r="U60"/>
  <c r="U59"/>
  <c r="F59"/>
  <c r="U58"/>
  <c r="U57"/>
  <c r="F57"/>
  <c r="U56"/>
  <c r="U55"/>
  <c r="F55"/>
  <c r="U54"/>
  <c r="U53"/>
  <c r="N53"/>
  <c r="F53"/>
  <c r="U52"/>
  <c r="F52"/>
  <c r="U51"/>
  <c r="N51"/>
  <c r="F51"/>
  <c r="U50"/>
  <c r="N50"/>
  <c r="U49"/>
  <c r="N49"/>
  <c r="F49"/>
  <c r="U48"/>
  <c r="U47"/>
  <c r="N47"/>
  <c r="F47"/>
  <c r="U46"/>
  <c r="F46"/>
  <c r="U45"/>
  <c r="F45"/>
  <c r="U44"/>
  <c r="F44"/>
  <c r="U43"/>
  <c r="N43"/>
  <c r="F43"/>
  <c r="U42"/>
  <c r="U41"/>
  <c r="F41"/>
  <c r="U40"/>
  <c r="U39"/>
  <c r="N39"/>
  <c r="F39"/>
  <c r="U38"/>
  <c r="U37"/>
  <c r="N37"/>
  <c r="F37"/>
  <c r="U36"/>
  <c r="U35"/>
  <c r="N35"/>
  <c r="F35"/>
  <c r="U34"/>
  <c r="N34"/>
  <c r="U33"/>
  <c r="N33"/>
  <c r="F33"/>
  <c r="U32"/>
  <c r="U31"/>
  <c r="N31"/>
  <c r="F31"/>
  <c r="U30"/>
  <c r="U29"/>
  <c r="F29"/>
  <c r="U28"/>
  <c r="U27"/>
  <c r="N27"/>
  <c r="F27"/>
  <c r="U26"/>
  <c r="F26"/>
  <c r="U25"/>
  <c r="F25"/>
  <c r="U24"/>
  <c r="F24"/>
  <c r="U23"/>
  <c r="N23"/>
  <c r="F23"/>
  <c r="U22"/>
  <c r="U21"/>
  <c r="N21"/>
  <c r="F21"/>
  <c r="U20"/>
  <c r="U19"/>
  <c r="N19"/>
  <c r="F19"/>
  <c r="U18"/>
  <c r="N18"/>
  <c r="F18"/>
  <c r="U17"/>
  <c r="N17"/>
  <c r="F17"/>
  <c r="U16"/>
  <c r="U15"/>
  <c r="N15"/>
  <c r="F15"/>
  <c r="U14"/>
  <c r="U13"/>
  <c r="F13"/>
  <c r="U12"/>
  <c r="U11"/>
  <c r="N11"/>
  <c r="F11"/>
  <c r="U10"/>
  <c r="U9"/>
  <c r="F9"/>
  <c r="U8"/>
  <c r="U7"/>
  <c r="N7"/>
  <c r="F7"/>
  <c r="U6"/>
  <c r="F6"/>
  <c r="U5"/>
  <c r="N5"/>
  <c r="F5"/>
  <c r="U4"/>
  <c r="U3"/>
  <c r="M99"/>
  <c r="L99"/>
  <c r="K99"/>
  <c r="J99"/>
  <c r="B99"/>
  <c r="A1"/>
  <c r="T99" i="55"/>
  <c r="S99"/>
  <c r="R99"/>
  <c r="Q99"/>
  <c r="P99"/>
  <c r="U98"/>
  <c r="N98"/>
  <c r="U97"/>
  <c r="N97"/>
  <c r="F97"/>
  <c r="U96"/>
  <c r="N96"/>
  <c r="U95"/>
  <c r="F95"/>
  <c r="U94"/>
  <c r="N94"/>
  <c r="F94"/>
  <c r="U93"/>
  <c r="N93"/>
  <c r="F93"/>
  <c r="U92"/>
  <c r="N92"/>
  <c r="U91"/>
  <c r="F91"/>
  <c r="U90"/>
  <c r="U89"/>
  <c r="N89"/>
  <c r="F89"/>
  <c r="U88"/>
  <c r="N88"/>
  <c r="U87"/>
  <c r="F87"/>
  <c r="U86"/>
  <c r="U85"/>
  <c r="N85"/>
  <c r="F85"/>
  <c r="U84"/>
  <c r="N84"/>
  <c r="U83"/>
  <c r="F83"/>
  <c r="U82"/>
  <c r="U81"/>
  <c r="N81"/>
  <c r="F81"/>
  <c r="U80"/>
  <c r="N80"/>
  <c r="U79"/>
  <c r="F79"/>
  <c r="U78"/>
  <c r="U77"/>
  <c r="N77"/>
  <c r="F77"/>
  <c r="U76"/>
  <c r="N76"/>
  <c r="U75"/>
  <c r="F75"/>
  <c r="U74"/>
  <c r="U73"/>
  <c r="N73"/>
  <c r="F73"/>
  <c r="U72"/>
  <c r="N72"/>
  <c r="U71"/>
  <c r="F71"/>
  <c r="U70"/>
  <c r="U69"/>
  <c r="N69"/>
  <c r="F69"/>
  <c r="U68"/>
  <c r="N68"/>
  <c r="U67"/>
  <c r="F67"/>
  <c r="U66"/>
  <c r="U65"/>
  <c r="N65"/>
  <c r="F65"/>
  <c r="U64"/>
  <c r="N64"/>
  <c r="U63"/>
  <c r="F63"/>
  <c r="U62"/>
  <c r="U61"/>
  <c r="N61"/>
  <c r="U60"/>
  <c r="U59"/>
  <c r="F59"/>
  <c r="U58"/>
  <c r="U57"/>
  <c r="F57"/>
  <c r="U56"/>
  <c r="U55"/>
  <c r="F55"/>
  <c r="U54"/>
  <c r="U53"/>
  <c r="U52"/>
  <c r="U51"/>
  <c r="N51"/>
  <c r="F51"/>
  <c r="U50"/>
  <c r="U49"/>
  <c r="F49"/>
  <c r="U48"/>
  <c r="N48"/>
  <c r="F48"/>
  <c r="U47"/>
  <c r="F47"/>
  <c r="U46"/>
  <c r="F46"/>
  <c r="U45"/>
  <c r="N45"/>
  <c r="U44"/>
  <c r="F44"/>
  <c r="U43"/>
  <c r="F43"/>
  <c r="U42"/>
  <c r="F42"/>
  <c r="U41"/>
  <c r="F41"/>
  <c r="U40"/>
  <c r="F40"/>
  <c r="U39"/>
  <c r="F39"/>
  <c r="U38"/>
  <c r="F38"/>
  <c r="U37"/>
  <c r="U36"/>
  <c r="U35"/>
  <c r="N35"/>
  <c r="F35"/>
  <c r="U34"/>
  <c r="F34"/>
  <c r="U33"/>
  <c r="F33"/>
  <c r="U32"/>
  <c r="N32"/>
  <c r="U31"/>
  <c r="F31"/>
  <c r="U30"/>
  <c r="U29"/>
  <c r="N29"/>
  <c r="U28"/>
  <c r="U27"/>
  <c r="F27"/>
  <c r="U26"/>
  <c r="F26"/>
  <c r="U25"/>
  <c r="F25"/>
  <c r="U24"/>
  <c r="F24"/>
  <c r="U23"/>
  <c r="F23"/>
  <c r="U22"/>
  <c r="F22"/>
  <c r="U21"/>
  <c r="U20"/>
  <c r="U19"/>
  <c r="N19"/>
  <c r="F19"/>
  <c r="U18"/>
  <c r="F18"/>
  <c r="U17"/>
  <c r="F17"/>
  <c r="U16"/>
  <c r="N16"/>
  <c r="U15"/>
  <c r="F15"/>
  <c r="U14"/>
  <c r="U13"/>
  <c r="N13"/>
  <c r="U12"/>
  <c r="U11"/>
  <c r="F11"/>
  <c r="U10"/>
  <c r="U9"/>
  <c r="U8"/>
  <c r="F8"/>
  <c r="U7"/>
  <c r="N7"/>
  <c r="F7"/>
  <c r="U6"/>
  <c r="N6"/>
  <c r="U5"/>
  <c r="N5"/>
  <c r="U4"/>
  <c r="U3"/>
  <c r="L99"/>
  <c r="A1"/>
  <c r="B99" i="58" l="1"/>
  <c r="C99" i="56"/>
  <c r="F58" i="57"/>
  <c r="F22" i="61"/>
  <c r="F12"/>
  <c r="F28" i="62"/>
  <c r="F66" i="63"/>
  <c r="F92" i="55"/>
  <c r="F46" i="62"/>
  <c r="C99" i="63"/>
  <c r="F62"/>
  <c r="B99"/>
  <c r="F93" i="62"/>
  <c r="F23" i="61"/>
  <c r="B99"/>
  <c r="C99" i="55"/>
  <c r="F28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O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M12" i="65"/>
  <c r="D12" i="55" s="1"/>
  <c r="G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V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V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O18" s="1"/>
  <c r="O19" i="65"/>
  <c r="D19" i="56" s="1"/>
  <c r="G19" s="1"/>
  <c r="V19" s="1"/>
  <c r="O20" i="65"/>
  <c r="D20" i="56" s="1"/>
  <c r="O21" i="65"/>
  <c r="D21" i="56" s="1"/>
  <c r="G21" s="1"/>
  <c r="O22" i="65"/>
  <c r="D22" i="56" s="1"/>
  <c r="G22" s="1"/>
  <c r="V22" s="1"/>
  <c r="O23" i="65"/>
  <c r="D23" i="56" s="1"/>
  <c r="G23" s="1"/>
  <c r="V23" s="1"/>
  <c r="O24" i="65"/>
  <c r="D24" i="56" s="1"/>
  <c r="G24" s="1"/>
  <c r="V24" s="1"/>
  <c r="O25" i="65"/>
  <c r="D25" i="56" s="1"/>
  <c r="G25" s="1"/>
  <c r="O26" i="65"/>
  <c r="D26" i="56" s="1"/>
  <c r="G26" s="1"/>
  <c r="O27" i="65"/>
  <c r="D27" i="56" s="1"/>
  <c r="G27" s="1"/>
  <c r="O27" s="1"/>
  <c r="O28" i="65"/>
  <c r="D28" i="56" s="1"/>
  <c r="G28" s="1"/>
  <c r="V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O34" s="1"/>
  <c r="O35" i="65"/>
  <c r="D35" i="56" s="1"/>
  <c r="G35" s="1"/>
  <c r="V35" s="1"/>
  <c r="O36" i="65"/>
  <c r="D36" i="56" s="1"/>
  <c r="G36" s="1"/>
  <c r="V36" s="1"/>
  <c r="O37" i="65"/>
  <c r="D37" i="56" s="1"/>
  <c r="G37" s="1"/>
  <c r="O38" i="65"/>
  <c r="D38" i="56" s="1"/>
  <c r="G38" s="1"/>
  <c r="V38" s="1"/>
  <c r="O39" i="65"/>
  <c r="D39" i="56" s="1"/>
  <c r="G39" s="1"/>
  <c r="O39" s="1"/>
  <c r="O40" i="65"/>
  <c r="D40" i="56" s="1"/>
  <c r="G40" s="1"/>
  <c r="V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O46" i="65"/>
  <c r="D46" i="56" s="1"/>
  <c r="G46" s="1"/>
  <c r="O47" i="65"/>
  <c r="D47" i="56" s="1"/>
  <c r="G47" s="1"/>
  <c r="V47" s="1"/>
  <c r="O48" i="65"/>
  <c r="D48" i="56" s="1"/>
  <c r="G48" s="1"/>
  <c r="V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4" i="65"/>
  <c r="D54" i="56" s="1"/>
  <c r="G54" s="1"/>
  <c r="O55" i="65"/>
  <c r="D55" i="56" s="1"/>
  <c r="G55" s="1"/>
  <c r="V55" s="1"/>
  <c r="O56" i="65"/>
  <c r="D56" i="56" s="1"/>
  <c r="G56" s="1"/>
  <c r="V56" s="1"/>
  <c r="O57" i="65"/>
  <c r="D57" i="56" s="1"/>
  <c r="G57" s="1"/>
  <c r="O58" i="65"/>
  <c r="D58" i="56" s="1"/>
  <c r="G58" s="1"/>
  <c r="V58" s="1"/>
  <c r="O59" i="65"/>
  <c r="D59" i="56" s="1"/>
  <c r="G59" s="1"/>
  <c r="V59" s="1"/>
  <c r="O60" i="65"/>
  <c r="D60" i="56" s="1"/>
  <c r="G60" s="1"/>
  <c r="V60" s="1"/>
  <c r="O61" i="65"/>
  <c r="D61" i="56" s="1"/>
  <c r="G61" s="1"/>
  <c r="O62" i="65"/>
  <c r="D62" i="56" s="1"/>
  <c r="G62" s="1"/>
  <c r="O63" i="65"/>
  <c r="D63" i="56" s="1"/>
  <c r="G63" s="1"/>
  <c r="V63" s="1"/>
  <c r="O64" i="65"/>
  <c r="D64" i="56" s="1"/>
  <c r="G64" s="1"/>
  <c r="V64" s="1"/>
  <c r="O65" i="65"/>
  <c r="D65" i="56" s="1"/>
  <c r="G65" s="1"/>
  <c r="O66" i="65"/>
  <c r="D66" i="56" s="1"/>
  <c r="G66" s="1"/>
  <c r="O67" i="65"/>
  <c r="D67" i="56" s="1"/>
  <c r="G67" s="1"/>
  <c r="V67" s="1"/>
  <c r="O68" i="65"/>
  <c r="D68" i="56" s="1"/>
  <c r="G68" s="1"/>
  <c r="V68" s="1"/>
  <c r="O69" i="65"/>
  <c r="D69" i="56" s="1"/>
  <c r="G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V74" s="1"/>
  <c r="O75" i="65"/>
  <c r="D75" i="56" s="1"/>
  <c r="G75" s="1"/>
  <c r="V75" s="1"/>
  <c r="O76" i="65"/>
  <c r="D76" i="56" s="1"/>
  <c r="G76" s="1"/>
  <c r="V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O82" i="65"/>
  <c r="D82" i="56" s="1"/>
  <c r="G82" s="1"/>
  <c r="O83" i="65"/>
  <c r="D83" i="56" s="1"/>
  <c r="G83" s="1"/>
  <c r="V83" s="1"/>
  <c r="O84" i="65"/>
  <c r="D84" i="56" s="1"/>
  <c r="G84" s="1"/>
  <c r="V84" s="1"/>
  <c r="O85" i="65"/>
  <c r="D85" i="56" s="1"/>
  <c r="G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G6" s="1"/>
  <c r="M7" i="65"/>
  <c r="D7" i="55" s="1"/>
  <c r="G7" s="1"/>
  <c r="V7" s="1"/>
  <c r="M9" i="65"/>
  <c r="D9" i="55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V17" s="1"/>
  <c r="M18" i="65"/>
  <c r="D18" i="55" s="1"/>
  <c r="M19" i="65"/>
  <c r="D19" i="55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V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O32" s="1"/>
  <c r="M33" i="65"/>
  <c r="D33" i="55" s="1"/>
  <c r="M34" i="65"/>
  <c r="D34" i="55" s="1"/>
  <c r="G34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G38" s="1"/>
  <c r="V38" s="1"/>
  <c r="M39" i="65"/>
  <c r="D39" i="55" s="1"/>
  <c r="G39" s="1"/>
  <c r="V39" s="1"/>
  <c r="M40" i="65"/>
  <c r="D40" i="55" s="1"/>
  <c r="G40" s="1"/>
  <c r="V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M45" i="65"/>
  <c r="D45" i="55" s="1"/>
  <c r="M46" i="65"/>
  <c r="D46" i="55" s="1"/>
  <c r="G46" s="1"/>
  <c r="V46" s="1"/>
  <c r="M47" i="65"/>
  <c r="D47" i="55" s="1"/>
  <c r="G47" s="1"/>
  <c r="V47" s="1"/>
  <c r="M48" i="65"/>
  <c r="D48" i="55" s="1"/>
  <c r="G48" s="1"/>
  <c r="O48" s="1"/>
  <c r="M49" i="65"/>
  <c r="D49" i="55" s="1"/>
  <c r="M50" i="65"/>
  <c r="D50" i="55" s="1"/>
  <c r="G50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V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V60" s="1"/>
  <c r="M61" i="65"/>
  <c r="D61" i="55" s="1"/>
  <c r="M62" i="65"/>
  <c r="D62" i="55" s="1"/>
  <c r="G62" s="1"/>
  <c r="V62" s="1"/>
  <c r="M63" i="65"/>
  <c r="D63" i="55" s="1"/>
  <c r="G63" s="1"/>
  <c r="V63" s="1"/>
  <c r="M64" i="65"/>
  <c r="D64" i="55" s="1"/>
  <c r="G64" s="1"/>
  <c r="V64" s="1"/>
  <c r="M65" i="65"/>
  <c r="D65" i="55" s="1"/>
  <c r="M66" i="65"/>
  <c r="D66" i="55" s="1"/>
  <c r="G66" s="1"/>
  <c r="M67" i="65"/>
  <c r="D67" i="55" s="1"/>
  <c r="G67" s="1"/>
  <c r="V67" s="1"/>
  <c r="M68" i="65"/>
  <c r="D68" i="55" s="1"/>
  <c r="G68" s="1"/>
  <c r="O68" s="1"/>
  <c r="M69" i="65"/>
  <c r="D69" i="55" s="1"/>
  <c r="M70" i="65"/>
  <c r="D70" i="55" s="1"/>
  <c r="G70" s="1"/>
  <c r="V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M76" i="65"/>
  <c r="D76" i="55" s="1"/>
  <c r="G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G86" s="1"/>
  <c r="V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G91" s="1"/>
  <c r="V91" s="1"/>
  <c r="M92" i="65"/>
  <c r="D92" i="55" s="1"/>
  <c r="G92" s="1"/>
  <c r="O92" s="1"/>
  <c r="M93" i="65"/>
  <c r="D93" i="55" s="1"/>
  <c r="M94" i="65"/>
  <c r="D94" i="55" s="1"/>
  <c r="G94" s="1"/>
  <c r="O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V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N66"/>
  <c r="N70"/>
  <c r="N74"/>
  <c r="N78"/>
  <c r="N9"/>
  <c r="N13"/>
  <c r="O13" s="1"/>
  <c r="N25"/>
  <c r="N29"/>
  <c r="N41"/>
  <c r="O41" s="1"/>
  <c r="N45"/>
  <c r="N57"/>
  <c r="O57" s="1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V3" s="1"/>
  <c r="P3" i="65"/>
  <c r="E3" i="56" s="1"/>
  <c r="O3" i="65"/>
  <c r="D3" i="56" s="1"/>
  <c r="U99" i="63"/>
  <c r="U99" i="56"/>
  <c r="V72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O9" i="56"/>
  <c r="N3" i="55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N36"/>
  <c r="N40"/>
  <c r="N44"/>
  <c r="O44" s="1"/>
  <c r="N48"/>
  <c r="N52"/>
  <c r="N55"/>
  <c r="N56"/>
  <c r="N59"/>
  <c r="N60"/>
  <c r="N63"/>
  <c r="N64"/>
  <c r="N67"/>
  <c r="N68"/>
  <c r="N71"/>
  <c r="N72"/>
  <c r="N75"/>
  <c r="N76"/>
  <c r="N79"/>
  <c r="N80"/>
  <c r="N83"/>
  <c r="N84"/>
  <c r="N87"/>
  <c r="N88"/>
  <c r="O88" s="1"/>
  <c r="N91"/>
  <c r="N92"/>
  <c r="N95"/>
  <c r="N96"/>
  <c r="O96" s="1"/>
  <c r="I99"/>
  <c r="N81"/>
  <c r="O81" s="1"/>
  <c r="N82"/>
  <c r="N85"/>
  <c r="O85" s="1"/>
  <c r="N86"/>
  <c r="O86" s="1"/>
  <c r="N89"/>
  <c r="O89" s="1"/>
  <c r="N90"/>
  <c r="N93"/>
  <c r="N94"/>
  <c r="O94" s="1"/>
  <c r="N97"/>
  <c r="O97" s="1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V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V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V42" s="1"/>
  <c r="P43" i="66"/>
  <c r="E43" i="58" s="1"/>
  <c r="N45" i="66"/>
  <c r="E45" i="57" s="1"/>
  <c r="O46" i="66"/>
  <c r="D46" i="58" s="1"/>
  <c r="G46" s="1"/>
  <c r="V46" s="1"/>
  <c r="P47" i="66"/>
  <c r="E47" i="58" s="1"/>
  <c r="N49" i="66"/>
  <c r="E49" i="57" s="1"/>
  <c r="O50" i="66"/>
  <c r="D50" i="58" s="1"/>
  <c r="G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O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V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V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V97" s="1"/>
  <c r="M98" i="66"/>
  <c r="D98" i="57" s="1"/>
  <c r="G98" s="1"/>
  <c r="V98" s="1"/>
  <c r="M94" i="66"/>
  <c r="D94" i="57" s="1"/>
  <c r="G94" s="1"/>
  <c r="V94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L99" i="66"/>
  <c r="M3"/>
  <c r="D3" i="57" s="1"/>
  <c r="P3" i="66"/>
  <c r="E3" i="58" s="1"/>
  <c r="O3" i="66"/>
  <c r="D3" i="58" s="1"/>
  <c r="K4" i="65"/>
  <c r="F4"/>
  <c r="D99"/>
  <c r="K3"/>
  <c r="V8" i="55"/>
  <c r="V4"/>
  <c r="V32"/>
  <c r="V87"/>
  <c r="O98"/>
  <c r="V26" i="56"/>
  <c r="O35"/>
  <c r="V42"/>
  <c r="N8" i="55"/>
  <c r="F9"/>
  <c r="I99"/>
  <c r="M99"/>
  <c r="G10"/>
  <c r="N12"/>
  <c r="O12" s="1"/>
  <c r="F13"/>
  <c r="G26"/>
  <c r="N28"/>
  <c r="O28" s="1"/>
  <c r="F29"/>
  <c r="G42"/>
  <c r="N44"/>
  <c r="F45"/>
  <c r="G58"/>
  <c r="N60"/>
  <c r="F61"/>
  <c r="O64"/>
  <c r="O72"/>
  <c r="O45" i="56"/>
  <c r="O65"/>
  <c r="V66" i="55"/>
  <c r="V82"/>
  <c r="V52" i="56"/>
  <c r="O70"/>
  <c r="V94"/>
  <c r="V12" i="55"/>
  <c r="V28"/>
  <c r="V44"/>
  <c r="V18" i="56"/>
  <c r="V32"/>
  <c r="V50"/>
  <c r="B99" i="55"/>
  <c r="F3"/>
  <c r="K99"/>
  <c r="F5"/>
  <c r="G18"/>
  <c r="N20"/>
  <c r="O20" s="1"/>
  <c r="F21"/>
  <c r="N36"/>
  <c r="F37"/>
  <c r="N52"/>
  <c r="O52" s="1"/>
  <c r="F53"/>
  <c r="O76"/>
  <c r="O84"/>
  <c r="O5" i="56"/>
  <c r="O21"/>
  <c r="O37"/>
  <c r="O53"/>
  <c r="O61"/>
  <c r="O69"/>
  <c r="O77"/>
  <c r="O93"/>
  <c r="O70" i="55"/>
  <c r="O86"/>
  <c r="O7" i="56"/>
  <c r="V44"/>
  <c r="V82"/>
  <c r="J99" i="55"/>
  <c r="N24"/>
  <c r="N40"/>
  <c r="N56"/>
  <c r="V38" i="58"/>
  <c r="V54"/>
  <c r="V75" i="55"/>
  <c r="G3" i="56"/>
  <c r="B99" i="57"/>
  <c r="F3"/>
  <c r="K99"/>
  <c r="N82"/>
  <c r="F83"/>
  <c r="V92"/>
  <c r="F97"/>
  <c r="C99" i="58"/>
  <c r="I99"/>
  <c r="M99"/>
  <c r="N4"/>
  <c r="F5"/>
  <c r="N12"/>
  <c r="F13"/>
  <c r="N20"/>
  <c r="F21"/>
  <c r="V50"/>
  <c r="V82"/>
  <c r="V72" i="55"/>
  <c r="V76"/>
  <c r="V88"/>
  <c r="V92"/>
  <c r="F3" i="56"/>
  <c r="F99" s="1"/>
  <c r="V5"/>
  <c r="V9"/>
  <c r="V13"/>
  <c r="V17"/>
  <c r="V21"/>
  <c r="V25"/>
  <c r="V33"/>
  <c r="V37"/>
  <c r="V41"/>
  <c r="V45"/>
  <c r="V49"/>
  <c r="V53"/>
  <c r="V57"/>
  <c r="V61"/>
  <c r="V65"/>
  <c r="V69"/>
  <c r="V73"/>
  <c r="V77"/>
  <c r="V81"/>
  <c r="V85"/>
  <c r="V89"/>
  <c r="V93"/>
  <c r="V97"/>
  <c r="N3" i="57"/>
  <c r="V33" i="58"/>
  <c r="N3" i="56"/>
  <c r="N90" i="57"/>
  <c r="F91"/>
  <c r="K99" i="58"/>
  <c r="U99"/>
  <c r="F9"/>
  <c r="F17"/>
  <c r="V74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N3"/>
  <c r="F99" l="1"/>
  <c r="O23" i="56"/>
  <c r="O22" i="58"/>
  <c r="O26"/>
  <c r="V96" i="55"/>
  <c r="V80"/>
  <c r="O56"/>
  <c r="O60"/>
  <c r="O51" i="56"/>
  <c r="O27" i="55"/>
  <c r="O92" i="56"/>
  <c r="O52"/>
  <c r="O36"/>
  <c r="O15"/>
  <c r="V68" i="55"/>
  <c r="O56" i="56"/>
  <c r="V39"/>
  <c r="O36" i="55"/>
  <c r="V11" i="56"/>
  <c r="O47"/>
  <c r="O44" i="55"/>
  <c r="O65" i="58"/>
  <c r="O48" i="56"/>
  <c r="O32"/>
  <c r="O71" i="55"/>
  <c r="O93" i="58"/>
  <c r="O48" i="57"/>
  <c r="O64"/>
  <c r="O78" i="56"/>
  <c r="O66"/>
  <c r="O62"/>
  <c r="O54"/>
  <c r="O46"/>
  <c r="O30"/>
  <c r="O26"/>
  <c r="O10"/>
  <c r="O68"/>
  <c r="O78" i="55"/>
  <c r="O74"/>
  <c r="O66"/>
  <c r="O72" i="56"/>
  <c r="O40" i="55"/>
  <c r="O84" i="56"/>
  <c r="O80"/>
  <c r="O76"/>
  <c r="O40"/>
  <c r="O64"/>
  <c r="O60"/>
  <c r="O29"/>
  <c r="V27"/>
  <c r="O25"/>
  <c r="O24"/>
  <c r="V51" i="55"/>
  <c r="V48"/>
  <c r="O24"/>
  <c r="G19"/>
  <c r="O14"/>
  <c r="G9"/>
  <c r="V9" s="1"/>
  <c r="O4"/>
  <c r="O62"/>
  <c r="O46"/>
  <c r="O38"/>
  <c r="O30"/>
  <c r="V16"/>
  <c r="O57" i="58"/>
  <c r="O45"/>
  <c r="O25"/>
  <c r="G50" i="57"/>
  <c r="V50" s="1"/>
  <c r="G6"/>
  <c r="O6" s="1"/>
  <c r="O44"/>
  <c r="O53" i="58"/>
  <c r="V66" i="56"/>
  <c r="V46"/>
  <c r="V30"/>
  <c r="V78" i="55"/>
  <c r="V34" i="56"/>
  <c r="O17" i="55"/>
  <c r="O4" i="57"/>
  <c r="V78" i="56"/>
  <c r="V62"/>
  <c r="V94" i="55"/>
  <c r="V10" i="56"/>
  <c r="O17" i="58"/>
  <c r="O81"/>
  <c r="O41"/>
  <c r="O3" i="55"/>
  <c r="O74" i="56"/>
  <c r="O58"/>
  <c r="O38"/>
  <c r="O14"/>
  <c r="O87" i="55"/>
  <c r="E99"/>
  <c r="O95" i="56"/>
  <c r="O29" i="58"/>
  <c r="V66"/>
  <c r="V54" i="56"/>
  <c r="V74" i="55"/>
  <c r="O24" i="57"/>
  <c r="O9" i="58"/>
  <c r="G91"/>
  <c r="G75"/>
  <c r="G59"/>
  <c r="G43"/>
  <c r="V43" s="1"/>
  <c r="G27"/>
  <c r="G11"/>
  <c r="V11" s="1"/>
  <c r="O98" i="56"/>
  <c r="O90"/>
  <c r="O82"/>
  <c r="O90" i="55"/>
  <c r="O82"/>
  <c r="O42" i="56"/>
  <c r="O22"/>
  <c r="E99" i="58"/>
  <c r="O22" i="55"/>
  <c r="O11"/>
  <c r="O6" i="56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91" i="55"/>
  <c r="O3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O94"/>
  <c r="V51"/>
  <c r="O20"/>
  <c r="V8"/>
  <c r="O91"/>
  <c r="O22"/>
  <c r="V76"/>
  <c r="O28"/>
  <c r="O35"/>
  <c r="O52"/>
  <c r="V18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49" i="55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O5" i="57"/>
  <c r="G80" i="58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18"/>
  <c r="O58"/>
  <c r="V58"/>
  <c r="N99" i="61"/>
  <c r="O10" i="55"/>
  <c r="V10"/>
  <c r="F99" i="57"/>
  <c r="O80"/>
  <c r="V80"/>
  <c r="O6" i="55"/>
  <c r="V6"/>
  <c r="V26"/>
  <c r="O26"/>
  <c r="O11" i="58" l="1"/>
  <c r="V6" i="57"/>
  <c r="O43" i="58"/>
  <c r="O4" i="56"/>
  <c r="V19" i="55"/>
  <c r="O19"/>
  <c r="O9"/>
  <c r="V13" i="57"/>
  <c r="O9"/>
  <c r="O77"/>
  <c r="O25"/>
  <c r="O27" i="58"/>
  <c r="V27"/>
  <c r="O91"/>
  <c r="V91"/>
  <c r="O75"/>
  <c r="V75"/>
  <c r="V45" i="57"/>
  <c r="O59" i="58"/>
  <c r="V59"/>
  <c r="O61" i="57"/>
  <c r="O8" i="56"/>
  <c r="O21" i="57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J77" i="78"/>
  <c r="G36"/>
  <c r="O41"/>
  <c r="K90"/>
  <c r="I53"/>
  <c r="Q18"/>
  <c r="P49"/>
  <c r="H94"/>
  <c r="I6"/>
  <c r="I23"/>
  <c r="P90"/>
  <c r="G91"/>
  <c r="H5"/>
  <c r="P96"/>
  <c r="Q39"/>
  <c r="O3"/>
  <c r="L69"/>
  <c r="G73"/>
  <c r="N45"/>
  <c r="B89"/>
  <c r="I55"/>
  <c r="L32"/>
  <c r="H7"/>
  <c r="O75"/>
  <c r="L45"/>
  <c r="G2"/>
  <c r="P4"/>
  <c r="K57"/>
  <c r="O38"/>
  <c r="O36"/>
  <c r="N27"/>
  <c r="J91"/>
  <c r="G23"/>
  <c r="O76"/>
  <c r="P45"/>
  <c r="H83"/>
  <c r="J23"/>
  <c r="P94"/>
  <c r="G85"/>
  <c r="K82"/>
  <c r="J46"/>
  <c r="O7"/>
  <c r="K5"/>
  <c r="J74"/>
  <c r="N10"/>
  <c r="Q79"/>
  <c r="K53"/>
  <c r="G11"/>
  <c r="P27"/>
  <c r="H69"/>
  <c r="G44"/>
  <c r="Q52"/>
  <c r="L8"/>
  <c r="P34"/>
  <c r="G70"/>
  <c r="L80"/>
  <c r="B74"/>
  <c r="K14"/>
  <c r="I94"/>
  <c r="Q23"/>
  <c r="N39"/>
  <c r="N56"/>
  <c r="Q51"/>
  <c r="K35"/>
  <c r="O83"/>
  <c r="Q32"/>
  <c r="I4"/>
  <c r="B37"/>
  <c r="H84"/>
  <c r="I97"/>
  <c r="Q73"/>
  <c r="Q93"/>
  <c r="J84"/>
  <c r="H23"/>
  <c r="J7"/>
  <c r="Q94"/>
  <c r="J41"/>
  <c r="G47"/>
  <c r="J65"/>
  <c r="I51"/>
  <c r="J10"/>
  <c r="H16"/>
  <c r="Q34"/>
  <c r="G79"/>
  <c r="P13"/>
  <c r="B94"/>
  <c r="G20"/>
  <c r="K74"/>
  <c r="I90"/>
  <c r="G32"/>
  <c r="K27"/>
  <c r="J51"/>
  <c r="J40"/>
  <c r="O46"/>
  <c r="O43"/>
  <c r="N37"/>
  <c r="G35"/>
  <c r="O25"/>
  <c r="O52"/>
  <c r="Q74"/>
  <c r="I93"/>
  <c r="P36"/>
  <c r="J32"/>
  <c r="I5"/>
  <c r="I47"/>
  <c r="P22"/>
  <c r="G59"/>
  <c r="I50"/>
  <c r="L30"/>
  <c r="H91"/>
  <c r="P88"/>
  <c r="K15"/>
  <c r="P16"/>
  <c r="K17"/>
  <c r="Q6"/>
  <c r="K45"/>
  <c r="K47"/>
  <c r="L96"/>
  <c r="Q25"/>
  <c r="B9"/>
  <c r="J80"/>
  <c r="I29"/>
  <c r="I17"/>
  <c r="H53"/>
  <c r="G86"/>
  <c r="I38"/>
  <c r="N55"/>
  <c r="O59"/>
  <c r="I13"/>
  <c r="Q84"/>
  <c r="J81"/>
  <c r="B32"/>
  <c r="J96"/>
  <c r="Q68"/>
  <c r="O28"/>
  <c r="J83"/>
  <c r="H30"/>
  <c r="O86"/>
  <c r="J90"/>
  <c r="I27"/>
  <c r="O13"/>
  <c r="N67"/>
  <c r="L74"/>
  <c r="P97"/>
  <c r="P58"/>
  <c r="H77"/>
  <c r="N19"/>
  <c r="G15"/>
  <c r="B62"/>
  <c r="K12"/>
  <c r="O37"/>
  <c r="B44"/>
  <c r="J27"/>
  <c r="N76"/>
  <c r="P46"/>
  <c r="I89"/>
  <c r="K8"/>
  <c r="O23"/>
  <c r="O19"/>
  <c r="L65"/>
  <c r="G45"/>
  <c r="J6"/>
  <c r="K3"/>
  <c r="Q64"/>
  <c r="P54"/>
  <c r="J31"/>
  <c r="K19"/>
  <c r="O68"/>
  <c r="Q67"/>
  <c r="J25"/>
  <c r="F1"/>
  <c r="I35"/>
  <c r="P37"/>
  <c r="H57"/>
  <c r="J29"/>
  <c r="L13"/>
  <c r="N88"/>
  <c r="N29"/>
  <c r="H89"/>
  <c r="O31"/>
  <c r="O54"/>
  <c r="B20"/>
  <c r="H61"/>
  <c r="K60"/>
  <c r="L92"/>
  <c r="K49"/>
  <c r="L57"/>
  <c r="L42"/>
  <c r="L83"/>
  <c r="K30"/>
  <c r="Q47"/>
  <c r="I20"/>
  <c r="K41"/>
  <c r="J47"/>
  <c r="P6"/>
  <c r="H95"/>
  <c r="J55"/>
  <c r="B35"/>
  <c r="B13"/>
  <c r="K7"/>
  <c r="H3"/>
  <c r="P51"/>
  <c r="G24"/>
  <c r="L68"/>
  <c r="Q10"/>
  <c r="J82"/>
  <c r="L46"/>
  <c r="P23"/>
  <c r="G4"/>
  <c r="G77"/>
  <c r="J79"/>
  <c r="P20"/>
  <c r="Q30"/>
  <c r="J5"/>
  <c r="G29"/>
  <c r="H64"/>
  <c r="H75"/>
  <c r="Q60"/>
  <c r="K89"/>
  <c r="B59"/>
  <c r="K43"/>
  <c r="K84"/>
  <c r="B71"/>
  <c r="K6"/>
  <c r="O65"/>
  <c r="O60"/>
  <c r="L28"/>
  <c r="Q85"/>
  <c r="O63"/>
  <c r="O34"/>
  <c r="Q24"/>
  <c r="B75"/>
  <c r="K56"/>
  <c r="P43"/>
  <c r="J71"/>
  <c r="J63"/>
  <c r="N33"/>
  <c r="H55"/>
  <c r="J54"/>
  <c r="O24"/>
  <c r="N12"/>
  <c r="P76"/>
  <c r="N60"/>
  <c r="B28"/>
  <c r="J98"/>
  <c r="I11"/>
  <c r="Q44"/>
  <c r="K67"/>
  <c r="G16"/>
  <c r="H2"/>
  <c r="J73"/>
  <c r="K38"/>
  <c r="I24"/>
  <c r="B22"/>
  <c r="L70"/>
  <c r="N58"/>
  <c r="G38"/>
  <c r="P47"/>
  <c r="L14"/>
  <c r="H62"/>
  <c r="Q22"/>
  <c r="N15"/>
  <c r="K91"/>
  <c r="B36"/>
  <c r="P87"/>
  <c r="K21"/>
  <c r="G93"/>
  <c r="H90"/>
  <c r="J14"/>
  <c r="K66"/>
  <c r="L10"/>
  <c r="I39"/>
  <c r="B21"/>
  <c r="H93"/>
  <c r="I9"/>
  <c r="K42"/>
  <c r="P82"/>
  <c r="H96"/>
  <c r="G5"/>
  <c r="L34"/>
  <c r="G95"/>
  <c r="J28"/>
  <c r="N96"/>
  <c r="G72"/>
  <c r="Q59"/>
  <c r="L44"/>
  <c r="G71"/>
  <c r="L24"/>
  <c r="P11"/>
  <c r="O20"/>
  <c r="Q45"/>
  <c r="Q62"/>
  <c r="N84"/>
  <c r="K81"/>
  <c r="B30"/>
  <c r="Q86"/>
  <c r="L27"/>
  <c r="I88"/>
  <c r="P57"/>
  <c r="B38"/>
  <c r="G13"/>
  <c r="H66"/>
  <c r="O29"/>
  <c r="H74"/>
  <c r="Q12"/>
  <c r="N38"/>
  <c r="G90"/>
  <c r="I67"/>
  <c r="K95"/>
  <c r="L26"/>
  <c r="B10"/>
  <c r="Q35"/>
  <c r="J67"/>
  <c r="Q57"/>
  <c r="B14"/>
  <c r="I10"/>
  <c r="N83"/>
  <c r="O95"/>
  <c r="L5"/>
  <c r="H58"/>
  <c r="G84"/>
  <c r="K36"/>
  <c r="B8"/>
  <c r="H98"/>
  <c r="G9"/>
  <c r="C1"/>
  <c r="I43"/>
  <c r="K52"/>
  <c r="L71"/>
  <c r="I95"/>
  <c r="G37"/>
  <c r="Q43"/>
  <c r="G51"/>
  <c r="Q82"/>
  <c r="B61"/>
  <c r="N79"/>
  <c r="J64"/>
  <c r="N53"/>
  <c r="N44"/>
  <c r="O55"/>
  <c r="I22"/>
  <c r="K71"/>
  <c r="L87"/>
  <c r="K24"/>
  <c r="O80"/>
  <c r="Q4"/>
  <c r="P12"/>
  <c r="O30"/>
  <c r="B54"/>
  <c r="N72"/>
  <c r="N42"/>
  <c r="J50"/>
  <c r="J45"/>
  <c r="B69"/>
  <c r="K58"/>
  <c r="B98"/>
  <c r="O82"/>
  <c r="N59"/>
  <c r="L66"/>
  <c r="N75"/>
  <c r="P53"/>
  <c r="H25"/>
  <c r="H32"/>
  <c r="L36"/>
  <c r="O14"/>
  <c r="H12"/>
  <c r="N95"/>
  <c r="I64"/>
  <c r="J33"/>
  <c r="G58"/>
  <c r="B5"/>
  <c r="L15"/>
  <c r="K26"/>
  <c r="N54"/>
  <c r="H14"/>
  <c r="Q90"/>
  <c r="Q41"/>
  <c r="P89"/>
  <c r="B84"/>
  <c r="N8"/>
  <c r="L97"/>
  <c r="B19"/>
  <c r="L58"/>
  <c r="O64"/>
  <c r="I84"/>
  <c r="H11"/>
  <c r="Q92"/>
  <c r="K25"/>
  <c r="J86"/>
  <c r="P26"/>
  <c r="B31"/>
  <c r="P62"/>
  <c r="G55"/>
  <c r="O9"/>
  <c r="K72"/>
  <c r="N46"/>
  <c r="K98"/>
  <c r="B86"/>
  <c r="K34"/>
  <c r="P65"/>
  <c r="B52"/>
  <c r="O98"/>
  <c r="B50"/>
  <c r="N26"/>
  <c r="O45"/>
  <c r="N70"/>
  <c r="H79"/>
  <c r="Q95"/>
  <c r="H48"/>
  <c r="J36"/>
  <c r="O78"/>
  <c r="Q83"/>
  <c r="N68"/>
  <c r="O11"/>
  <c r="K73"/>
  <c r="B25"/>
  <c r="P85"/>
  <c r="Q20"/>
  <c r="Q98"/>
  <c r="L6"/>
  <c r="H81"/>
  <c r="I83"/>
  <c r="Q19"/>
  <c r="B68"/>
  <c r="E1"/>
  <c r="K20"/>
  <c r="Q36"/>
  <c r="I21"/>
  <c r="H38"/>
  <c r="B46"/>
  <c r="P74"/>
  <c r="H50"/>
  <c r="I54"/>
  <c r="L78"/>
  <c r="P48"/>
  <c r="N69"/>
  <c r="H20"/>
  <c r="B76"/>
  <c r="K79"/>
  <c r="I74"/>
  <c r="I45"/>
  <c r="N34"/>
  <c r="N18"/>
  <c r="H10"/>
  <c r="I57"/>
  <c r="P14"/>
  <c r="I34"/>
  <c r="B93"/>
  <c r="K40"/>
  <c r="G63"/>
  <c r="G61"/>
  <c r="H47"/>
  <c r="I76"/>
  <c r="J37"/>
  <c r="Q8"/>
  <c r="O47"/>
  <c r="N82"/>
  <c r="I15"/>
  <c r="N25"/>
  <c r="I8"/>
  <c r="J38"/>
  <c r="B51"/>
  <c r="K87"/>
  <c r="K16"/>
  <c r="H28"/>
  <c r="O96"/>
  <c r="O49"/>
  <c r="K31"/>
  <c r="I78"/>
  <c r="B79"/>
  <c r="H43"/>
  <c r="P38"/>
  <c r="O35"/>
  <c r="I7"/>
  <c r="P86"/>
  <c r="N94"/>
  <c r="K29"/>
  <c r="P10"/>
  <c r="B43"/>
  <c r="P98"/>
  <c r="I12"/>
  <c r="I58"/>
  <c r="N57"/>
  <c r="J16"/>
  <c r="H8"/>
  <c r="K70"/>
  <c r="O42"/>
  <c r="P79"/>
  <c r="N11"/>
  <c r="L3"/>
  <c r="H88"/>
  <c r="Q77"/>
  <c r="O50"/>
  <c r="P84"/>
  <c r="Q87"/>
  <c r="P3"/>
  <c r="G57"/>
  <c r="K75"/>
  <c r="K28"/>
  <c r="N86"/>
  <c r="O51"/>
  <c r="H49"/>
  <c r="N93"/>
  <c r="H45"/>
  <c r="L7"/>
  <c r="L75"/>
  <c r="K33"/>
  <c r="H56"/>
  <c r="P24"/>
  <c r="N97"/>
  <c r="N51"/>
  <c r="Q76"/>
  <c r="H42"/>
  <c r="L29"/>
  <c r="J56"/>
  <c r="G66"/>
  <c r="G17"/>
  <c r="I25"/>
  <c r="L76"/>
  <c r="L51"/>
  <c r="O57"/>
  <c r="G89"/>
  <c r="N78"/>
  <c r="G49"/>
  <c r="N73"/>
  <c r="N43"/>
  <c r="P44"/>
  <c r="N14"/>
  <c r="G41"/>
  <c r="H97"/>
  <c r="J70"/>
  <c r="Q61"/>
  <c r="G6"/>
  <c r="I3"/>
  <c r="N98"/>
  <c r="Q15"/>
  <c r="B16"/>
  <c r="P21"/>
  <c r="H31"/>
  <c r="L64"/>
  <c r="Q26"/>
  <c r="L73"/>
  <c r="G87"/>
  <c r="P80"/>
  <c r="L20"/>
  <c r="L85"/>
  <c r="G43"/>
  <c r="B57"/>
  <c r="O33"/>
  <c r="O69"/>
  <c r="G88"/>
  <c r="N52"/>
  <c r="N48"/>
  <c r="P72"/>
  <c r="N16"/>
  <c r="P73"/>
  <c r="G10"/>
  <c r="I66"/>
  <c r="H4"/>
  <c r="N74"/>
  <c r="Q27"/>
  <c r="O39"/>
  <c r="Q50"/>
  <c r="K9"/>
  <c r="G76"/>
  <c r="L95"/>
  <c r="Q72"/>
  <c r="L59"/>
  <c r="I85"/>
  <c r="K64"/>
  <c r="H85"/>
  <c r="O70"/>
  <c r="I30"/>
  <c r="P77"/>
  <c r="G78"/>
  <c r="P19"/>
  <c r="G53"/>
  <c r="B70"/>
  <c r="O88"/>
  <c r="O18"/>
  <c r="L94"/>
  <c r="Q58"/>
  <c r="K63"/>
  <c r="B47"/>
  <c r="L61"/>
  <c r="O94"/>
  <c r="P32"/>
  <c r="J57"/>
  <c r="N21"/>
  <c r="K51"/>
  <c r="K86"/>
  <c r="I70"/>
  <c r="O32"/>
  <c r="G31"/>
  <c r="N28"/>
  <c r="O81"/>
  <c r="N20"/>
  <c r="Q78"/>
  <c r="Q21"/>
  <c r="I48"/>
  <c r="P95"/>
  <c r="Q40"/>
  <c r="G30"/>
  <c r="P42"/>
  <c r="O56"/>
  <c r="K32"/>
  <c r="H21"/>
  <c r="L56"/>
  <c r="B97"/>
  <c r="G21"/>
  <c r="L4"/>
  <c r="I60"/>
  <c r="I63"/>
  <c r="H33"/>
  <c r="L93"/>
  <c r="Q71"/>
  <c r="G69"/>
  <c r="B11"/>
  <c r="I32"/>
  <c r="I56"/>
  <c r="K93"/>
  <c r="K77"/>
  <c r="P52"/>
  <c r="O27"/>
  <c r="N17"/>
  <c r="Q56"/>
  <c r="O84"/>
  <c r="O66"/>
  <c r="L43"/>
  <c r="J92"/>
  <c r="L31"/>
  <c r="L12"/>
  <c r="O87"/>
  <c r="K59"/>
  <c r="O77"/>
  <c r="G60"/>
  <c r="N66"/>
  <c r="K11"/>
  <c r="J61"/>
  <c r="L82"/>
  <c r="J21"/>
  <c r="N63"/>
  <c r="O8"/>
  <c r="L38"/>
  <c r="B27"/>
  <c r="L18"/>
  <c r="N49"/>
  <c r="K92"/>
  <c r="G97"/>
  <c r="P28"/>
  <c r="N90"/>
  <c r="Q14"/>
  <c r="B83"/>
  <c r="K55"/>
  <c r="I16"/>
  <c r="O89"/>
  <c r="P93"/>
  <c r="L37"/>
  <c r="K4"/>
  <c r="Q29"/>
  <c r="H71"/>
  <c r="P41"/>
  <c r="J87"/>
  <c r="L39"/>
  <c r="B42"/>
  <c r="Q31"/>
  <c r="Q55"/>
  <c r="B15"/>
  <c r="K22"/>
  <c r="I87"/>
  <c r="I68"/>
  <c r="G68"/>
  <c r="Q37"/>
  <c r="L35"/>
  <c r="J76"/>
  <c r="H36"/>
  <c r="I62"/>
  <c r="B65"/>
  <c r="L22"/>
  <c r="N13"/>
  <c r="G34"/>
  <c r="I73"/>
  <c r="G98"/>
  <c r="L60"/>
  <c r="H67"/>
  <c r="G26"/>
  <c r="G28"/>
  <c r="B17"/>
  <c r="L49"/>
  <c r="O72"/>
  <c r="L53"/>
  <c r="P33"/>
  <c r="H24"/>
  <c r="I72"/>
  <c r="G7"/>
  <c r="N4"/>
  <c r="J35"/>
  <c r="H59"/>
  <c r="B6"/>
  <c r="P7"/>
  <c r="P61"/>
  <c r="L33"/>
  <c r="N62"/>
  <c r="B95"/>
  <c r="B40"/>
  <c r="K39"/>
  <c r="J78"/>
  <c r="P55"/>
  <c r="P91"/>
  <c r="J60"/>
  <c r="J68"/>
  <c r="N23"/>
  <c r="G56"/>
  <c r="J44"/>
  <c r="Q89"/>
  <c r="G22"/>
  <c r="K85"/>
  <c r="B48"/>
  <c r="N61"/>
  <c r="B87"/>
  <c r="J42"/>
  <c r="Q66"/>
  <c r="G46"/>
  <c r="O44"/>
  <c r="H13"/>
  <c r="G52"/>
  <c r="H51"/>
  <c r="B82"/>
  <c r="H72"/>
  <c r="Q63"/>
  <c r="Q81"/>
  <c r="H86"/>
  <c r="Q69"/>
  <c r="B85"/>
  <c r="N31"/>
  <c r="L23"/>
  <c r="B33"/>
  <c r="Q7"/>
  <c r="H27"/>
  <c r="J34"/>
  <c r="J43"/>
  <c r="L41"/>
  <c r="G48"/>
  <c r="Q53"/>
  <c r="O85"/>
  <c r="O91"/>
  <c r="J69"/>
  <c r="N22"/>
  <c r="O92"/>
  <c r="B67"/>
  <c r="J89"/>
  <c r="L72"/>
  <c r="H46"/>
  <c r="P68"/>
  <c r="J85"/>
  <c r="K78"/>
  <c r="B77"/>
  <c r="H87"/>
  <c r="L25"/>
  <c r="B23"/>
  <c r="I52"/>
  <c r="J24"/>
  <c r="Q54"/>
  <c r="G94"/>
  <c r="N30"/>
  <c r="I80"/>
  <c r="J22"/>
  <c r="N41"/>
  <c r="B73"/>
  <c r="O26"/>
  <c r="H76"/>
  <c r="L77"/>
  <c r="B12"/>
  <c r="I61"/>
  <c r="Q38"/>
  <c r="B3"/>
  <c r="B2"/>
  <c r="H18"/>
  <c r="J49"/>
  <c r="P60"/>
  <c r="B26"/>
  <c r="I75"/>
  <c r="Q80"/>
  <c r="Q13"/>
  <c r="H44"/>
  <c r="Q96"/>
  <c r="I18"/>
  <c r="N91"/>
  <c r="L90"/>
  <c r="B18"/>
  <c r="P70"/>
  <c r="I28"/>
  <c r="Q17"/>
  <c r="I77"/>
  <c r="G3"/>
  <c r="B72"/>
  <c r="H92"/>
  <c r="H60"/>
  <c r="Q5"/>
  <c r="I37"/>
  <c r="P50"/>
  <c r="O74"/>
  <c r="O40"/>
  <c r="H78"/>
  <c r="K10"/>
  <c r="H65"/>
  <c r="I71"/>
  <c r="N9"/>
  <c r="N6"/>
  <c r="O58"/>
  <c r="P5"/>
  <c r="N64"/>
  <c r="J9"/>
  <c r="H34"/>
  <c r="J48"/>
  <c r="P92"/>
  <c r="J59"/>
  <c r="Q49"/>
  <c r="L54"/>
  <c r="P75"/>
  <c r="Q70"/>
  <c r="H82"/>
  <c r="P8"/>
  <c r="K37"/>
  <c r="O12"/>
  <c r="L48"/>
  <c r="B7"/>
  <c r="O5"/>
  <c r="G92"/>
  <c r="O4"/>
  <c r="I59"/>
  <c r="K54"/>
  <c r="P30"/>
  <c r="O21"/>
  <c r="I44"/>
  <c r="I40"/>
  <c r="O48"/>
  <c r="H70"/>
  <c r="P9"/>
  <c r="B78"/>
  <c r="Q3"/>
  <c r="J94"/>
  <c r="N50"/>
  <c r="K88"/>
  <c r="K96"/>
  <c r="J66"/>
  <c r="H80"/>
  <c r="O22"/>
  <c r="L50"/>
  <c r="B24"/>
  <c r="H19"/>
  <c r="L11"/>
  <c r="P83"/>
  <c r="G82"/>
  <c r="J26"/>
  <c r="J52"/>
  <c r="N89"/>
  <c r="O90"/>
  <c r="P67"/>
  <c r="P40"/>
  <c r="J39"/>
  <c r="L47"/>
  <c r="O67"/>
  <c r="Q9"/>
  <c r="N5"/>
  <c r="G8"/>
  <c r="N32"/>
  <c r="Q65"/>
  <c r="G19"/>
  <c r="L98"/>
  <c r="K97"/>
  <c r="K18"/>
  <c r="P81"/>
  <c r="P29"/>
  <c r="Q11"/>
  <c r="P35"/>
  <c r="B66"/>
  <c r="L88"/>
  <c r="J88"/>
  <c r="G42"/>
  <c r="H52"/>
  <c r="K61"/>
  <c r="P78"/>
  <c r="J75"/>
  <c r="L9"/>
  <c r="B41"/>
  <c r="P63"/>
  <c r="J12"/>
  <c r="H22"/>
  <c r="J58"/>
  <c r="G81"/>
  <c r="G74"/>
  <c r="O53"/>
  <c r="G39"/>
  <c r="N36"/>
  <c r="L84"/>
  <c r="L21"/>
  <c r="P25"/>
  <c r="N80"/>
  <c r="P39"/>
  <c r="P31"/>
  <c r="I31"/>
  <c r="J17"/>
  <c r="Q75"/>
  <c r="J19"/>
  <c r="O71"/>
  <c r="I91"/>
  <c r="I96"/>
  <c r="P66"/>
  <c r="I33"/>
  <c r="L17"/>
  <c r="P17"/>
  <c r="O93"/>
  <c r="Q46"/>
  <c r="H63"/>
  <c r="K44"/>
  <c r="J97"/>
  <c r="P56"/>
  <c r="O16"/>
  <c r="J62"/>
  <c r="I36"/>
  <c r="N40"/>
  <c r="L91"/>
  <c r="H41"/>
  <c r="I42"/>
  <c r="I26"/>
  <c r="Q88"/>
  <c r="H37"/>
  <c r="G64"/>
  <c r="K13"/>
  <c r="N47"/>
  <c r="N35"/>
  <c r="K48"/>
  <c r="L67"/>
  <c r="J20"/>
  <c r="J18"/>
  <c r="J15"/>
  <c r="B63"/>
  <c r="P15"/>
  <c r="G14"/>
  <c r="N77"/>
  <c r="H68"/>
  <c r="I92"/>
  <c r="I14"/>
  <c r="G67"/>
  <c r="O10"/>
  <c r="N85"/>
  <c r="B53"/>
  <c r="Q48"/>
  <c r="H9"/>
  <c r="J8"/>
  <c r="L55"/>
  <c r="L79"/>
  <c r="J4"/>
  <c r="N65"/>
  <c r="D1"/>
  <c r="B96"/>
  <c r="G27"/>
  <c r="G62"/>
  <c r="G80"/>
  <c r="P69"/>
  <c r="K62"/>
  <c r="I49"/>
  <c r="P64"/>
  <c r="H54"/>
  <c r="H35"/>
  <c r="I69"/>
  <c r="I81"/>
  <c r="G18"/>
  <c r="I46"/>
  <c r="B90"/>
  <c r="L52"/>
  <c r="L19"/>
  <c r="P18"/>
  <c r="J13"/>
  <c r="I19"/>
  <c r="G25"/>
  <c r="L63"/>
  <c r="N92"/>
  <c r="K23"/>
  <c r="O17"/>
  <c r="Q28"/>
  <c r="H39"/>
  <c r="I86"/>
  <c r="B56"/>
  <c r="L81"/>
  <c r="L62"/>
  <c r="P59"/>
  <c r="O6"/>
  <c r="B34"/>
  <c r="O62"/>
  <c r="L40"/>
  <c r="H26"/>
  <c r="K46"/>
  <c r="Q97"/>
  <c r="L16"/>
  <c r="Q42"/>
  <c r="Q16"/>
  <c r="I65"/>
  <c r="J53"/>
  <c r="B49"/>
  <c r="H17"/>
  <c r="H40"/>
  <c r="Q33"/>
  <c r="K94"/>
  <c r="N71"/>
  <c r="K76"/>
  <c r="J95"/>
  <c r="K50"/>
  <c r="J72"/>
  <c r="G54"/>
  <c r="N87"/>
  <c r="G12"/>
  <c r="H73"/>
  <c r="L89"/>
  <c r="J3"/>
  <c r="B88"/>
  <c r="N81"/>
  <c r="O61"/>
  <c r="N7"/>
  <c r="B45"/>
  <c r="B39"/>
  <c r="B4"/>
  <c r="G83"/>
  <c r="I79"/>
  <c r="K83"/>
  <c r="B55"/>
  <c r="K65"/>
  <c r="B60"/>
  <c r="G33"/>
  <c r="H6"/>
  <c r="K69"/>
  <c r="P71"/>
  <c r="H15"/>
  <c r="B81"/>
  <c r="G40"/>
  <c r="G96"/>
  <c r="O15"/>
  <c r="N3"/>
  <c r="G50"/>
  <c r="I98"/>
  <c r="O97"/>
  <c r="J93"/>
  <c r="B29"/>
  <c r="B64"/>
  <c r="K68"/>
  <c r="J30"/>
  <c r="L86"/>
  <c r="N24"/>
  <c r="B92"/>
  <c r="G65"/>
  <c r="O73"/>
  <c r="G75"/>
  <c r="B58"/>
  <c r="O79"/>
  <c r="Q91"/>
  <c r="B80"/>
  <c r="J11"/>
  <c r="K80"/>
  <c r="H29"/>
  <c r="B91"/>
  <c r="I41"/>
  <c r="I82"/>
  <c r="M82" l="1"/>
  <c r="M41"/>
  <c r="F91"/>
  <c r="D91"/>
  <c r="C91"/>
  <c r="E91"/>
  <c r="D80"/>
  <c r="E80"/>
  <c r="F80"/>
  <c r="C80"/>
  <c r="D58"/>
  <c r="F58"/>
  <c r="C58"/>
  <c r="E58"/>
  <c r="E92"/>
  <c r="C92"/>
  <c r="D92"/>
  <c r="F92"/>
  <c r="R24"/>
  <c r="C64"/>
  <c r="D64"/>
  <c r="F64"/>
  <c r="E64"/>
  <c r="E29"/>
  <c r="F29"/>
  <c r="D29"/>
  <c r="C29"/>
  <c r="M98"/>
  <c r="R3"/>
  <c r="N99"/>
  <c r="D81"/>
  <c r="C81"/>
  <c r="F81"/>
  <c r="E81"/>
  <c r="F60"/>
  <c r="D60"/>
  <c r="E60"/>
  <c r="C60"/>
  <c r="C55"/>
  <c r="D55"/>
  <c r="F55"/>
  <c r="E55"/>
  <c r="M79"/>
  <c r="E4"/>
  <c r="F4"/>
  <c r="D4"/>
  <c r="C4"/>
  <c r="F39"/>
  <c r="E39"/>
  <c r="D39"/>
  <c r="C39"/>
  <c r="E45"/>
  <c r="D45"/>
  <c r="C45"/>
  <c r="F45"/>
  <c r="R7"/>
  <c r="R81"/>
  <c r="E88"/>
  <c r="D88"/>
  <c r="C88"/>
  <c r="F88"/>
  <c r="J99"/>
  <c r="R87"/>
  <c r="R71"/>
  <c r="E49"/>
  <c r="F49"/>
  <c r="C49"/>
  <c r="D49"/>
  <c r="M65"/>
  <c r="F34"/>
  <c r="E34"/>
  <c r="D34"/>
  <c r="C34"/>
  <c r="C56"/>
  <c r="E56"/>
  <c r="D56"/>
  <c r="F56"/>
  <c r="M86"/>
  <c r="R92"/>
  <c r="M19"/>
  <c r="F90"/>
  <c r="C90"/>
  <c r="D90"/>
  <c r="E90"/>
  <c r="M46"/>
  <c r="M81"/>
  <c r="M69"/>
  <c r="M49"/>
  <c r="D96"/>
  <c r="E96"/>
  <c r="C96"/>
  <c r="F96"/>
  <c r="R65"/>
  <c r="E53"/>
  <c r="C53"/>
  <c r="F53"/>
  <c r="D53"/>
  <c r="R85"/>
  <c r="M14"/>
  <c r="M92"/>
  <c r="R77"/>
  <c r="C63"/>
  <c r="F63"/>
  <c r="D63"/>
  <c r="E63"/>
  <c r="R35"/>
  <c r="R47"/>
  <c r="M26"/>
  <c r="M42"/>
  <c r="R40"/>
  <c r="M36"/>
  <c r="M33"/>
  <c r="M96"/>
  <c r="M91"/>
  <c r="M31"/>
  <c r="R80"/>
  <c r="R36"/>
  <c r="E41"/>
  <c r="F41"/>
  <c r="C41"/>
  <c r="D41"/>
  <c r="C66"/>
  <c r="D66"/>
  <c r="E66"/>
  <c r="F66"/>
  <c r="R32"/>
  <c r="R5"/>
  <c r="R89"/>
  <c r="C24"/>
  <c r="E24"/>
  <c r="F24"/>
  <c r="D24"/>
  <c r="R50"/>
  <c r="Q99"/>
  <c r="E78"/>
  <c r="D78"/>
  <c r="F78"/>
  <c r="C78"/>
  <c r="M40"/>
  <c r="M44"/>
  <c r="M59"/>
  <c r="D7"/>
  <c r="F7"/>
  <c r="C7"/>
  <c r="E7"/>
  <c r="R64"/>
  <c r="R6"/>
  <c r="R9"/>
  <c r="M71"/>
  <c r="M37"/>
  <c r="F72"/>
  <c r="D72"/>
  <c r="C72"/>
  <c r="E72"/>
  <c r="G99"/>
  <c r="M77"/>
  <c r="M28"/>
  <c r="E18"/>
  <c r="D18"/>
  <c r="C18"/>
  <c r="F18"/>
  <c r="R91"/>
  <c r="M18"/>
  <c r="M75"/>
  <c r="E26"/>
  <c r="F26"/>
  <c r="C26"/>
  <c r="D26"/>
  <c r="E3"/>
  <c r="C3"/>
  <c r="D3"/>
  <c r="F3"/>
  <c r="B99"/>
  <c r="M61"/>
  <c r="C12"/>
  <c r="D12"/>
  <c r="F12"/>
  <c r="E12"/>
  <c r="F73"/>
  <c r="C73"/>
  <c r="D73"/>
  <c r="E73"/>
  <c r="R41"/>
  <c r="M80"/>
  <c r="R30"/>
  <c r="M52"/>
  <c r="C23"/>
  <c r="D23"/>
  <c r="F23"/>
  <c r="E23"/>
  <c r="C77"/>
  <c r="D77"/>
  <c r="E77"/>
  <c r="F77"/>
  <c r="E67"/>
  <c r="C67"/>
  <c r="D67"/>
  <c r="F67"/>
  <c r="R22"/>
  <c r="D33"/>
  <c r="F33"/>
  <c r="C33"/>
  <c r="E33"/>
  <c r="R31"/>
  <c r="E85"/>
  <c r="F85"/>
  <c r="C85"/>
  <c r="D85"/>
  <c r="C82"/>
  <c r="F82"/>
  <c r="D82"/>
  <c r="E82"/>
  <c r="F87"/>
  <c r="D87"/>
  <c r="C87"/>
  <c r="E87"/>
  <c r="R61"/>
  <c r="E48"/>
  <c r="F48"/>
  <c r="D48"/>
  <c r="C48"/>
  <c r="R23"/>
  <c r="D40"/>
  <c r="E40"/>
  <c r="F40"/>
  <c r="C40"/>
  <c r="C95"/>
  <c r="F95"/>
  <c r="E95"/>
  <c r="D95"/>
  <c r="R62"/>
  <c r="E6"/>
  <c r="D6"/>
  <c r="C6"/>
  <c r="F6"/>
  <c r="R4"/>
  <c r="M72"/>
  <c r="E17"/>
  <c r="C17"/>
  <c r="D17"/>
  <c r="F17"/>
  <c r="M73"/>
  <c r="R13"/>
  <c r="D65"/>
  <c r="E65"/>
  <c r="C65"/>
  <c r="F65"/>
  <c r="M62"/>
  <c r="M68"/>
  <c r="M87"/>
  <c r="D15"/>
  <c r="E15"/>
  <c r="F15"/>
  <c r="C15"/>
  <c r="E42"/>
  <c r="D42"/>
  <c r="F42"/>
  <c r="C42"/>
  <c r="M16"/>
  <c r="C83"/>
  <c r="D83"/>
  <c r="E83"/>
  <c r="F83"/>
  <c r="R90"/>
  <c r="R49"/>
  <c r="F27"/>
  <c r="C27"/>
  <c r="D27"/>
  <c r="E27"/>
  <c r="R63"/>
  <c r="R66"/>
  <c r="R17"/>
  <c r="M56"/>
  <c r="M32"/>
  <c r="F11"/>
  <c r="C11"/>
  <c r="E11"/>
  <c r="D11"/>
  <c r="M63"/>
  <c r="M60"/>
  <c r="E97"/>
  <c r="F97"/>
  <c r="D97"/>
  <c r="C97"/>
  <c r="M48"/>
  <c r="R20"/>
  <c r="R28"/>
  <c r="M70"/>
  <c r="R21"/>
  <c r="D47"/>
  <c r="E47"/>
  <c r="C47"/>
  <c r="F47"/>
  <c r="C70"/>
  <c r="F70"/>
  <c r="D70"/>
  <c r="E70"/>
  <c r="M30"/>
  <c r="M85"/>
  <c r="R74"/>
  <c r="M66"/>
  <c r="R16"/>
  <c r="R48"/>
  <c r="R52"/>
  <c r="E57"/>
  <c r="F57"/>
  <c r="D57"/>
  <c r="C57"/>
  <c r="E16"/>
  <c r="F16"/>
  <c r="D16"/>
  <c r="C16"/>
  <c r="R98"/>
  <c r="I99"/>
  <c r="M3"/>
  <c r="R14"/>
  <c r="R43"/>
  <c r="R73"/>
  <c r="R78"/>
  <c r="M25"/>
  <c r="R51"/>
  <c r="R97"/>
  <c r="R93"/>
  <c r="R86"/>
  <c r="P99"/>
  <c r="L99"/>
  <c r="R11"/>
  <c r="R57"/>
  <c r="M58"/>
  <c r="M12"/>
  <c r="D43"/>
  <c r="E43"/>
  <c r="C43"/>
  <c r="F43"/>
  <c r="R94"/>
  <c r="M7"/>
  <c r="D79"/>
  <c r="C79"/>
  <c r="E79"/>
  <c r="F79"/>
  <c r="M78"/>
  <c r="C51"/>
  <c r="E51"/>
  <c r="F51"/>
  <c r="D51"/>
  <c r="M8"/>
  <c r="R25"/>
  <c r="M15"/>
  <c r="R82"/>
  <c r="M76"/>
  <c r="E93"/>
  <c r="D93"/>
  <c r="C93"/>
  <c r="F93"/>
  <c r="M34"/>
  <c r="M57"/>
  <c r="R18"/>
  <c r="R34"/>
  <c r="M45"/>
  <c r="M74"/>
  <c r="C76"/>
  <c r="D76"/>
  <c r="F76"/>
  <c r="E76"/>
  <c r="R69"/>
  <c r="M54"/>
  <c r="D46"/>
  <c r="E46"/>
  <c r="F46"/>
  <c r="C46"/>
  <c r="M21"/>
  <c r="C68"/>
  <c r="E68"/>
  <c r="D68"/>
  <c r="F68"/>
  <c r="M83"/>
  <c r="D25"/>
  <c r="C25"/>
  <c r="F25"/>
  <c r="E25"/>
  <c r="R68"/>
  <c r="R70"/>
  <c r="R26"/>
  <c r="C50"/>
  <c r="D50"/>
  <c r="F50"/>
  <c r="E50"/>
  <c r="E52"/>
  <c r="C52"/>
  <c r="D52"/>
  <c r="F52"/>
  <c r="E86"/>
  <c r="F86"/>
  <c r="C86"/>
  <c r="D86"/>
  <c r="R46"/>
  <c r="E31"/>
  <c r="C31"/>
  <c r="F31"/>
  <c r="D31"/>
  <c r="M84"/>
  <c r="F19"/>
  <c r="D19"/>
  <c r="E19"/>
  <c r="C19"/>
  <c r="R8"/>
  <c r="C84"/>
  <c r="E84"/>
  <c r="F84"/>
  <c r="D84"/>
  <c r="R54"/>
  <c r="F5"/>
  <c r="E5"/>
  <c r="C5"/>
  <c r="D5"/>
  <c r="M64"/>
  <c r="R95"/>
  <c r="R75"/>
  <c r="R59"/>
  <c r="D98"/>
  <c r="F98"/>
  <c r="C98"/>
  <c r="E98"/>
  <c r="C69"/>
  <c r="D69"/>
  <c r="E69"/>
  <c r="F69"/>
  <c r="R42"/>
  <c r="R72"/>
  <c r="E54"/>
  <c r="D54"/>
  <c r="C54"/>
  <c r="F54"/>
  <c r="M22"/>
  <c r="R44"/>
  <c r="R53"/>
  <c r="R79"/>
  <c r="D61"/>
  <c r="C61"/>
  <c r="F61"/>
  <c r="E61"/>
  <c r="M95"/>
  <c r="M43"/>
  <c r="C8"/>
  <c r="E8"/>
  <c r="D8"/>
  <c r="F8"/>
  <c r="R83"/>
  <c r="M10"/>
  <c r="F14"/>
  <c r="E14"/>
  <c r="C14"/>
  <c r="D14"/>
  <c r="D10"/>
  <c r="E10"/>
  <c r="C10"/>
  <c r="F10"/>
  <c r="M67"/>
  <c r="R38"/>
  <c r="D38"/>
  <c r="C38"/>
  <c r="F38"/>
  <c r="E38"/>
  <c r="M88"/>
  <c r="C30"/>
  <c r="D30"/>
  <c r="E30"/>
  <c r="F30"/>
  <c r="R84"/>
  <c r="R96"/>
  <c r="M9"/>
  <c r="F21"/>
  <c r="C21"/>
  <c r="D21"/>
  <c r="E21"/>
  <c r="M39"/>
  <c r="F36"/>
  <c r="C36"/>
  <c r="D36"/>
  <c r="E36"/>
  <c r="R15"/>
  <c r="R58"/>
  <c r="F22"/>
  <c r="D22"/>
  <c r="E22"/>
  <c r="C22"/>
  <c r="M24"/>
  <c r="M11"/>
  <c r="D28"/>
  <c r="F28"/>
  <c r="C28"/>
  <c r="E28"/>
  <c r="R60"/>
  <c r="R12"/>
  <c r="R33"/>
  <c r="C75"/>
  <c r="E75"/>
  <c r="D75"/>
  <c r="F75"/>
  <c r="C71"/>
  <c r="F71"/>
  <c r="E71"/>
  <c r="D71"/>
  <c r="D59"/>
  <c r="C59"/>
  <c r="E59"/>
  <c r="F59"/>
  <c r="H99"/>
  <c r="E13"/>
  <c r="F13"/>
  <c r="C13"/>
  <c r="D13"/>
  <c r="D35"/>
  <c r="E35"/>
  <c r="F35"/>
  <c r="C35"/>
  <c r="M20"/>
  <c r="D20"/>
  <c r="F20"/>
  <c r="E20"/>
  <c r="C20"/>
  <c r="R29"/>
  <c r="R88"/>
  <c r="M35"/>
  <c r="K99"/>
  <c r="M89"/>
  <c r="R76"/>
  <c r="E44"/>
  <c r="C44"/>
  <c r="F44"/>
  <c r="D44"/>
  <c r="E62"/>
  <c r="F62"/>
  <c r="C62"/>
  <c r="D62"/>
  <c r="R19"/>
  <c r="R67"/>
  <c r="M27"/>
  <c r="F32"/>
  <c r="C32"/>
  <c r="E32"/>
  <c r="D32"/>
  <c r="M13"/>
  <c r="R55"/>
  <c r="M38"/>
  <c r="M17"/>
  <c r="M29"/>
  <c r="E9"/>
  <c r="D9"/>
  <c r="F9"/>
  <c r="C9"/>
  <c r="M50"/>
  <c r="M47"/>
  <c r="M5"/>
  <c r="M93"/>
  <c r="R37"/>
  <c r="M90"/>
  <c r="F94"/>
  <c r="C94"/>
  <c r="E94"/>
  <c r="D94"/>
  <c r="M51"/>
  <c r="M97"/>
  <c r="E37"/>
  <c r="C37"/>
  <c r="F37"/>
  <c r="D37"/>
  <c r="M4"/>
  <c r="R56"/>
  <c r="R39"/>
  <c r="M94"/>
  <c r="D74"/>
  <c r="C74"/>
  <c r="E74"/>
  <c r="F74"/>
  <c r="R10"/>
  <c r="R27"/>
  <c r="M55"/>
  <c r="C89"/>
  <c r="E89"/>
  <c r="F89"/>
  <c r="D89"/>
  <c r="R45"/>
  <c r="O99"/>
  <c r="M23"/>
  <c r="M6"/>
  <c r="M53"/>
  <c r="T14" i="73"/>
  <c r="P15"/>
  <c r="D15" i="24" s="1"/>
  <c r="S15" i="73"/>
  <c r="D15" i="28" s="1"/>
  <c r="Q15" i="73"/>
  <c r="D15" i="26" s="1"/>
  <c r="R15" i="73"/>
  <c r="D15" i="29" s="1"/>
  <c r="K13" i="65"/>
  <c r="F13"/>
  <c r="F14"/>
  <c r="M99" i="78" l="1"/>
  <c r="C99"/>
  <c r="R99"/>
  <c r="D99"/>
  <c r="E99"/>
  <c r="F99"/>
  <c r="T15" i="73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BP95"/>
  <c r="BL95"/>
  <c r="BK95"/>
  <c r="BJ95"/>
  <c r="BI95"/>
  <c r="BE95"/>
  <c r="BD95"/>
  <c r="BC95"/>
  <c r="CM95" s="1"/>
  <c r="BB95"/>
  <c r="AX95"/>
  <c r="AW95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BD93"/>
  <c r="BC93"/>
  <c r="BB93"/>
  <c r="AX93"/>
  <c r="AW93"/>
  <c r="AV93"/>
  <c r="AU93"/>
  <c r="AQ93"/>
  <c r="AP93"/>
  <c r="AO93"/>
  <c r="AN93"/>
  <c r="AK93"/>
  <c r="CO93" s="1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C11" i="54" l="1"/>
  <c r="DB67"/>
  <c r="DB63"/>
  <c r="DB37"/>
  <c r="DB33"/>
  <c r="DB29"/>
  <c r="DB25"/>
  <c r="BM62"/>
  <c r="AY70"/>
  <c r="AR62"/>
  <c r="DF62" s="1"/>
  <c r="B62" i="40" s="1"/>
  <c r="AR70" i="54"/>
  <c r="DF70" s="1"/>
  <c r="B70" i="40" s="1"/>
  <c r="DB3" i="54"/>
  <c r="BF42"/>
  <c r="BM42"/>
  <c r="CG95"/>
  <c r="BY12"/>
  <c r="DB42"/>
  <c r="CT95"/>
  <c r="DA95"/>
  <c r="AR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DG96" s="1"/>
  <c r="C96" i="40" s="1"/>
  <c r="BF96" i="54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DG24" s="1"/>
  <c r="C24" i="40" s="1"/>
  <c r="BF24" i="54"/>
  <c r="BT24"/>
  <c r="AR28"/>
  <c r="DF28" s="1"/>
  <c r="B28" i="40" s="1"/>
  <c r="BF28" i="54"/>
  <c r="DH28" s="1"/>
  <c r="D28" i="40" s="1"/>
  <c r="BT28" i="54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BT37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DI69" s="1"/>
  <c r="E69" i="40" s="1"/>
  <c r="CG71" i="54"/>
  <c r="CN71"/>
  <c r="BF73"/>
  <c r="CA75"/>
  <c r="DC75"/>
  <c r="AY77"/>
  <c r="CO77"/>
  <c r="AY80"/>
  <c r="BF80"/>
  <c r="DH80" s="1"/>
  <c r="D80" i="40" s="1"/>
  <c r="BB99" i="54"/>
  <c r="AY7"/>
  <c r="DG7" s="1"/>
  <c r="C7" i="40" s="1"/>
  <c r="BF7" i="54"/>
  <c r="DH7" s="1"/>
  <c r="D7" i="40" s="1"/>
  <c r="DB9" i="54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AR39"/>
  <c r="DF39" s="1"/>
  <c r="B39" i="40" s="1"/>
  <c r="BF39" i="54"/>
  <c r="DH39" s="1"/>
  <c r="D39" i="40" s="1"/>
  <c r="BT39" i="54"/>
  <c r="DJ39" s="1"/>
  <c r="F39" i="40" s="1"/>
  <c r="DA40" i="54"/>
  <c r="BY44"/>
  <c r="BF45"/>
  <c r="DH45" s="1"/>
  <c r="D45" i="40" s="1"/>
  <c r="BT45" i="54"/>
  <c r="CM47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DH22" s="1"/>
  <c r="D22" i="40" s="1"/>
  <c r="BM22" i="54"/>
  <c r="BY25"/>
  <c r="DA25"/>
  <c r="AR26"/>
  <c r="DF26" s="1"/>
  <c r="B26" i="40" s="1"/>
  <c r="BF26" i="54"/>
  <c r="BM26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DH35" s="1"/>
  <c r="D35" i="40" s="1"/>
  <c r="CO36" i="54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I78" s="1"/>
  <c r="E78" i="40" s="1"/>
  <c r="DB79" i="54"/>
  <c r="BM82"/>
  <c r="DI82" s="1"/>
  <c r="E82" i="40" s="1"/>
  <c r="BT82" i="54"/>
  <c r="CH82"/>
  <c r="AY85"/>
  <c r="CH86"/>
  <c r="AR5"/>
  <c r="DF5" s="1"/>
  <c r="B5" i="40" s="1"/>
  <c r="AY5" i="54"/>
  <c r="BF5"/>
  <c r="BT5"/>
  <c r="DJ5" s="1"/>
  <c r="F5" i="40" s="1"/>
  <c r="CM8" i="54"/>
  <c r="DB10"/>
  <c r="CM11"/>
  <c r="AR13"/>
  <c r="DF13" s="1"/>
  <c r="B13" i="40" s="1"/>
  <c r="BF13" i="54"/>
  <c r="DB14"/>
  <c r="BF21"/>
  <c r="CZ21"/>
  <c r="AR25"/>
  <c r="DF25" s="1"/>
  <c r="B25" i="40" s="1"/>
  <c r="AR29" i="54"/>
  <c r="DF29" s="1"/>
  <c r="B29" i="40" s="1"/>
  <c r="CA38" i="54"/>
  <c r="DC38"/>
  <c r="AR41"/>
  <c r="DF41" s="1"/>
  <c r="B41" i="40" s="1"/>
  <c r="AY41" i="54"/>
  <c r="DG41" s="1"/>
  <c r="C41" i="40" s="1"/>
  <c r="BF41" i="54"/>
  <c r="DH41" s="1"/>
  <c r="D41" i="40" s="1"/>
  <c r="AY43" i="54"/>
  <c r="DG43" s="1"/>
  <c r="C43" i="40" s="1"/>
  <c r="BF43" i="54"/>
  <c r="DB47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DJ51" s="1"/>
  <c r="F51" i="40" s="1"/>
  <c r="BT52" i="54"/>
  <c r="CZ53"/>
  <c r="DB55"/>
  <c r="BT58"/>
  <c r="DB59"/>
  <c r="BT60"/>
  <c r="CZ61"/>
  <c r="BT63"/>
  <c r="DJ63" s="1"/>
  <c r="F63" i="40" s="1"/>
  <c r="BT66" i="54"/>
  <c r="DA68"/>
  <c r="DB71"/>
  <c r="BT74"/>
  <c r="BT75"/>
  <c r="DJ75" s="1"/>
  <c r="F75" i="40" s="1"/>
  <c r="BT79" i="54"/>
  <c r="DJ79" s="1"/>
  <c r="F79" i="40" s="1"/>
  <c r="DA80" i="54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DJ12" s="1"/>
  <c r="F12" i="40" s="1"/>
  <c r="BT15" i="54"/>
  <c r="DB18"/>
  <c r="DB22"/>
  <c r="BT25"/>
  <c r="DJ25" s="1"/>
  <c r="F25" i="40" s="1"/>
  <c r="DB26" i="54"/>
  <c r="BT29"/>
  <c r="DB30"/>
  <c r="BT33"/>
  <c r="DJ33" s="1"/>
  <c r="F33" i="40" s="1"/>
  <c r="DB34" i="54"/>
  <c r="DB35"/>
  <c r="DB38"/>
  <c r="BT40"/>
  <c r="DJ40" s="1"/>
  <c r="F40" i="40" s="1"/>
  <c r="DB41" i="54"/>
  <c r="BT42"/>
  <c r="DB43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DJ67" s="1"/>
  <c r="F67" i="40" s="1"/>
  <c r="BT69" i="54"/>
  <c r="DJ69" s="1"/>
  <c r="F69" i="40" s="1"/>
  <c r="BT72" i="54"/>
  <c r="DJ72" s="1"/>
  <c r="F72" i="40" s="1"/>
  <c r="BT78" i="54"/>
  <c r="DJ78" s="1"/>
  <c r="F78" i="40" s="1"/>
  <c r="CZ78" i="54"/>
  <c r="BT81"/>
  <c r="BT83"/>
  <c r="DJ83" s="1"/>
  <c r="F83" i="40" s="1"/>
  <c r="BT86" i="54"/>
  <c r="DJ86" s="1"/>
  <c r="F86" i="40" s="1"/>
  <c r="BT89" i="54"/>
  <c r="BT93"/>
  <c r="DJ93" s="1"/>
  <c r="F93" i="40" s="1"/>
  <c r="BT95" i="54"/>
  <c r="BT4"/>
  <c r="BT7"/>
  <c r="DJ7" s="1"/>
  <c r="BT11"/>
  <c r="DJ11" s="1"/>
  <c r="F11" i="40" s="1"/>
  <c r="BT19" i="54"/>
  <c r="DJ19" s="1"/>
  <c r="F19" i="40" s="1"/>
  <c r="BT23" i="54"/>
  <c r="DJ23" s="1"/>
  <c r="F23" i="40" s="1"/>
  <c r="DB24" i="54"/>
  <c r="BT27"/>
  <c r="DJ27" s="1"/>
  <c r="F27" i="40" s="1"/>
  <c r="DA28" i="54"/>
  <c r="BT31"/>
  <c r="DJ31" s="1"/>
  <c r="F31" i="40" s="1"/>
  <c r="DA32" i="54"/>
  <c r="BT36"/>
  <c r="DJ36" s="1"/>
  <c r="F36" i="40" s="1"/>
  <c r="BT44" i="54"/>
  <c r="DJ44" s="1"/>
  <c r="F44" i="40" s="1"/>
  <c r="BT49" i="54"/>
  <c r="DJ49" s="1"/>
  <c r="F49" i="40" s="1"/>
  <c r="BT53" i="54"/>
  <c r="DJ53" s="1"/>
  <c r="F53" i="40" s="1"/>
  <c r="BT55" i="54"/>
  <c r="DJ55" s="1"/>
  <c r="F55" i="40" s="1"/>
  <c r="DA56" i="54"/>
  <c r="BT59"/>
  <c r="DJ59" s="1"/>
  <c r="F59" i="40" s="1"/>
  <c r="BT61" i="54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DJ91" s="1"/>
  <c r="F91" i="40" s="1"/>
  <c r="BT92" i="54"/>
  <c r="DJ92" s="1"/>
  <c r="F92" i="40" s="1"/>
  <c r="CZ93" i="54"/>
  <c r="BT98"/>
  <c r="DJ98" s="1"/>
  <c r="F98" i="40" s="1"/>
  <c r="BM5" i="54"/>
  <c r="DI5" s="1"/>
  <c r="E5" i="40" s="1"/>
  <c r="BM7" i="54"/>
  <c r="DI7" s="1"/>
  <c r="E7" i="40" s="1"/>
  <c r="BM11" i="54"/>
  <c r="DI11" s="1"/>
  <c r="E11" i="40" s="1"/>
  <c r="BM13" i="54"/>
  <c r="DI13" s="1"/>
  <c r="E13" i="40" s="1"/>
  <c r="BM19" i="54"/>
  <c r="CT21"/>
  <c r="BM23"/>
  <c r="BM27"/>
  <c r="DI27" s="1"/>
  <c r="E27" i="40" s="1"/>
  <c r="BM31" i="54"/>
  <c r="DI31" s="1"/>
  <c r="E31" i="40" s="1"/>
  <c r="BM36" i="54"/>
  <c r="BM44"/>
  <c r="BM49"/>
  <c r="BM51"/>
  <c r="DI51" s="1"/>
  <c r="E51" i="40" s="1"/>
  <c r="BM52" i="54"/>
  <c r="DI52" s="1"/>
  <c r="E52" i="40" s="1"/>
  <c r="BM58" i="54"/>
  <c r="BM60"/>
  <c r="DI60" s="1"/>
  <c r="E60" i="40" s="1"/>
  <c r="BM63" i="54"/>
  <c r="DI63" s="1"/>
  <c r="E63" i="40" s="1"/>
  <c r="BM66" i="54"/>
  <c r="DI66" s="1"/>
  <c r="E66" i="40" s="1"/>
  <c r="BM74" i="54"/>
  <c r="DI74" s="1"/>
  <c r="E74" i="40" s="1"/>
  <c r="BM79" i="54"/>
  <c r="DI79" s="1"/>
  <c r="E79" i="40" s="1"/>
  <c r="BM85" i="54"/>
  <c r="DI85" s="1"/>
  <c r="E85" i="40" s="1"/>
  <c r="BM90" i="54"/>
  <c r="DI90" s="1"/>
  <c r="E90" i="40" s="1"/>
  <c r="BM94" i="54"/>
  <c r="DJ94"/>
  <c r="F94" i="40" s="1"/>
  <c r="BM97" i="54"/>
  <c r="BM35"/>
  <c r="DI35" s="1"/>
  <c r="E35" i="40" s="1"/>
  <c r="BM38" i="54"/>
  <c r="BM41"/>
  <c r="DI41" s="1"/>
  <c r="E41" i="40" s="1"/>
  <c r="BM43" i="54"/>
  <c r="DI43" s="1"/>
  <c r="E43" i="40" s="1"/>
  <c r="BM48" i="54"/>
  <c r="DI48" s="1"/>
  <c r="E48" i="40" s="1"/>
  <c r="CU49" i="54"/>
  <c r="BM57"/>
  <c r="DI57" s="1"/>
  <c r="E57" i="40" s="1"/>
  <c r="BM65" i="54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DI15" s="1"/>
  <c r="E15" i="40" s="1"/>
  <c r="BM17" i="54"/>
  <c r="DI17" s="1"/>
  <c r="E17" i="40" s="1"/>
  <c r="BM25" i="54"/>
  <c r="BM29"/>
  <c r="DI29" s="1"/>
  <c r="E29" i="40" s="1"/>
  <c r="BM33" i="54"/>
  <c r="BM81"/>
  <c r="DI81" s="1"/>
  <c r="E81" i="40" s="1"/>
  <c r="BM83" i="54"/>
  <c r="BM86"/>
  <c r="DI86" s="1"/>
  <c r="E86" i="40" s="1"/>
  <c r="BM93" i="54"/>
  <c r="BM95"/>
  <c r="DI95" s="1"/>
  <c r="E95" i="40" s="1"/>
  <c r="BL99" i="54"/>
  <c r="CS5"/>
  <c r="BM9"/>
  <c r="DI9" s="1"/>
  <c r="E9" i="40" s="1"/>
  <c r="BM24" i="54"/>
  <c r="DI24" s="1"/>
  <c r="E24" i="40" s="1"/>
  <c r="BM28" i="54"/>
  <c r="BM32"/>
  <c r="DI32" s="1"/>
  <c r="E32" i="40" s="1"/>
  <c r="BM37" i="54"/>
  <c r="DI37" s="1"/>
  <c r="E37" i="40" s="1"/>
  <c r="BM39" i="54"/>
  <c r="DI39" s="1"/>
  <c r="E39" i="40" s="1"/>
  <c r="BM45" i="54"/>
  <c r="BM50"/>
  <c r="DI50" s="1"/>
  <c r="E50" i="40" s="1"/>
  <c r="BM53" i="54"/>
  <c r="DI53" s="1"/>
  <c r="E53" i="40" s="1"/>
  <c r="BM55" i="54"/>
  <c r="BM59"/>
  <c r="DI59" s="1"/>
  <c r="E59" i="40" s="1"/>
  <c r="BM61" i="54"/>
  <c r="DI61" s="1"/>
  <c r="E61" i="40" s="1"/>
  <c r="BM68" i="54"/>
  <c r="BM71"/>
  <c r="DI71" s="1"/>
  <c r="E71" i="40" s="1"/>
  <c r="BM80" i="54"/>
  <c r="DI80" s="1"/>
  <c r="E80" i="40" s="1"/>
  <c r="BM88" i="54"/>
  <c r="DI88" s="1"/>
  <c r="E88" i="40" s="1"/>
  <c r="BM91" i="54"/>
  <c r="BM92"/>
  <c r="BM98"/>
  <c r="DI98" s="1"/>
  <c r="E98" i="40" s="1"/>
  <c r="BF9" i="54"/>
  <c r="BF23"/>
  <c r="BF27"/>
  <c r="DH27" s="1"/>
  <c r="D27" i="40" s="1"/>
  <c r="BF40" i="54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DH68" s="1"/>
  <c r="D68" i="40" s="1"/>
  <c r="BF71" i="54"/>
  <c r="BF81"/>
  <c r="DH81" s="1"/>
  <c r="D81" i="40" s="1"/>
  <c r="BF83" i="54"/>
  <c r="BF86"/>
  <c r="DH86" s="1"/>
  <c r="D86" i="40" s="1"/>
  <c r="BF88" i="54"/>
  <c r="DH88" s="1"/>
  <c r="D88" i="40" s="1"/>
  <c r="BF91" i="54"/>
  <c r="DH91" s="1"/>
  <c r="D91" i="40" s="1"/>
  <c r="BF92" i="54"/>
  <c r="BF97"/>
  <c r="DH97" s="1"/>
  <c r="D97" i="40" s="1"/>
  <c r="BF17" i="54"/>
  <c r="DH17" s="1"/>
  <c r="D17" i="40" s="1"/>
  <c r="BF30" i="54"/>
  <c r="DJ34"/>
  <c r="F34" i="40" s="1"/>
  <c r="BF49" i="54"/>
  <c r="BF4"/>
  <c r="DH4" s="1"/>
  <c r="D4" i="40" s="1"/>
  <c r="BF6" i="54"/>
  <c r="DI6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DH33" s="1"/>
  <c r="D33" i="40" s="1"/>
  <c r="BF37" i="54"/>
  <c r="DH37" s="1"/>
  <c r="D37" i="40" s="1"/>
  <c r="BF48" i="54"/>
  <c r="DH48" s="1"/>
  <c r="D48" i="40" s="1"/>
  <c r="BF55" i="54"/>
  <c r="BF60"/>
  <c r="DH60" s="1"/>
  <c r="D60" i="40" s="1"/>
  <c r="BF63" i="54"/>
  <c r="BF65"/>
  <c r="DH65" s="1"/>
  <c r="D65" i="40" s="1"/>
  <c r="BF70" i="54"/>
  <c r="DH70" s="1"/>
  <c r="D70" i="40" s="1"/>
  <c r="BF72" i="54"/>
  <c r="DH72" s="1"/>
  <c r="D72" i="40" s="1"/>
  <c r="BF85" i="54"/>
  <c r="BF87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DH64" s="1"/>
  <c r="D64" i="40" s="1"/>
  <c r="BF67" i="54"/>
  <c r="BF69"/>
  <c r="DH69" s="1"/>
  <c r="D69" i="40" s="1"/>
  <c r="BF77" i="54"/>
  <c r="BF79"/>
  <c r="DH79" s="1"/>
  <c r="D79" i="40" s="1"/>
  <c r="BF82" i="54"/>
  <c r="DH82" s="1"/>
  <c r="D82" i="40" s="1"/>
  <c r="BF84" i="54"/>
  <c r="BF89"/>
  <c r="DH89" s="1"/>
  <c r="D89" i="40" s="1"/>
  <c r="BF93" i="54"/>
  <c r="DI93"/>
  <c r="E93" i="40" s="1"/>
  <c r="BF95" i="54"/>
  <c r="BF98"/>
  <c r="DH98" s="1"/>
  <c r="D98" i="40" s="1"/>
  <c r="AY4" i="54"/>
  <c r="AY6"/>
  <c r="AY8"/>
  <c r="AY9"/>
  <c r="DG9" s="1"/>
  <c r="C9" i="40" s="1"/>
  <c r="AY15" i="54"/>
  <c r="DG15" s="1"/>
  <c r="C15" i="40" s="1"/>
  <c r="DJ15" i="54"/>
  <c r="F15" i="40" s="1"/>
  <c r="AY17" i="54"/>
  <c r="AY19"/>
  <c r="DG19" s="1"/>
  <c r="C19" i="40" s="1"/>
  <c r="DI19" i="54"/>
  <c r="E19" i="40" s="1"/>
  <c r="AY29" i="54"/>
  <c r="DG29" s="1"/>
  <c r="C29" i="40" s="1"/>
  <c r="AY32" i="54"/>
  <c r="DH32"/>
  <c r="D32" i="40" s="1"/>
  <c r="AY40" i="54"/>
  <c r="CE40"/>
  <c r="AY45"/>
  <c r="DG45" s="1"/>
  <c r="C45" i="40" s="1"/>
  <c r="DI45" i="54"/>
  <c r="E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G72" s="1"/>
  <c r="C72" i="40" s="1"/>
  <c r="AY79" i="54"/>
  <c r="DG79" s="1"/>
  <c r="C79" i="40" s="1"/>
  <c r="AY81" i="54"/>
  <c r="DJ81"/>
  <c r="F81" i="40" s="1"/>
  <c r="AY83" i="54"/>
  <c r="AY86"/>
  <c r="AY95"/>
  <c r="AY97"/>
  <c r="DG97" s="1"/>
  <c r="C97" i="40" s="1"/>
  <c r="AY22" i="54"/>
  <c r="AY25"/>
  <c r="AY28"/>
  <c r="DG28" s="1"/>
  <c r="C28" i="40" s="1"/>
  <c r="DJ28" i="54"/>
  <c r="F28" i="40" s="1"/>
  <c r="AY31" i="54"/>
  <c r="AY36"/>
  <c r="DG36" s="1"/>
  <c r="C36" i="40" s="1"/>
  <c r="CE36" i="54"/>
  <c r="AY39"/>
  <c r="DG39" s="1"/>
  <c r="C39" i="40" s="1"/>
  <c r="AY44" i="54"/>
  <c r="DG44" s="1"/>
  <c r="C44" i="40" s="1"/>
  <c r="AY53" i="54"/>
  <c r="DG53" s="1"/>
  <c r="C53" i="40" s="1"/>
  <c r="CE53" i="54"/>
  <c r="DJ57"/>
  <c r="F57" i="40" s="1"/>
  <c r="AY59" i="54"/>
  <c r="DG59" s="1"/>
  <c r="C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DG10" s="1"/>
  <c r="C10" i="40" s="1"/>
  <c r="AY56" i="54"/>
  <c r="DG56" s="1"/>
  <c r="C56" i="40" s="1"/>
  <c r="DH78" i="54"/>
  <c r="D78" i="40" s="1"/>
  <c r="AY89" i="54"/>
  <c r="DG89" s="1"/>
  <c r="C89" i="40" s="1"/>
  <c r="CE89" i="54"/>
  <c r="AY91"/>
  <c r="AY92"/>
  <c r="DG92" s="1"/>
  <c r="C92" i="40" s="1"/>
  <c r="AY94" i="54"/>
  <c r="AV99"/>
  <c r="DH10"/>
  <c r="D10" i="40" s="1"/>
  <c r="AY18" i="54"/>
  <c r="AY3"/>
  <c r="CF8"/>
  <c r="AY11"/>
  <c r="DG11" s="1"/>
  <c r="C11" i="40" s="1"/>
  <c r="AY13" i="54"/>
  <c r="DH13"/>
  <c r="D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DH26" i="54"/>
  <c r="D26" i="40" s="1"/>
  <c r="AY33" i="54"/>
  <c r="DG33" s="1"/>
  <c r="C33" i="40" s="1"/>
  <c r="DI33" i="54"/>
  <c r="E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AY71"/>
  <c r="DG71" s="1"/>
  <c r="C71" i="40" s="1"/>
  <c r="AY82" i="54"/>
  <c r="DG82" s="1"/>
  <c r="C82" i="40" s="1"/>
  <c r="AY84" i="54"/>
  <c r="DG84" s="1"/>
  <c r="C84" i="40" s="1"/>
  <c r="AY88" i="54"/>
  <c r="DG88" s="1"/>
  <c r="C88" i="40" s="1"/>
  <c r="AY90" i="54"/>
  <c r="DG90" s="1"/>
  <c r="C90" i="40" s="1"/>
  <c r="AY98" i="54"/>
  <c r="DG98" s="1"/>
  <c r="C98" i="40" s="1"/>
  <c r="DG5" i="54"/>
  <c r="C5" i="40" s="1"/>
  <c r="DH5" i="54"/>
  <c r="D5" i="40" s="1"/>
  <c r="DG8" i="54"/>
  <c r="C8" i="40" s="1"/>
  <c r="DH8" i="54"/>
  <c r="D8" i="40" s="1"/>
  <c r="DI8" i="54"/>
  <c r="E8" i="40" s="1"/>
  <c r="AR17" i="54"/>
  <c r="DF17" s="1"/>
  <c r="B17" i="40" s="1"/>
  <c r="DG17" i="54"/>
  <c r="C17" i="40" s="1"/>
  <c r="AR20" i="54"/>
  <c r="DF20" s="1"/>
  <c r="B20" i="40" s="1"/>
  <c r="DH20" i="54"/>
  <c r="D20" i="40" s="1"/>
  <c r="AR24" i="54"/>
  <c r="DF24" s="1"/>
  <c r="B24" i="40" s="1"/>
  <c r="DH24" i="54"/>
  <c r="D24" i="40" s="1"/>
  <c r="DJ24" i="54"/>
  <c r="F24" i="40" s="1"/>
  <c r="AR27" i="54"/>
  <c r="DF27" s="1"/>
  <c r="B27" i="40" s="1"/>
  <c r="DG27" i="54"/>
  <c r="C27" i="40" s="1"/>
  <c r="DJ41" i="54"/>
  <c r="F41" i="40" s="1"/>
  <c r="BX41" i="54"/>
  <c r="AR42"/>
  <c r="DF42" s="1"/>
  <c r="B42" i="40" s="1"/>
  <c r="DH42" i="54"/>
  <c r="D42" i="40" s="1"/>
  <c r="DJ42" i="54"/>
  <c r="F42" i="40" s="1"/>
  <c r="AR45" i="54"/>
  <c r="DF45" s="1"/>
  <c r="B45" i="40" s="1"/>
  <c r="DJ45" i="54"/>
  <c r="F45" i="40" s="1"/>
  <c r="AR47" i="54"/>
  <c r="DF47" s="1"/>
  <c r="B47" i="40" s="1"/>
  <c r="AR48" i="54"/>
  <c r="DF48" s="1"/>
  <c r="B48" i="40" s="1"/>
  <c r="AR53" i="54"/>
  <c r="DF53" s="1"/>
  <c r="B53" i="40" s="1"/>
  <c r="AR56" i="54"/>
  <c r="DF56" s="1"/>
  <c r="B56" i="40" s="1"/>
  <c r="DH56" i="54"/>
  <c r="D56" i="40" s="1"/>
  <c r="DJ56" i="54"/>
  <c r="F56" i="40" s="1"/>
  <c r="AR75" i="54"/>
  <c r="DF75" s="1"/>
  <c r="B75" i="40" s="1"/>
  <c r="AR76" i="54"/>
  <c r="DF76" s="1"/>
  <c r="B76" i="40" s="1"/>
  <c r="DI76" i="54"/>
  <c r="E76" i="40" s="1"/>
  <c r="AR78" i="54"/>
  <c r="DF78" s="1"/>
  <c r="B78" i="40" s="1"/>
  <c r="BX78" i="54"/>
  <c r="AR82"/>
  <c r="DF82" s="1"/>
  <c r="B82" i="40" s="1"/>
  <c r="DJ82" i="54"/>
  <c r="F82" i="40" s="1"/>
  <c r="BX82" i="54"/>
  <c r="AR83"/>
  <c r="DF83" s="1"/>
  <c r="B83" i="40" s="1"/>
  <c r="DG83" i="54"/>
  <c r="C83" i="40" s="1"/>
  <c r="DH83" i="54"/>
  <c r="D83" i="40" s="1"/>
  <c r="DI83" i="54"/>
  <c r="E83" i="40" s="1"/>
  <c r="AR87" i="54"/>
  <c r="DF87" s="1"/>
  <c r="B87" i="40" s="1"/>
  <c r="DG87" i="54"/>
  <c r="C87" i="40" s="1"/>
  <c r="AR89" i="54"/>
  <c r="DF89" s="1"/>
  <c r="B89" i="40" s="1"/>
  <c r="DJ89" i="54"/>
  <c r="F89" i="40" s="1"/>
  <c r="AR90" i="54"/>
  <c r="DF90" s="1"/>
  <c r="B90" i="40" s="1"/>
  <c r="AR95" i="54"/>
  <c r="DF95" s="1"/>
  <c r="B95" i="40" s="1"/>
  <c r="DG95" i="54"/>
  <c r="C95" i="40" s="1"/>
  <c r="DH95" i="54"/>
  <c r="D95" i="40" s="1"/>
  <c r="DJ95" i="54"/>
  <c r="F95" i="40" s="1"/>
  <c r="AR97" i="54"/>
  <c r="DF97" s="1"/>
  <c r="B97" i="40" s="1"/>
  <c r="DI97" i="54"/>
  <c r="E97" i="40" s="1"/>
  <c r="DJ97" i="54"/>
  <c r="F97" i="40" s="1"/>
  <c r="DG6" i="54"/>
  <c r="C6" i="40" s="1"/>
  <c r="DH6" i="54"/>
  <c r="D6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J32" i="54"/>
  <c r="F32" i="40" s="1"/>
  <c r="AR36" i="54"/>
  <c r="DF36" s="1"/>
  <c r="B36" i="40" s="1"/>
  <c r="DH36" i="54"/>
  <c r="D36" i="40" s="1"/>
  <c r="DI36" i="54"/>
  <c r="E36" i="40" s="1"/>
  <c r="DG51" i="54"/>
  <c r="C51" i="40" s="1"/>
  <c r="DG52" i="54"/>
  <c r="BX54"/>
  <c r="DG55"/>
  <c r="C55" i="40" s="1"/>
  <c r="DJ58" i="54"/>
  <c r="F58" i="40" s="1"/>
  <c r="DG62" i="54"/>
  <c r="C62" i="40" s="1"/>
  <c r="BX62" i="54"/>
  <c r="DG66"/>
  <c r="DG70"/>
  <c r="BX70"/>
  <c r="DG81"/>
  <c r="C81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DH9" i="54"/>
  <c r="D9" i="40" s="1"/>
  <c r="AR12" i="54"/>
  <c r="DF12" s="1"/>
  <c r="B12" i="40" s="1"/>
  <c r="DG18" i="54"/>
  <c r="C18" i="40" s="1"/>
  <c r="DH18" i="54"/>
  <c r="D18" i="40" s="1"/>
  <c r="AR21" i="54"/>
  <c r="DF21" s="1"/>
  <c r="B21" i="40" s="1"/>
  <c r="DG21" i="54"/>
  <c r="C21" i="40" s="1"/>
  <c r="DH21" i="54"/>
  <c r="D21" i="40" s="1"/>
  <c r="DG31" i="54"/>
  <c r="C31" i="40" s="1"/>
  <c r="DG34" i="54"/>
  <c r="AR35"/>
  <c r="DF35" s="1"/>
  <c r="B35" i="40" s="1"/>
  <c r="DG35" i="54"/>
  <c r="C35" i="40" s="1"/>
  <c r="DJ35" i="54"/>
  <c r="F35" i="40" s="1"/>
  <c r="AR37" i="54"/>
  <c r="DF37" s="1"/>
  <c r="B37" i="40" s="1"/>
  <c r="DG37" i="54"/>
  <c r="C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DH63" i="54"/>
  <c r="D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DH85" i="54"/>
  <c r="D85" i="40" s="1"/>
  <c r="AR93" i="54"/>
  <c r="DF93" s="1"/>
  <c r="B93" i="40" s="1"/>
  <c r="DH93" i="54"/>
  <c r="D93" i="40" s="1"/>
  <c r="DG13" i="54"/>
  <c r="C13" i="40" s="1"/>
  <c r="DG22" i="54"/>
  <c r="C22" i="40" s="1"/>
  <c r="DG25" i="54"/>
  <c r="C25" i="40" s="1"/>
  <c r="DI25" i="54"/>
  <c r="E25" i="40" s="1"/>
  <c r="DI28" i="54"/>
  <c r="E28" i="40" s="1"/>
  <c r="AR30" i="54"/>
  <c r="DF30" s="1"/>
  <c r="B30" i="40" s="1"/>
  <c r="DG30" i="54"/>
  <c r="C30" i="40" s="1"/>
  <c r="DH30" i="54"/>
  <c r="D30" i="40" s="1"/>
  <c r="DI30" i="54"/>
  <c r="E30" i="40" s="1"/>
  <c r="AR33" i="54"/>
  <c r="DF33" s="1"/>
  <c r="B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AR43" i="54"/>
  <c r="DF43" s="1"/>
  <c r="B43" i="40" s="1"/>
  <c r="DH43" i="54"/>
  <c r="D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AR60" i="54"/>
  <c r="DF60" s="1"/>
  <c r="B60" i="40" s="1"/>
  <c r="DG60" i="54"/>
  <c r="C60" i="40" s="1"/>
  <c r="DJ60" i="54"/>
  <c r="F60" i="40" s="1"/>
  <c r="AR64" i="54"/>
  <c r="DF64" s="1"/>
  <c r="B64" i="40" s="1"/>
  <c r="DI64" i="54"/>
  <c r="E64" i="40" s="1"/>
  <c r="AR68" i="54"/>
  <c r="DF68" s="1"/>
  <c r="B68" i="40" s="1"/>
  <c r="DG68" i="54"/>
  <c r="C68" i="40" s="1"/>
  <c r="DI68" i="54"/>
  <c r="E68" i="40" s="1"/>
  <c r="DJ68" i="54"/>
  <c r="F68" i="40" s="1"/>
  <c r="AR72" i="54"/>
  <c r="DF72" s="1"/>
  <c r="B72" i="40" s="1"/>
  <c r="DI72" i="54"/>
  <c r="E72" i="40" s="1"/>
  <c r="AR77" i="54"/>
  <c r="DF77" s="1"/>
  <c r="B77" i="40" s="1"/>
  <c r="DG77" i="54"/>
  <c r="C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AR91" i="54"/>
  <c r="DF91" s="1"/>
  <c r="B91" i="40" s="1"/>
  <c r="DG91" i="54"/>
  <c r="C91" i="40" s="1"/>
  <c r="DI91" i="54"/>
  <c r="E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DI94" i="54"/>
  <c r="E94" i="40" s="1"/>
  <c r="BX94" i="54"/>
  <c r="AR98"/>
  <c r="DF98" s="1"/>
  <c r="B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CE8"/>
  <c r="CL8"/>
  <c r="CS8"/>
  <c r="DA8"/>
  <c r="BT9"/>
  <c r="DJ9" s="1"/>
  <c r="F9" i="40" s="1"/>
  <c r="BX9" i="54"/>
  <c r="CE9"/>
  <c r="CL9"/>
  <c r="CT9"/>
  <c r="DA9"/>
  <c r="DD9" s="1"/>
  <c r="BM10"/>
  <c r="DI10" s="1"/>
  <c r="E10" i="40" s="1"/>
  <c r="BT10" i="54"/>
  <c r="DJ10" s="1"/>
  <c r="F10" i="40" s="1"/>
  <c r="CL11" i="54"/>
  <c r="CS11"/>
  <c r="CZ1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P42" s="1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Z30"/>
  <c r="CA31"/>
  <c r="CG31"/>
  <c r="CM31"/>
  <c r="CS31"/>
  <c r="DC31"/>
  <c r="BZ32"/>
  <c r="CF32"/>
  <c r="CL32"/>
  <c r="CV32"/>
  <c r="DB32"/>
  <c r="CE33"/>
  <c r="BX34"/>
  <c r="CZ34"/>
  <c r="DD34" s="1"/>
  <c r="CA35"/>
  <c r="CG35"/>
  <c r="CM35"/>
  <c r="CS35"/>
  <c r="DC35"/>
  <c r="BZ36"/>
  <c r="CF36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V83"/>
  <c r="BY84"/>
  <c r="CE84"/>
  <c r="CO84"/>
  <c r="CU84"/>
  <c r="BX85"/>
  <c r="CH85"/>
  <c r="CN85"/>
  <c r="CT85"/>
  <c r="CA86"/>
  <c r="CG86"/>
  <c r="CM86"/>
  <c r="CS86"/>
  <c r="BZ87"/>
  <c r="CF87"/>
  <c r="CL87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11" i="54" l="1"/>
  <c r="DD7"/>
  <c r="DD46"/>
  <c r="CW16"/>
  <c r="CP38"/>
  <c r="CP87"/>
  <c r="CP83"/>
  <c r="CP44"/>
  <c r="CP35"/>
  <c r="CP11"/>
  <c r="CB14"/>
  <c r="CB34"/>
  <c r="CB30"/>
  <c r="CB12"/>
  <c r="CW74"/>
  <c r="DD97"/>
  <c r="CI36"/>
  <c r="CB37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AE99" i="29" l="1"/>
  <c r="C99" i="40"/>
  <c r="AE99" i="27"/>
  <c r="AE99" i="26"/>
  <c r="G3" i="40"/>
  <c r="B99"/>
  <c r="G66"/>
  <c r="AE99" i="28"/>
  <c r="AC7" i="30"/>
  <c r="AD7" s="1"/>
  <c r="AC11"/>
  <c r="AD11" s="1"/>
  <c r="AC15"/>
  <c r="AD15" s="1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O99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N7" i="29" s="1"/>
  <c r="M7" i="53"/>
  <c r="V7" s="1"/>
  <c r="L7"/>
  <c r="U7" s="1"/>
  <c r="N7" i="27" s="1"/>
  <c r="T6" i="52"/>
  <c r="M6" i="26" s="1"/>
  <c r="O6" i="52"/>
  <c r="Q6" s="1"/>
  <c r="G4" i="62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N10" i="28" s="1"/>
  <c r="L10" i="53"/>
  <c r="U10" s="1"/>
  <c r="N10" i="27" s="1"/>
  <c r="K10" i="53"/>
  <c r="T10" s="1"/>
  <c r="O10"/>
  <c r="J10"/>
  <c r="S10" s="1"/>
  <c r="N10" i="24" s="1"/>
  <c r="N10" i="53"/>
  <c r="W10" s="1"/>
  <c r="N10" i="29" s="1"/>
  <c r="T9" i="52"/>
  <c r="O9"/>
  <c r="Q9" s="1"/>
  <c r="G5" i="63"/>
  <c r="O5" i="61"/>
  <c r="V5"/>
  <c r="G5" i="62"/>
  <c r="V8" i="14"/>
  <c r="R8"/>
  <c r="T8"/>
  <c r="O8"/>
  <c r="H8"/>
  <c r="N10" i="26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N11" i="29" s="1"/>
  <c r="M11" i="53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N12" i="28" s="1"/>
  <c r="L12" i="53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 i="24" s="1"/>
  <c r="N13" i="5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N14" i="26" s="1"/>
  <c r="O14" i="53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N18" i="28" s="1"/>
  <c r="L18" i="53"/>
  <c r="U18" s="1"/>
  <c r="N18" i="27" s="1"/>
  <c r="K18" i="53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 i="24" s="1"/>
  <c r="N21" i="53"/>
  <c r="W21" s="1"/>
  <c r="N21" i="29" s="1"/>
  <c r="M21" i="53"/>
  <c r="V21" s="1"/>
  <c r="N21" i="28" s="1"/>
  <c r="L21" i="53"/>
  <c r="U21" s="1"/>
  <c r="N21" i="27" s="1"/>
  <c r="V17" i="61"/>
  <c r="O17"/>
  <c r="V17" i="62"/>
  <c r="O17"/>
  <c r="T19" i="14"/>
  <c r="R19"/>
  <c r="V19"/>
  <c r="H19"/>
  <c r="AG16" i="29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G20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N24" i="27" s="1"/>
  <c r="K24" i="53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N25" i="27" s="1"/>
  <c r="T24" i="52"/>
  <c r="M24" i="26" s="1"/>
  <c r="O24" i="52"/>
  <c r="Q24" s="1"/>
  <c r="O20" i="63"/>
  <c r="V20"/>
  <c r="T23" i="14"/>
  <c r="R23"/>
  <c r="V23"/>
  <c r="H23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 i="24" s="1"/>
  <c r="N27" i="53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N28" i="27" s="1"/>
  <c r="K28" i="53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N31" i="29" s="1"/>
  <c r="M31" i="53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AM33" s="1"/>
  <c r="E33" i="61" s="1"/>
  <c r="H33" i="14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L33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N37" i="26" s="1"/>
  <c r="O37" i="53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6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s="1"/>
  <c r="AC38" i="26" l="1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V35" i="61"/>
  <c r="O35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AC40" i="29" l="1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N41" i="29" s="1"/>
  <c r="M41" i="53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N42" i="29" s="1"/>
  <c r="V38" i="62"/>
  <c r="O38"/>
  <c r="V38" i="61"/>
  <c r="O38"/>
  <c r="O37" i="63"/>
  <c r="V37"/>
  <c r="O38"/>
  <c r="V38"/>
  <c r="V40" i="14"/>
  <c r="R40"/>
  <c r="T40"/>
  <c r="H40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AQ41" s="1"/>
  <c r="E41" i="63" s="1"/>
  <c r="T41" i="14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N44" i="27" s="1"/>
  <c r="K44" i="53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N46" i="26" s="1"/>
  <c r="O46" i="53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 i="24" s="1"/>
  <c r="N49" i="53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AQ47" s="1"/>
  <c r="E47" i="63" s="1"/>
  <c r="R47" i="14"/>
  <c r="T47"/>
  <c r="H47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N50" i="26" s="1"/>
  <c r="O50" i="53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N53" i="26" s="1"/>
  <c r="O53" i="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N57" i="29" s="1"/>
  <c r="M57" i="53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O61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AQ61" i="14"/>
  <c r="E61" i="63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N64" i="29" s="1"/>
  <c r="V59" i="62"/>
  <c r="O59"/>
  <c r="V59" i="63"/>
  <c r="O59"/>
  <c r="G59" i="61"/>
  <c r="T62" i="14"/>
  <c r="R62"/>
  <c r="V62"/>
  <c r="H62"/>
  <c r="N64" i="28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0" i="61"/>
  <c r="O61" i="63"/>
  <c r="V61"/>
  <c r="V61" i="61"/>
  <c r="O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AC65" i="24" l="1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T69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AM69" i="14"/>
  <c r="E69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 i="24" s="1"/>
  <c r="N77" i="53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N82" i="27" s="1"/>
  <c r="K82" i="53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V83" l="1"/>
  <c r="O83" i="63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N92" i="29" s="1"/>
  <c r="O87" i="62"/>
  <c r="V87"/>
  <c r="G87" i="61"/>
  <c r="G89"/>
  <c r="G87" i="63"/>
  <c r="V90" i="14"/>
  <c r="T90"/>
  <c r="R90"/>
  <c r="H90"/>
  <c r="N92" i="24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O88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AC93" i="29" l="1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N95" i="26" s="1"/>
  <c r="O95" i="53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2" l="1"/>
  <c r="V91" i="63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2" i="6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AC97" i="27" l="1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AC98" s="1"/>
  <c r="AD98" s="1"/>
  <c r="AG98" s="1"/>
  <c r="N98" i="29"/>
  <c r="AC98" i="27"/>
  <c r="AD98" s="1"/>
  <c r="AC97" i="26"/>
  <c r="AD97" s="1"/>
  <c r="K99" i="38"/>
  <c r="M98"/>
  <c r="M99" s="1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O96" s="1"/>
  <c r="O96" i="62"/>
  <c r="V96"/>
  <c r="G95"/>
  <c r="V96" i="63"/>
  <c r="O98" i="14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O99" i="14"/>
  <c r="Q99"/>
  <c r="W97"/>
  <c r="S99"/>
  <c r="AO97"/>
  <c r="E97" i="62" s="1"/>
  <c r="AP97" i="14"/>
  <c r="D97" i="63" s="1"/>
  <c r="U98" i="14"/>
  <c r="M99"/>
  <c r="AD98" i="26" l="1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<sst xmlns="http://schemas.openxmlformats.org/spreadsheetml/2006/main" count="9006" uniqueCount="575">
  <si>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</si>
  <si>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</si>
  <si>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</si>
  <si>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</si>
  <si>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</si>
  <si>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</si>
  <si>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</si>
  <si>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</si>
  <si>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</si>
  <si>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</si>
  <si>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</si>
  <si>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</si>
  <si>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</si>
  <si>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</si>
  <si>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</si>
  <si>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</si>
  <si>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</si>
  <si>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</si>
  <si>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</si>
  <si>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</si>
  <si>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</si>
  <si>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</si>
  <si>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</si>
  <si>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</si>
  <si>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</si>
  <si>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</si>
  <si>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</si>
  <si>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</si>
  <si>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</si>
  <si>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</si>
  <si>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</si>
  <si>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</si>
  <si>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</si>
  <si>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</si>
  <si>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</si>
  <si>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</si>
  <si>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</si>
  <si>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</si>
  <si>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</si>
  <si>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</si>
  <si>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</si>
  <si>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</si>
  <si>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</si>
  <si>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</si>
  <si>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</si>
  <si>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</si>
  <si>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</si>
  <si>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</si>
  <si>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</si>
  <si>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</si>
  <si>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</si>
  <si>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</si>
  <si>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</si>
  <si>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</si>
  <si>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</si>
  <si>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</si>
  <si>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</si>
  <si>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</si>
  <si>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</si>
  <si>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</si>
  <si>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</si>
  <si>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</si>
  <si>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</si>
  <si>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</si>
  <si>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</si>
  <si>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</si>
  <si>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</si>
  <si>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</si>
  <si>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</si>
  <si>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</si>
  <si>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</si>
  <si>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</si>
  <si>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</si>
  <si>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</si>
  <si>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</si>
  <si>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</si>
  <si>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</si>
  <si>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</si>
  <si>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</si>
  <si>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</si>
  <si>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</si>
  <si>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</si>
  <si>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</si>
  <si>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</si>
  <si>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</si>
  <si>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</si>
  <si>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</si>
  <si>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</si>
  <si>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</si>
  <si>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</si>
  <si>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</si>
  <si>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</si>
  <si>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</si>
  <si>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</si>
  <si>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</si>
  <si>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</si>
  <si>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</si>
  <si>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</si>
  <si>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</si>
  <si>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</si>
  <si>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</si>
  <si>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</si>
  <si>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</si>
  <si>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</si>
  <si>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</si>
  <si>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</si>
  <si>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</si>
  <si>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</si>
  <si>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</si>
  <si>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</si>
  <si>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</si>
  <si>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</si>
  <si>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</si>
  <si>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</si>
  <si>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</si>
  <si>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</si>
  <si>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</si>
  <si>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</si>
  <si>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</si>
  <si>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</si>
  <si>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</si>
  <si>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</si>
  <si>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</si>
  <si>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</si>
  <si>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</si>
  <si>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</si>
  <si>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</si>
  <si>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</si>
  <si>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</si>
  <si>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</si>
  <si>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</si>
  <si>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</si>
  <si>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</si>
  <si>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</si>
  <si>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</si>
  <si>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</si>
  <si>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</si>
  <si>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</si>
  <si>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</si>
  <si>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</si>
  <si>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</si>
  <si>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</si>
  <si>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</si>
  <si>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</si>
  <si>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</si>
  <si>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</si>
  <si>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</si>
  <si>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</si>
  <si>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</si>
  <si>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</si>
  <si>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</si>
  <si>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</si>
  <si>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</si>
  <si>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</si>
  <si>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</si>
  <si>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</si>
  <si>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</si>
  <si>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</si>
  <si>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</si>
  <si>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</si>
  <si>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</si>
  <si>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</si>
  <si>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</si>
  <si>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</si>
  <si>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</si>
  <si>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</si>
  <si>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</si>
  <si>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</si>
  <si>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</si>
  <si>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</si>
  <si>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</si>
  <si>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</si>
  <si>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</si>
  <si>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</si>
  <si>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</si>
  <si>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</si>
  <si>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</si>
  <si>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</si>
  <si>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</si>
  <si>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</si>
  <si>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</si>
  <si>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</si>
  <si>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</si>
  <si>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</si>
  <si>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</si>
  <si>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</si>
  <si>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</si>
  <si>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</si>
  <si>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</si>
  <si>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</si>
  <si>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</si>
  <si>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</si>
  <si>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</si>
  <si>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</si>
  <si>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</si>
  <si>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</si>
  <si>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</si>
  <si>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</si>
  <si>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</si>
  <si>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</si>
  <si>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</si>
  <si>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</si>
  <si>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</si>
  <si>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</si>
  <si>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</si>
  <si>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</si>
  <si>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</si>
  <si>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</si>
  <si>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</si>
  <si>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</si>
  <si>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</si>
  <si>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</si>
  <si>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</si>
  <si>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</si>
  <si>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</si>
  <si>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</si>
  <si>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</si>
  <si>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</si>
  <si>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</si>
  <si>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</si>
  <si>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</si>
  <si>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</si>
  <si>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</si>
  <si>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</si>
  <si>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</si>
  <si>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</si>
  <si>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</si>
  <si>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</si>
  <si>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</si>
  <si>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</si>
  <si>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</si>
  <si>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</si>
  <si>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</si>
  <si>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</si>
  <si>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</si>
  <si>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</si>
  <si>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</si>
  <si>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</si>
  <si>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</si>
  <si>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</si>
  <si>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</si>
  <si>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</si>
  <si>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</si>
  <si>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</si>
  <si>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</si>
  <si>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</si>
  <si>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</si>
  <si>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</si>
  <si>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</si>
  <si>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</si>
  <si>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</si>
  <si>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</si>
  <si>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</si>
  <si>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</si>
  <si>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</si>
  <si>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</si>
  <si>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</si>
  <si>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</si>
  <si>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</si>
  <si>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</si>
  <si>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</si>
  <si>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</si>
  <si>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</si>
  <si>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</si>
  <si>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</si>
  <si>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</si>
  <si>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</si>
  <si>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</si>
  <si>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</si>
  <si>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</si>
  <si>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</si>
  <si>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</si>
  <si>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</si>
  <si>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</si>
  <si>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</si>
  <si>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</si>
  <si>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</si>
  <si>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</si>
  <si>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</si>
  <si>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</si>
  <si>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</si>
  <si>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</si>
  <si>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Solar</t>
  </si>
  <si>
    <t>Other LTA</t>
  </si>
  <si>
    <t>MTOA</t>
  </si>
  <si>
    <t>Non-Solar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</si>
  <si>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</si>
  <si>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</si>
  <si>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</si>
  <si>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</si>
  <si>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</si>
  <si>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</si>
  <si>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</si>
  <si>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</si>
  <si>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</si>
  <si>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</si>
  <si>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</si>
  <si>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</si>
  <si>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</si>
  <si>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</si>
  <si>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</si>
  <si>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</si>
  <si>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</si>
  <si>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</si>
  <si>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</si>
  <si>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</si>
  <si>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</si>
  <si>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</si>
  <si>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</si>
  <si>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</si>
  <si>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</si>
  <si>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</si>
  <si>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</si>
  <si>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</si>
  <si>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</si>
  <si>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</si>
  <si>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</si>
  <si>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</si>
  <si>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</si>
  <si>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</si>
  <si>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</si>
  <si>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</si>
  <si>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</si>
  <si>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</si>
  <si>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</si>
  <si>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</si>
  <si>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</si>
  <si>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</si>
  <si>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</si>
  <si>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</si>
  <si>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</si>
  <si>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</si>
  <si>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</si>
  <si>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</si>
  <si>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</si>
  <si>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</si>
  <si>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</si>
  <si>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</si>
  <si>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L_NR_2019_19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</si>
  <si>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</si>
  <si>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</si>
  <si>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</si>
  <si>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</si>
  <si>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</si>
  <si>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</si>
  <si>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</si>
  <si>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</si>
  <si>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</si>
  <si>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</si>
  <si>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</si>
  <si>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</si>
  <si>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</si>
  <si>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</si>
  <si>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</si>
  <si>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</si>
  <si>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</si>
  <si>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</si>
  <si>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</si>
  <si>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</si>
  <si>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</si>
  <si>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VIL_DELHI</t>
  </si>
  <si>
    <t>IEX</t>
  </si>
  <si>
    <t>Schedule</t>
  </si>
  <si>
    <t>Actual</t>
  </si>
  <si>
    <t>IITD</t>
  </si>
  <si>
    <t>HYACINTH</t>
  </si>
  <si>
    <t>ABHL</t>
  </si>
  <si>
    <t>CHL</t>
  </si>
  <si>
    <t>TSCL</t>
  </si>
  <si>
    <t>MES (Delhi)</t>
  </si>
  <si>
    <t xml:space="preserve">DVC </t>
  </si>
  <si>
    <t>w.e.f. 15th Sept 2021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</si>
  <si>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</si>
  <si>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</si>
  <si>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</si>
  <si>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</si>
  <si>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</si>
  <si>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</si>
  <si>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</si>
  <si>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</si>
  <si>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</si>
  <si>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</si>
  <si>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</si>
  <si>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</si>
  <si>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</si>
  <si>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</si>
  <si>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</si>
  <si>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</si>
  <si>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</si>
  <si>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</si>
  <si>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</si>
  <si>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</si>
  <si>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</si>
  <si>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</si>
  <si>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</si>
  <si>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</si>
  <si>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</si>
  <si>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</si>
  <si>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</si>
  <si>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</si>
  <si>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</si>
  <si>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</si>
  <si>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</si>
  <si>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</si>
  <si>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</si>
  <si>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</si>
  <si>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</si>
  <si>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</si>
  <si>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</si>
  <si>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</si>
  <si>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</si>
  <si>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</si>
  <si>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</si>
  <si>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</si>
  <si>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</si>
  <si>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</si>
  <si>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</si>
  <si>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</si>
  <si>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</si>
  <si>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</si>
  <si>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</si>
  <si>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</si>
  <si>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</si>
  <si>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</si>
  <si>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</si>
  <si>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</si>
  <si>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</si>
  <si>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</si>
  <si>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</si>
  <si>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</si>
  <si>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</si>
  <si>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</si>
  <si>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</si>
  <si>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</si>
  <si>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</si>
  <si>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</si>
  <si>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</si>
  <si>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</si>
  <si>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</si>
  <si>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</si>
  <si>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</si>
  <si>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</si>
  <si>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</si>
  <si>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</si>
  <si>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</si>
  <si>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</si>
  <si>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</si>
  <si>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</si>
  <si>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</si>
  <si>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</si>
  <si>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</si>
  <si>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</si>
  <si>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</si>
  <si>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</si>
  <si>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</si>
  <si>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</si>
  <si>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</si>
  <si>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</si>
  <si>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</si>
  <si>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</si>
  <si>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</si>
  <si>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</si>
  <si>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</si>
  <si>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</si>
  <si>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</si>
  <si>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</si>
  <si>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</si>
  <si>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</si>
  <si>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</si>
  <si>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</si>
  <si>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</si>
  <si>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</si>
  <si>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</si>
  <si>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</si>
  <si>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</si>
  <si>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</si>
  <si>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</si>
  <si>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</si>
  <si>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</si>
  <si>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</si>
  <si>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</si>
  <si>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</si>
  <si>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</si>
  <si>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</si>
  <si>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</si>
  <si>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</si>
  <si>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</si>
  <si>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</si>
  <si>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</si>
  <si>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</si>
  <si>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LT_NR_2023_07  BRPL</t>
  </si>
  <si>
    <t>LT_NR_2023_10 BYPL</t>
  </si>
  <si>
    <t xml:space="preserve"> w.e.f. 26th July 2023</t>
  </si>
  <si>
    <t xml:space="preserve"> Avikaran Solar (REMC)</t>
  </si>
  <si>
    <t>NR/01102023/06022042/L_NR_2012_02</t>
  </si>
  <si>
    <t>NR/01102023/06022042/L_NR_2012_07</t>
  </si>
  <si>
    <t>NR/01102023/25122043/GNA_MEJA_DELHI</t>
  </si>
  <si>
    <t>NR/01102023/31052040/LT-31</t>
  </si>
  <si>
    <t>NR/01102023/30042040/GNA_LT_35</t>
  </si>
  <si>
    <t>NR/01102023/30042040/GNA_LT_36</t>
  </si>
  <si>
    <t>NR/01102023/19072037/LT-05</t>
  </si>
  <si>
    <t>NR/01102023/23072042/L_NR_2012_04</t>
  </si>
  <si>
    <t>NR/01102023/15082037/GNA_NR_2012_01</t>
  </si>
  <si>
    <t>NR/01102023/22052037/LT-59</t>
  </si>
  <si>
    <t>SR/01102023/07102043/L_NR_2018_61</t>
  </si>
  <si>
    <t>WR/01102023/29112042/RUMS(L_NR_2019_06)</t>
  </si>
  <si>
    <t>WR/01102023/29112042/RUMS(L_NR_2019_07)</t>
  </si>
  <si>
    <t>WR/01102023/29112042/L_NR_2019_05</t>
  </si>
  <si>
    <t>NR/01102023/31102037/L_NR_2019_11</t>
  </si>
  <si>
    <t>NR/01102023/05012040/L_NR_2020_02</t>
  </si>
  <si>
    <t>WR/01102023/31032046/L_NR_2020_05</t>
  </si>
  <si>
    <t>WR/01102023/01102023/L_NR_2020_06</t>
  </si>
  <si>
    <t>WR/01102023/24112044/L_NR_2020_07</t>
  </si>
  <si>
    <t>NR/01102023/13082046/L_NR_2021_12</t>
  </si>
  <si>
    <t>NR/01102023/02122045/L_NR_2021_13</t>
  </si>
  <si>
    <t>NR/01102023/08032047/L_NR_2021_14</t>
  </si>
  <si>
    <t>NR/01102023/25072045/L_NR_2021_15</t>
  </si>
  <si>
    <t>WR/01102023/16072048/L_NR_2022_08</t>
  </si>
  <si>
    <t>WR/01102023/01102023/L_NR_2022_09</t>
  </si>
  <si>
    <t>WR/01102023/30052048/L_NR_2022_10</t>
  </si>
  <si>
    <t>NR/01102023/27052033/DIAPL(L_NR_2023_04)</t>
  </si>
  <si>
    <t>NR/26072023/31072042/L_NR_2023_07</t>
  </si>
  <si>
    <t>NR/26072023/25122043/L_NR_2023_10</t>
  </si>
  <si>
    <t>NR/22102023/11042047/L_NR_2021_17</t>
  </si>
  <si>
    <t>NR/22102023/11042047/L_NR_2021_16</t>
  </si>
  <si>
    <t>w.e.f. 01.11.2023</t>
  </si>
  <si>
    <t>w.e.f. From 01.11.2023</t>
  </si>
  <si>
    <t>64IS2023/11/24</t>
  </si>
  <si>
    <t>CHANJUII</t>
  </si>
  <si>
    <t>NR/2023/18049/C</t>
  </si>
  <si>
    <t>RSRPL_BKN</t>
  </si>
  <si>
    <t>NR/2023/18052/C</t>
  </si>
  <si>
    <t>ITCWIND</t>
  </si>
  <si>
    <t>NR/2023/17901/A/1191</t>
  </si>
  <si>
    <t>AEML</t>
  </si>
  <si>
    <t>WR/2023/18560/A</t>
  </si>
  <si>
    <t>BSHP</t>
  </si>
  <si>
    <t>NR/2023/17905/A/1132</t>
  </si>
  <si>
    <t>HP</t>
  </si>
  <si>
    <t>NR/2023/16187/A</t>
  </si>
  <si>
    <t>HIRIYUR_OSTROKANNADA</t>
  </si>
  <si>
    <t>NR/2023/18054/C</t>
  </si>
  <si>
    <t>WR/2023/18560/A/II</t>
  </si>
  <si>
    <t>GOA_Beneficiary</t>
  </si>
  <si>
    <t>WR/2023/20256/A/1195</t>
  </si>
  <si>
    <t>SOLAPUR_SOLAR</t>
  </si>
  <si>
    <t>NR/2023/18050/C</t>
  </si>
  <si>
    <t>WR/2023/20254/A/1196</t>
  </si>
  <si>
    <t>RUVNL</t>
  </si>
  <si>
    <t>NR/2023/17064/A</t>
  </si>
  <si>
    <t>SBSRPC11PL_BKN</t>
  </si>
  <si>
    <t>NR/01102023/02012046/L_NR_2021_17</t>
  </si>
  <si>
    <t>UTTARAKHAND</t>
  </si>
  <si>
    <t>NR/21112023/30112023/5412UPCL/CE(Comm)/SE/Banking dt. 17.11.2023</t>
  </si>
  <si>
    <t>PX</t>
  </si>
  <si>
    <t>DELHI</t>
  </si>
  <si>
    <t>Column1</t>
  </si>
  <si>
    <t>BALCO</t>
  </si>
  <si>
    <t>NR/24112023/24112023/HPX-TAMCTG-231123-05278</t>
  </si>
  <si>
    <t>MBMP</t>
  </si>
  <si>
    <t xml:space="preserve">NR/03112023/30112023/HPX-TAMDLY-011123-05147 </t>
  </si>
  <si>
    <t>NR/01112023/30112023/HP-09</t>
  </si>
  <si>
    <t>RKM_POWER</t>
  </si>
  <si>
    <t>NR/03112023/30112023/IEX-231101-05680</t>
  </si>
  <si>
    <t>SINGOLI</t>
  </si>
  <si>
    <t>NR/24112023/24112023/IEX-231123-05740</t>
  </si>
  <si>
    <t>NR/01112023/30112023/HP-10</t>
  </si>
  <si>
    <t>KSEB</t>
  </si>
  <si>
    <t>SR/01112023/30112023/KSEB_BYPL-NOV23</t>
  </si>
  <si>
    <t>SREE-RJ</t>
  </si>
  <si>
    <t xml:space="preserve">NR/24112023/24112023/HPX-TAMCTG-231123-05277 </t>
  </si>
  <si>
    <t>DELHI-PX</t>
  </si>
  <si>
    <t>BSES Rajdhani Power Ltd</t>
  </si>
  <si>
    <t>HPX Purchase</t>
  </si>
  <si>
    <t>HPX    Sale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</si>
</sst>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0" borderId="0" xfId="0" applyAlignment="1">
      <alignment horizontal="center" vertical="center" wrapText="1"/>
    </xf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externalLink" Target="externalLinks/externalLink4.xml"/><Relationship Id="rId7" Type="http://schemas.openxmlformats.org/officeDocument/2006/relationships/worksheet" Target="worksheets/sheet7.xml"/><Relationship Id="rId71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265</v>
          </cell>
          <cell r="C5">
            <v>0</v>
          </cell>
          <cell r="D5">
            <v>75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265</v>
          </cell>
          <cell r="C6">
            <v>0</v>
          </cell>
          <cell r="D6">
            <v>75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265</v>
          </cell>
          <cell r="C7">
            <v>0</v>
          </cell>
          <cell r="D7">
            <v>75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265</v>
          </cell>
          <cell r="C8">
            <v>0</v>
          </cell>
          <cell r="D8">
            <v>75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265</v>
          </cell>
          <cell r="C9">
            <v>0</v>
          </cell>
          <cell r="D9">
            <v>75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265</v>
          </cell>
          <cell r="C10">
            <v>0</v>
          </cell>
          <cell r="D10">
            <v>75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265</v>
          </cell>
          <cell r="C11">
            <v>0</v>
          </cell>
          <cell r="D11">
            <v>75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265</v>
          </cell>
          <cell r="C12">
            <v>0</v>
          </cell>
          <cell r="D12">
            <v>75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265</v>
          </cell>
          <cell r="C13">
            <v>0</v>
          </cell>
          <cell r="D13">
            <v>75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265</v>
          </cell>
          <cell r="C14">
            <v>0</v>
          </cell>
          <cell r="D14">
            <v>75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265</v>
          </cell>
          <cell r="C15">
            <v>0</v>
          </cell>
          <cell r="D15">
            <v>75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265</v>
          </cell>
          <cell r="C16">
            <v>0</v>
          </cell>
          <cell r="D16">
            <v>75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265</v>
          </cell>
          <cell r="C17">
            <v>0</v>
          </cell>
          <cell r="D17">
            <v>75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265</v>
          </cell>
          <cell r="C18">
            <v>0</v>
          </cell>
          <cell r="D18">
            <v>75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265</v>
          </cell>
          <cell r="C19">
            <v>0</v>
          </cell>
          <cell r="D19">
            <v>75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265</v>
          </cell>
          <cell r="C20">
            <v>0</v>
          </cell>
          <cell r="D20">
            <v>75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265</v>
          </cell>
          <cell r="C21">
            <v>0</v>
          </cell>
          <cell r="D21">
            <v>75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265</v>
          </cell>
          <cell r="C22">
            <v>0</v>
          </cell>
          <cell r="D22">
            <v>75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265</v>
          </cell>
          <cell r="C23">
            <v>0</v>
          </cell>
          <cell r="D23">
            <v>75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265</v>
          </cell>
          <cell r="C24">
            <v>0</v>
          </cell>
          <cell r="D24">
            <v>75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265</v>
          </cell>
          <cell r="C25">
            <v>0</v>
          </cell>
          <cell r="D25">
            <v>75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265</v>
          </cell>
          <cell r="C26">
            <v>0</v>
          </cell>
          <cell r="D26">
            <v>75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265</v>
          </cell>
          <cell r="C27">
            <v>0</v>
          </cell>
          <cell r="D27">
            <v>75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265</v>
          </cell>
          <cell r="C28">
            <v>0</v>
          </cell>
          <cell r="D28">
            <v>75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265</v>
          </cell>
          <cell r="C29">
            <v>0</v>
          </cell>
          <cell r="D29">
            <v>75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265</v>
          </cell>
          <cell r="C30">
            <v>0</v>
          </cell>
          <cell r="D30">
            <v>75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265</v>
          </cell>
          <cell r="C31">
            <v>0</v>
          </cell>
          <cell r="D31">
            <v>75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265</v>
          </cell>
          <cell r="C32">
            <v>0</v>
          </cell>
          <cell r="D32">
            <v>75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265</v>
          </cell>
          <cell r="C33">
            <v>0</v>
          </cell>
          <cell r="D33">
            <v>75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265</v>
          </cell>
          <cell r="C34">
            <v>0</v>
          </cell>
          <cell r="D34">
            <v>75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265</v>
          </cell>
          <cell r="C35">
            <v>0</v>
          </cell>
          <cell r="D35">
            <v>75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265</v>
          </cell>
          <cell r="C36">
            <v>0</v>
          </cell>
          <cell r="D36">
            <v>75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265</v>
          </cell>
          <cell r="C37">
            <v>0</v>
          </cell>
          <cell r="D37">
            <v>75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265</v>
          </cell>
          <cell r="C38">
            <v>0</v>
          </cell>
          <cell r="D38">
            <v>75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265</v>
          </cell>
          <cell r="C39">
            <v>0</v>
          </cell>
          <cell r="D39">
            <v>75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265</v>
          </cell>
          <cell r="C40">
            <v>0</v>
          </cell>
          <cell r="D40">
            <v>75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265</v>
          </cell>
          <cell r="C41">
            <v>0</v>
          </cell>
          <cell r="D41">
            <v>75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265</v>
          </cell>
          <cell r="C42">
            <v>0</v>
          </cell>
          <cell r="D42">
            <v>75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265</v>
          </cell>
          <cell r="C43">
            <v>0</v>
          </cell>
          <cell r="D43">
            <v>75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265</v>
          </cell>
          <cell r="C44">
            <v>0</v>
          </cell>
          <cell r="D44">
            <v>75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265</v>
          </cell>
          <cell r="C45">
            <v>0</v>
          </cell>
          <cell r="D45">
            <v>75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265</v>
          </cell>
          <cell r="C46">
            <v>0</v>
          </cell>
          <cell r="D46">
            <v>75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265</v>
          </cell>
          <cell r="C47">
            <v>0</v>
          </cell>
          <cell r="D47">
            <v>75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265</v>
          </cell>
          <cell r="C48">
            <v>0</v>
          </cell>
          <cell r="D48">
            <v>75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265</v>
          </cell>
          <cell r="C49">
            <v>0</v>
          </cell>
          <cell r="D49">
            <v>75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265</v>
          </cell>
          <cell r="C50">
            <v>0</v>
          </cell>
          <cell r="D50">
            <v>75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265</v>
          </cell>
          <cell r="C51">
            <v>0</v>
          </cell>
          <cell r="D51">
            <v>75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265</v>
          </cell>
          <cell r="C52">
            <v>0</v>
          </cell>
          <cell r="D52">
            <v>75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265</v>
          </cell>
          <cell r="C53">
            <v>0</v>
          </cell>
          <cell r="D53">
            <v>75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265</v>
          </cell>
          <cell r="C54">
            <v>0</v>
          </cell>
          <cell r="D54">
            <v>75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265</v>
          </cell>
          <cell r="C55">
            <v>0</v>
          </cell>
          <cell r="D55">
            <v>75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265</v>
          </cell>
          <cell r="C56">
            <v>0</v>
          </cell>
          <cell r="D56">
            <v>75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265</v>
          </cell>
          <cell r="C57">
            <v>0</v>
          </cell>
          <cell r="D57">
            <v>75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265</v>
          </cell>
          <cell r="C58">
            <v>0</v>
          </cell>
          <cell r="D58">
            <v>75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265</v>
          </cell>
          <cell r="C59">
            <v>0</v>
          </cell>
          <cell r="D59">
            <v>75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265</v>
          </cell>
          <cell r="C60">
            <v>0</v>
          </cell>
          <cell r="D60">
            <v>75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265</v>
          </cell>
          <cell r="C61">
            <v>0</v>
          </cell>
          <cell r="D61">
            <v>75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265</v>
          </cell>
          <cell r="C62">
            <v>0</v>
          </cell>
          <cell r="D62">
            <v>75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265</v>
          </cell>
          <cell r="C63">
            <v>0</v>
          </cell>
          <cell r="D63">
            <v>75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265</v>
          </cell>
          <cell r="C64">
            <v>0</v>
          </cell>
          <cell r="D64">
            <v>75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265</v>
          </cell>
          <cell r="C65">
            <v>0</v>
          </cell>
          <cell r="D65">
            <v>75</v>
          </cell>
          <cell r="E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265</v>
          </cell>
          <cell r="C66">
            <v>0</v>
          </cell>
          <cell r="D66">
            <v>75</v>
          </cell>
          <cell r="E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265</v>
          </cell>
          <cell r="C67">
            <v>0</v>
          </cell>
          <cell r="D67">
            <v>75</v>
          </cell>
          <cell r="E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265</v>
          </cell>
          <cell r="C68">
            <v>0</v>
          </cell>
          <cell r="D68">
            <v>75</v>
          </cell>
          <cell r="E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75</v>
          </cell>
          <cell r="E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75</v>
          </cell>
          <cell r="E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75</v>
          </cell>
          <cell r="E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75</v>
          </cell>
          <cell r="E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75</v>
          </cell>
          <cell r="E73">
            <v>0</v>
          </cell>
          <cell r="H73">
            <v>0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75</v>
          </cell>
          <cell r="E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75</v>
          </cell>
          <cell r="E75">
            <v>0</v>
          </cell>
          <cell r="H75">
            <v>0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75</v>
          </cell>
          <cell r="E76">
            <v>0</v>
          </cell>
          <cell r="H76">
            <v>0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75</v>
          </cell>
          <cell r="E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75</v>
          </cell>
          <cell r="E78">
            <v>0</v>
          </cell>
          <cell r="H78">
            <v>0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75</v>
          </cell>
          <cell r="E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75</v>
          </cell>
          <cell r="E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75</v>
          </cell>
          <cell r="E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75</v>
          </cell>
          <cell r="E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75</v>
          </cell>
          <cell r="E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75</v>
          </cell>
          <cell r="E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75</v>
          </cell>
          <cell r="E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75</v>
          </cell>
          <cell r="E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75</v>
          </cell>
          <cell r="E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75</v>
          </cell>
          <cell r="E88">
            <v>0</v>
          </cell>
          <cell r="H88">
            <v>0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75</v>
          </cell>
          <cell r="E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75</v>
          </cell>
          <cell r="E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75</v>
          </cell>
          <cell r="E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75</v>
          </cell>
          <cell r="E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75</v>
          </cell>
          <cell r="E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75</v>
          </cell>
          <cell r="E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75</v>
          </cell>
          <cell r="E95">
            <v>0</v>
          </cell>
          <cell r="H95">
            <v>0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75</v>
          </cell>
          <cell r="E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75</v>
          </cell>
          <cell r="E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75</v>
          </cell>
          <cell r="E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75</v>
          </cell>
          <cell r="E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75</v>
          </cell>
          <cell r="E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42</v>
          </cell>
          <cell r="C5">
            <v>30</v>
          </cell>
          <cell r="D5">
            <v>0</v>
          </cell>
          <cell r="E5">
            <v>0</v>
          </cell>
          <cell r="H5">
            <v>38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42</v>
          </cell>
          <cell r="C6">
            <v>30</v>
          </cell>
          <cell r="D6">
            <v>0</v>
          </cell>
          <cell r="E6">
            <v>0</v>
          </cell>
          <cell r="H6">
            <v>38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42</v>
          </cell>
          <cell r="C7">
            <v>30</v>
          </cell>
          <cell r="D7">
            <v>0</v>
          </cell>
          <cell r="E7">
            <v>0</v>
          </cell>
          <cell r="H7">
            <v>38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42</v>
          </cell>
          <cell r="C8">
            <v>30</v>
          </cell>
          <cell r="D8">
            <v>0</v>
          </cell>
          <cell r="E8">
            <v>0</v>
          </cell>
          <cell r="H8">
            <v>38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42</v>
          </cell>
          <cell r="C9">
            <v>30</v>
          </cell>
          <cell r="D9">
            <v>0</v>
          </cell>
          <cell r="E9">
            <v>0</v>
          </cell>
          <cell r="H9">
            <v>38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42</v>
          </cell>
          <cell r="C10">
            <v>30</v>
          </cell>
          <cell r="D10">
            <v>0</v>
          </cell>
          <cell r="E10">
            <v>0</v>
          </cell>
          <cell r="H10">
            <v>38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42</v>
          </cell>
          <cell r="C11">
            <v>30</v>
          </cell>
          <cell r="D11">
            <v>0</v>
          </cell>
          <cell r="E11">
            <v>0</v>
          </cell>
          <cell r="H11">
            <v>36.53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42</v>
          </cell>
          <cell r="C12">
            <v>30</v>
          </cell>
          <cell r="D12">
            <v>0</v>
          </cell>
          <cell r="E12">
            <v>0</v>
          </cell>
          <cell r="H12">
            <v>36.53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42</v>
          </cell>
          <cell r="C13">
            <v>30</v>
          </cell>
          <cell r="D13">
            <v>0</v>
          </cell>
          <cell r="E13">
            <v>0</v>
          </cell>
          <cell r="H13">
            <v>37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42</v>
          </cell>
          <cell r="C14">
            <v>30</v>
          </cell>
          <cell r="D14">
            <v>0</v>
          </cell>
          <cell r="E14">
            <v>0</v>
          </cell>
          <cell r="H14">
            <v>37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42</v>
          </cell>
          <cell r="C15">
            <v>30</v>
          </cell>
          <cell r="D15">
            <v>0</v>
          </cell>
          <cell r="E15">
            <v>0</v>
          </cell>
          <cell r="H15">
            <v>37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42</v>
          </cell>
          <cell r="C16">
            <v>30</v>
          </cell>
          <cell r="D16">
            <v>0</v>
          </cell>
          <cell r="E16">
            <v>0</v>
          </cell>
          <cell r="H16">
            <v>37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42</v>
          </cell>
          <cell r="C17">
            <v>30</v>
          </cell>
          <cell r="D17">
            <v>0</v>
          </cell>
          <cell r="E17">
            <v>0</v>
          </cell>
          <cell r="H17">
            <v>37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42</v>
          </cell>
          <cell r="C18">
            <v>30</v>
          </cell>
          <cell r="D18">
            <v>0</v>
          </cell>
          <cell r="E18">
            <v>0</v>
          </cell>
          <cell r="H18">
            <v>37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42</v>
          </cell>
          <cell r="C19">
            <v>30</v>
          </cell>
          <cell r="D19">
            <v>0</v>
          </cell>
          <cell r="E19">
            <v>0</v>
          </cell>
          <cell r="H19">
            <v>37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42</v>
          </cell>
          <cell r="C20">
            <v>30</v>
          </cell>
          <cell r="D20">
            <v>0</v>
          </cell>
          <cell r="E20">
            <v>0</v>
          </cell>
          <cell r="H20">
            <v>37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42</v>
          </cell>
          <cell r="C21">
            <v>30</v>
          </cell>
          <cell r="D21">
            <v>0</v>
          </cell>
          <cell r="E21">
            <v>0</v>
          </cell>
          <cell r="H21">
            <v>37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42</v>
          </cell>
          <cell r="C22">
            <v>30</v>
          </cell>
          <cell r="D22">
            <v>0</v>
          </cell>
          <cell r="E22">
            <v>0</v>
          </cell>
          <cell r="H22">
            <v>37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42</v>
          </cell>
          <cell r="C23">
            <v>30</v>
          </cell>
          <cell r="D23">
            <v>0</v>
          </cell>
          <cell r="E23">
            <v>0</v>
          </cell>
          <cell r="H23">
            <v>37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42</v>
          </cell>
          <cell r="C24">
            <v>30</v>
          </cell>
          <cell r="D24">
            <v>0</v>
          </cell>
          <cell r="E24">
            <v>0</v>
          </cell>
          <cell r="H24">
            <v>37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42</v>
          </cell>
          <cell r="C25">
            <v>30</v>
          </cell>
          <cell r="D25">
            <v>0</v>
          </cell>
          <cell r="E25">
            <v>0</v>
          </cell>
          <cell r="H25">
            <v>37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42</v>
          </cell>
          <cell r="C26">
            <v>30</v>
          </cell>
          <cell r="D26">
            <v>0</v>
          </cell>
          <cell r="E26">
            <v>0</v>
          </cell>
          <cell r="H26">
            <v>38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42</v>
          </cell>
          <cell r="C27">
            <v>30</v>
          </cell>
          <cell r="D27">
            <v>0</v>
          </cell>
          <cell r="E27">
            <v>0</v>
          </cell>
          <cell r="H27">
            <v>38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42</v>
          </cell>
          <cell r="C28">
            <v>30</v>
          </cell>
          <cell r="D28">
            <v>0</v>
          </cell>
          <cell r="E28">
            <v>0</v>
          </cell>
          <cell r="H28">
            <v>38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42</v>
          </cell>
          <cell r="C29">
            <v>30</v>
          </cell>
          <cell r="D29">
            <v>0</v>
          </cell>
          <cell r="E29">
            <v>0</v>
          </cell>
          <cell r="H29">
            <v>38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42</v>
          </cell>
          <cell r="C30">
            <v>30</v>
          </cell>
          <cell r="D30">
            <v>0</v>
          </cell>
          <cell r="E30">
            <v>0</v>
          </cell>
          <cell r="H30">
            <v>38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42</v>
          </cell>
          <cell r="C31">
            <v>30</v>
          </cell>
          <cell r="D31">
            <v>0</v>
          </cell>
          <cell r="E31">
            <v>0</v>
          </cell>
          <cell r="H31">
            <v>38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42</v>
          </cell>
          <cell r="C32">
            <v>30</v>
          </cell>
          <cell r="D32">
            <v>0</v>
          </cell>
          <cell r="E32">
            <v>0</v>
          </cell>
          <cell r="H32">
            <v>38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42</v>
          </cell>
          <cell r="C33">
            <v>30</v>
          </cell>
          <cell r="D33">
            <v>0</v>
          </cell>
          <cell r="E33">
            <v>0</v>
          </cell>
          <cell r="H33">
            <v>37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42</v>
          </cell>
          <cell r="C34">
            <v>30</v>
          </cell>
          <cell r="D34">
            <v>0</v>
          </cell>
          <cell r="E34">
            <v>0</v>
          </cell>
          <cell r="H34">
            <v>37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42</v>
          </cell>
          <cell r="C35">
            <v>30</v>
          </cell>
          <cell r="D35">
            <v>0</v>
          </cell>
          <cell r="E35">
            <v>0</v>
          </cell>
          <cell r="H35">
            <v>37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42</v>
          </cell>
          <cell r="C36">
            <v>30</v>
          </cell>
          <cell r="D36">
            <v>0</v>
          </cell>
          <cell r="E36">
            <v>0</v>
          </cell>
          <cell r="H36">
            <v>37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42</v>
          </cell>
          <cell r="C37">
            <v>30</v>
          </cell>
          <cell r="D37">
            <v>0</v>
          </cell>
          <cell r="E37">
            <v>0</v>
          </cell>
          <cell r="H37">
            <v>37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42</v>
          </cell>
          <cell r="C38">
            <v>30</v>
          </cell>
          <cell r="D38">
            <v>0</v>
          </cell>
          <cell r="E38">
            <v>0</v>
          </cell>
          <cell r="H38">
            <v>37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42</v>
          </cell>
          <cell r="C39">
            <v>30</v>
          </cell>
          <cell r="D39">
            <v>0</v>
          </cell>
          <cell r="E39">
            <v>0</v>
          </cell>
          <cell r="H39">
            <v>35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42</v>
          </cell>
          <cell r="C40">
            <v>30</v>
          </cell>
          <cell r="D40">
            <v>0</v>
          </cell>
          <cell r="E40">
            <v>0</v>
          </cell>
          <cell r="H40">
            <v>35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42</v>
          </cell>
          <cell r="C41">
            <v>30</v>
          </cell>
          <cell r="D41">
            <v>0</v>
          </cell>
          <cell r="E41">
            <v>0</v>
          </cell>
          <cell r="H41">
            <v>35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42</v>
          </cell>
          <cell r="C42">
            <v>30</v>
          </cell>
          <cell r="D42">
            <v>0</v>
          </cell>
          <cell r="E42">
            <v>0</v>
          </cell>
          <cell r="H42">
            <v>35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42</v>
          </cell>
          <cell r="C43">
            <v>30</v>
          </cell>
          <cell r="D43">
            <v>0</v>
          </cell>
          <cell r="E43">
            <v>0</v>
          </cell>
          <cell r="H43">
            <v>36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42</v>
          </cell>
          <cell r="C44">
            <v>30</v>
          </cell>
          <cell r="D44">
            <v>0</v>
          </cell>
          <cell r="E44">
            <v>0</v>
          </cell>
          <cell r="H44">
            <v>36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42</v>
          </cell>
          <cell r="C45">
            <v>30</v>
          </cell>
          <cell r="D45">
            <v>0</v>
          </cell>
          <cell r="E45">
            <v>0</v>
          </cell>
          <cell r="H45">
            <v>37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42</v>
          </cell>
          <cell r="C46">
            <v>30</v>
          </cell>
          <cell r="D46">
            <v>0</v>
          </cell>
          <cell r="E46">
            <v>0</v>
          </cell>
          <cell r="H46">
            <v>37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42</v>
          </cell>
          <cell r="C47">
            <v>30</v>
          </cell>
          <cell r="D47">
            <v>0</v>
          </cell>
          <cell r="E47">
            <v>0</v>
          </cell>
          <cell r="H47">
            <v>37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42</v>
          </cell>
          <cell r="C48">
            <v>30</v>
          </cell>
          <cell r="D48">
            <v>0</v>
          </cell>
          <cell r="E48">
            <v>0</v>
          </cell>
          <cell r="H48">
            <v>37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42</v>
          </cell>
          <cell r="C49">
            <v>30</v>
          </cell>
          <cell r="D49">
            <v>0</v>
          </cell>
          <cell r="E49">
            <v>0</v>
          </cell>
          <cell r="H49">
            <v>37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42</v>
          </cell>
          <cell r="C50">
            <v>30</v>
          </cell>
          <cell r="D50">
            <v>0</v>
          </cell>
          <cell r="E50">
            <v>0</v>
          </cell>
          <cell r="H50">
            <v>37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42</v>
          </cell>
          <cell r="C51">
            <v>30</v>
          </cell>
          <cell r="D51">
            <v>0</v>
          </cell>
          <cell r="E51">
            <v>0</v>
          </cell>
          <cell r="H51">
            <v>37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42</v>
          </cell>
          <cell r="C52">
            <v>30</v>
          </cell>
          <cell r="D52">
            <v>0</v>
          </cell>
          <cell r="E52">
            <v>0</v>
          </cell>
          <cell r="H52">
            <v>37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42</v>
          </cell>
          <cell r="C53">
            <v>30</v>
          </cell>
          <cell r="D53">
            <v>0</v>
          </cell>
          <cell r="E53">
            <v>0</v>
          </cell>
          <cell r="H53">
            <v>37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42</v>
          </cell>
          <cell r="C54">
            <v>30</v>
          </cell>
          <cell r="D54">
            <v>0</v>
          </cell>
          <cell r="E54">
            <v>0</v>
          </cell>
          <cell r="H54">
            <v>37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42</v>
          </cell>
          <cell r="C55">
            <v>30</v>
          </cell>
          <cell r="D55">
            <v>0</v>
          </cell>
          <cell r="E55">
            <v>0</v>
          </cell>
          <cell r="H55">
            <v>37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42</v>
          </cell>
          <cell r="C56">
            <v>30</v>
          </cell>
          <cell r="D56">
            <v>0</v>
          </cell>
          <cell r="E56">
            <v>0</v>
          </cell>
          <cell r="H56">
            <v>37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42</v>
          </cell>
          <cell r="C57">
            <v>30</v>
          </cell>
          <cell r="D57">
            <v>0</v>
          </cell>
          <cell r="E57">
            <v>0</v>
          </cell>
          <cell r="H57">
            <v>37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42</v>
          </cell>
          <cell r="C58">
            <v>30</v>
          </cell>
          <cell r="D58">
            <v>0</v>
          </cell>
          <cell r="E58">
            <v>0</v>
          </cell>
          <cell r="H58">
            <v>37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42</v>
          </cell>
          <cell r="C59">
            <v>30</v>
          </cell>
          <cell r="D59">
            <v>0</v>
          </cell>
          <cell r="E59">
            <v>0</v>
          </cell>
          <cell r="H59">
            <v>37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42</v>
          </cell>
          <cell r="C60">
            <v>30</v>
          </cell>
          <cell r="D60">
            <v>0</v>
          </cell>
          <cell r="E60">
            <v>0</v>
          </cell>
          <cell r="H60">
            <v>37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42</v>
          </cell>
          <cell r="C61">
            <v>30</v>
          </cell>
          <cell r="D61">
            <v>0</v>
          </cell>
          <cell r="E61">
            <v>0</v>
          </cell>
          <cell r="H61">
            <v>37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42</v>
          </cell>
          <cell r="C62">
            <v>30</v>
          </cell>
          <cell r="D62">
            <v>0</v>
          </cell>
          <cell r="E62">
            <v>0</v>
          </cell>
          <cell r="H62">
            <v>37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42</v>
          </cell>
          <cell r="C63">
            <v>30</v>
          </cell>
          <cell r="D63">
            <v>0</v>
          </cell>
          <cell r="E63">
            <v>0</v>
          </cell>
          <cell r="H63">
            <v>37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42</v>
          </cell>
          <cell r="C64">
            <v>30</v>
          </cell>
          <cell r="D64">
            <v>0</v>
          </cell>
          <cell r="E64">
            <v>0</v>
          </cell>
          <cell r="H64">
            <v>37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37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37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37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37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37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37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37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37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38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38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38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38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38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38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38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38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38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38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38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38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38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38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38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38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38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38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38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38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37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37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38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38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38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38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38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38</v>
          </cell>
          <cell r="I100">
            <v>0</v>
          </cell>
          <cell r="J100">
            <v>0</v>
          </cell>
          <cell r="K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1010</v>
          </cell>
          <cell r="G5">
            <v>0</v>
          </cell>
          <cell r="J5">
            <v>270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1010</v>
          </cell>
          <cell r="G6">
            <v>0</v>
          </cell>
          <cell r="J6">
            <v>270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1010</v>
          </cell>
          <cell r="G7">
            <v>0</v>
          </cell>
          <cell r="J7">
            <v>270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1010</v>
          </cell>
          <cell r="G8">
            <v>0</v>
          </cell>
          <cell r="J8">
            <v>270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1010</v>
          </cell>
          <cell r="G9">
            <v>0</v>
          </cell>
          <cell r="J9">
            <v>270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1010</v>
          </cell>
          <cell r="G10">
            <v>0</v>
          </cell>
          <cell r="J10">
            <v>270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1010</v>
          </cell>
          <cell r="G11">
            <v>0</v>
          </cell>
          <cell r="J11">
            <v>270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1010</v>
          </cell>
          <cell r="G12">
            <v>0</v>
          </cell>
          <cell r="J12">
            <v>270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1010</v>
          </cell>
          <cell r="G13">
            <v>0</v>
          </cell>
          <cell r="J13">
            <v>270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1010</v>
          </cell>
          <cell r="G14">
            <v>0</v>
          </cell>
          <cell r="J14">
            <v>270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1010</v>
          </cell>
          <cell r="G15">
            <v>0</v>
          </cell>
          <cell r="J15">
            <v>270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1010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1010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1010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1010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1010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1010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1010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1010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1010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1010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1010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1010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1010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1010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1010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1010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1010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1010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1010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1010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1010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1010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1010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1010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1010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1010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1010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1010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1010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1010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1010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1010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1010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1010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1010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1010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1010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990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990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990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990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990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990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990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990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990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990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990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990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990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990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990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990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990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990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990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990</v>
          </cell>
          <cell r="G72">
            <v>0</v>
          </cell>
          <cell r="J72">
            <v>280.22000000000003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990</v>
          </cell>
          <cell r="G73">
            <v>0</v>
          </cell>
          <cell r="J73">
            <v>315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990</v>
          </cell>
          <cell r="G74">
            <v>0</v>
          </cell>
          <cell r="J74">
            <v>315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990</v>
          </cell>
          <cell r="G75">
            <v>0</v>
          </cell>
          <cell r="J75">
            <v>315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990</v>
          </cell>
          <cell r="G76">
            <v>0</v>
          </cell>
          <cell r="J76">
            <v>315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1010</v>
          </cell>
          <cell r="G77">
            <v>0</v>
          </cell>
          <cell r="J77">
            <v>280.22000000000003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1010</v>
          </cell>
          <cell r="G78">
            <v>0</v>
          </cell>
          <cell r="J78">
            <v>280.22000000000003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1010</v>
          </cell>
          <cell r="G79">
            <v>0</v>
          </cell>
          <cell r="J79">
            <v>280.22000000000003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1010</v>
          </cell>
          <cell r="G80">
            <v>0</v>
          </cell>
          <cell r="J80">
            <v>280.22000000000003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1010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1010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1010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1010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1010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1010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1010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1010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1010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1010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1010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1010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1010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1010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1010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1010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1010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1010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1010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1010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C11" sqref="C1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446</v>
      </c>
      <c r="B1" s="190">
        <v>45254</v>
      </c>
      <c r="C1" s="46"/>
    </row>
    <row r="2" spans="1:3">
      <c r="A2" s="46" t="s">
        <v>185</v>
      </c>
      <c r="B2" s="46" t="s">
        <v>444</v>
      </c>
      <c r="C2" s="46" t="s">
        <v>445</v>
      </c>
    </row>
    <row r="3" spans="1:3">
      <c r="A3" s="33" t="s">
        <v>442</v>
      </c>
      <c r="B3" s="33">
        <v>8.3999999999999995E-3</v>
      </c>
      <c r="C3" s="46" t="s">
        <v>526</v>
      </c>
    </row>
    <row r="4" spans="1:3">
      <c r="A4" s="33" t="s">
        <v>443</v>
      </c>
      <c r="B4" s="33">
        <v>3.3</v>
      </c>
      <c r="C4" s="46"/>
    </row>
    <row r="7" spans="1:3">
      <c r="A7" s="46" t="s">
        <v>447</v>
      </c>
      <c r="B7" s="46"/>
    </row>
    <row r="8" spans="1:3">
      <c r="A8" s="46" t="s">
        <v>448</v>
      </c>
      <c r="B8" s="46">
        <v>282</v>
      </c>
    </row>
    <row r="9" spans="1:3">
      <c r="A9" s="46" t="s">
        <v>449</v>
      </c>
      <c r="B9" s="200">
        <v>45254.980902777781</v>
      </c>
    </row>
    <row r="12" spans="1:3">
      <c r="A12" s="46" t="s">
        <v>450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45254</v>
      </c>
      <c r="B1" s="212" t="s">
        <v>436</v>
      </c>
      <c r="C1" s="208"/>
      <c r="D1" s="210" t="s">
        <v>293</v>
      </c>
      <c r="E1" s="210"/>
      <c r="F1" s="210"/>
      <c r="G1" s="210"/>
      <c r="H1" s="211"/>
      <c r="I1" s="213" t="s">
        <v>437</v>
      </c>
      <c r="J1" s="214"/>
      <c r="K1" s="214"/>
      <c r="L1" s="214"/>
      <c r="M1" s="215"/>
      <c r="N1" s="202"/>
      <c r="P1" s="206" t="s">
        <v>288</v>
      </c>
      <c r="Q1" s="206"/>
      <c r="R1" s="206"/>
      <c r="S1" s="206"/>
      <c r="T1" s="206"/>
    </row>
    <row r="2" spans="1:20" ht="15.75" thickBot="1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149</v>
      </c>
      <c r="G2" s="19" t="s">
        <v>148</v>
      </c>
      <c r="H2" s="19" t="s">
        <v>217</v>
      </c>
      <c r="I2" s="161" t="s">
        <v>145</v>
      </c>
      <c r="J2" s="162" t="s">
        <v>146</v>
      </c>
      <c r="K2" s="162" t="s">
        <v>149</v>
      </c>
      <c r="L2" s="163" t="s">
        <v>148</v>
      </c>
      <c r="M2" s="23" t="s">
        <v>217</v>
      </c>
      <c r="N2" s="202"/>
      <c r="P2" s="19" t="s">
        <v>145</v>
      </c>
      <c r="Q2" s="19" t="s">
        <v>146</v>
      </c>
      <c r="R2" s="19" t="s">
        <v>149</v>
      </c>
      <c r="S2" s="19" t="s">
        <v>148</v>
      </c>
      <c r="T2" s="42" t="s">
        <v>142</v>
      </c>
    </row>
    <row r="3" spans="1:20">
      <c r="A3" s="8" t="s">
        <v>45</v>
      </c>
      <c r="B3" s="197">
        <v>26.2</v>
      </c>
      <c r="C3" s="197">
        <v>26.2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10.930639999999999</v>
      </c>
      <c r="J3" s="21">
        <f>C3*E3/100</f>
        <v>6.1124599999999996</v>
      </c>
      <c r="K3" s="21">
        <f>C3*F3/100</f>
        <v>7.8835799999999994</v>
      </c>
      <c r="L3" s="21">
        <f>C3*G3/100</f>
        <v>1.27332</v>
      </c>
      <c r="M3" s="157">
        <f>SUM(I3:L3)</f>
        <v>26.199999999999996</v>
      </c>
      <c r="N3" s="22"/>
      <c r="P3" s="37">
        <f t="shared" ref="P3:P34" si="1">I3</f>
        <v>10.930639999999999</v>
      </c>
      <c r="Q3" s="37">
        <f t="shared" ref="Q3:Q34" si="2">J3</f>
        <v>6.1124599999999996</v>
      </c>
      <c r="R3" s="37">
        <f t="shared" ref="R3:R34" si="3">K3</f>
        <v>7.8835799999999994</v>
      </c>
      <c r="S3" s="37">
        <f t="shared" ref="S3:S34" si="4">L3</f>
        <v>1.27332</v>
      </c>
      <c r="T3" s="37">
        <f>SUM(P3:S3)</f>
        <v>26.199999999999996</v>
      </c>
    </row>
    <row r="4" spans="1:20">
      <c r="A4" s="8" t="s">
        <v>46</v>
      </c>
      <c r="B4" s="197">
        <v>26.2</v>
      </c>
      <c r="C4" s="197">
        <v>26.2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10.930639999999999</v>
      </c>
      <c r="J4" s="21">
        <f t="shared" ref="J4:J67" si="6">C4*E4/100</f>
        <v>6.1124599999999996</v>
      </c>
      <c r="K4" s="21">
        <f t="shared" ref="K4:K67" si="7">C4*F4/100</f>
        <v>7.8835799999999994</v>
      </c>
      <c r="L4" s="21">
        <f t="shared" ref="L4:L67" si="8">C4*G4/100</f>
        <v>1.27332</v>
      </c>
      <c r="M4" s="158">
        <f t="shared" ref="M4:M67" si="9">SUM(I4:L4)</f>
        <v>26.199999999999996</v>
      </c>
      <c r="N4" s="22"/>
      <c r="P4" s="37">
        <f t="shared" si="1"/>
        <v>10.930639999999999</v>
      </c>
      <c r="Q4" s="37">
        <f t="shared" si="2"/>
        <v>6.1124599999999996</v>
      </c>
      <c r="R4" s="37">
        <f t="shared" si="3"/>
        <v>7.8835799999999994</v>
      </c>
      <c r="S4" s="37">
        <f t="shared" si="4"/>
        <v>1.27332</v>
      </c>
      <c r="T4" s="37">
        <f t="shared" ref="T4:T67" si="10">SUM(P4:S4)</f>
        <v>26.199999999999996</v>
      </c>
    </row>
    <row r="5" spans="1:20">
      <c r="A5" s="8" t="s">
        <v>47</v>
      </c>
      <c r="B5" s="197">
        <v>26.2</v>
      </c>
      <c r="C5" s="197">
        <v>26.2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10.930639999999999</v>
      </c>
      <c r="J5" s="21">
        <f t="shared" si="6"/>
        <v>6.1124599999999996</v>
      </c>
      <c r="K5" s="21">
        <f t="shared" si="7"/>
        <v>7.8835799999999994</v>
      </c>
      <c r="L5" s="21">
        <f t="shared" si="8"/>
        <v>1.27332</v>
      </c>
      <c r="M5" s="158">
        <f t="shared" si="9"/>
        <v>26.199999999999996</v>
      </c>
      <c r="N5" s="22"/>
      <c r="P5" s="37">
        <f t="shared" si="1"/>
        <v>10.930639999999999</v>
      </c>
      <c r="Q5" s="37">
        <f t="shared" si="2"/>
        <v>6.1124599999999996</v>
      </c>
      <c r="R5" s="37">
        <f t="shared" si="3"/>
        <v>7.8835799999999994</v>
      </c>
      <c r="S5" s="37">
        <f t="shared" si="4"/>
        <v>1.27332</v>
      </c>
      <c r="T5" s="37">
        <f t="shared" si="10"/>
        <v>26.199999999999996</v>
      </c>
    </row>
    <row r="6" spans="1:20">
      <c r="A6" s="8" t="s">
        <v>48</v>
      </c>
      <c r="B6" s="197">
        <v>26.2</v>
      </c>
      <c r="C6" s="197">
        <v>26.2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10.930639999999999</v>
      </c>
      <c r="J6" s="21">
        <f t="shared" si="6"/>
        <v>6.1124599999999996</v>
      </c>
      <c r="K6" s="21">
        <f t="shared" si="7"/>
        <v>7.8835799999999994</v>
      </c>
      <c r="L6" s="21">
        <f t="shared" si="8"/>
        <v>1.27332</v>
      </c>
      <c r="M6" s="158">
        <f t="shared" si="9"/>
        <v>26.199999999999996</v>
      </c>
      <c r="N6" s="22"/>
      <c r="P6" s="37">
        <f t="shared" si="1"/>
        <v>10.930639999999999</v>
      </c>
      <c r="Q6" s="37">
        <f t="shared" si="2"/>
        <v>6.1124599999999996</v>
      </c>
      <c r="R6" s="37">
        <f t="shared" si="3"/>
        <v>7.8835799999999994</v>
      </c>
      <c r="S6" s="37">
        <f t="shared" si="4"/>
        <v>1.27332</v>
      </c>
      <c r="T6" s="37">
        <f t="shared" si="10"/>
        <v>26.199999999999996</v>
      </c>
    </row>
    <row r="7" spans="1:20">
      <c r="A7" s="8" t="s">
        <v>49</v>
      </c>
      <c r="B7" s="197">
        <v>26.2</v>
      </c>
      <c r="C7" s="197">
        <v>26.2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10.930639999999999</v>
      </c>
      <c r="J7" s="21">
        <f t="shared" si="6"/>
        <v>6.1124599999999996</v>
      </c>
      <c r="K7" s="21">
        <f t="shared" si="7"/>
        <v>7.8835799999999994</v>
      </c>
      <c r="L7" s="21">
        <f t="shared" si="8"/>
        <v>1.27332</v>
      </c>
      <c r="M7" s="158">
        <f t="shared" si="9"/>
        <v>26.199999999999996</v>
      </c>
      <c r="N7" s="22"/>
      <c r="P7" s="37">
        <f t="shared" si="1"/>
        <v>10.930639999999999</v>
      </c>
      <c r="Q7" s="37">
        <f t="shared" si="2"/>
        <v>6.1124599999999996</v>
      </c>
      <c r="R7" s="37">
        <f t="shared" si="3"/>
        <v>7.8835799999999994</v>
      </c>
      <c r="S7" s="37">
        <f t="shared" si="4"/>
        <v>1.27332</v>
      </c>
      <c r="T7" s="37">
        <f t="shared" si="10"/>
        <v>26.199999999999996</v>
      </c>
    </row>
    <row r="8" spans="1:20">
      <c r="A8" s="8" t="s">
        <v>50</v>
      </c>
      <c r="B8" s="197">
        <v>26.2</v>
      </c>
      <c r="C8" s="197">
        <v>26.2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10.930639999999999</v>
      </c>
      <c r="J8" s="21">
        <f t="shared" si="6"/>
        <v>6.1124599999999996</v>
      </c>
      <c r="K8" s="21">
        <f t="shared" si="7"/>
        <v>7.8835799999999994</v>
      </c>
      <c r="L8" s="21">
        <f t="shared" si="8"/>
        <v>1.27332</v>
      </c>
      <c r="M8" s="158">
        <f t="shared" si="9"/>
        <v>26.199999999999996</v>
      </c>
      <c r="N8" s="22"/>
      <c r="P8" s="37">
        <f t="shared" si="1"/>
        <v>10.930639999999999</v>
      </c>
      <c r="Q8" s="37">
        <f t="shared" si="2"/>
        <v>6.1124599999999996</v>
      </c>
      <c r="R8" s="37">
        <f t="shared" si="3"/>
        <v>7.8835799999999994</v>
      </c>
      <c r="S8" s="37">
        <f t="shared" si="4"/>
        <v>1.27332</v>
      </c>
      <c r="T8" s="37">
        <f t="shared" si="10"/>
        <v>26.199999999999996</v>
      </c>
    </row>
    <row r="9" spans="1:20">
      <c r="A9" s="8" t="s">
        <v>51</v>
      </c>
      <c r="B9" s="197">
        <v>26.2</v>
      </c>
      <c r="C9" s="197">
        <v>26.2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10.930639999999999</v>
      </c>
      <c r="J9" s="21">
        <f t="shared" si="6"/>
        <v>6.1124599999999996</v>
      </c>
      <c r="K9" s="21">
        <f t="shared" si="7"/>
        <v>7.8835799999999994</v>
      </c>
      <c r="L9" s="21">
        <f t="shared" si="8"/>
        <v>1.27332</v>
      </c>
      <c r="M9" s="158">
        <f t="shared" si="9"/>
        <v>26.199999999999996</v>
      </c>
      <c r="N9" s="22"/>
      <c r="P9" s="37">
        <f t="shared" si="1"/>
        <v>10.930639999999999</v>
      </c>
      <c r="Q9" s="37">
        <f t="shared" si="2"/>
        <v>6.1124599999999996</v>
      </c>
      <c r="R9" s="37">
        <f t="shared" si="3"/>
        <v>7.8835799999999994</v>
      </c>
      <c r="S9" s="37">
        <f t="shared" si="4"/>
        <v>1.27332</v>
      </c>
      <c r="T9" s="37">
        <f t="shared" si="10"/>
        <v>26.199999999999996</v>
      </c>
    </row>
    <row r="10" spans="1:20">
      <c r="A10" s="8" t="s">
        <v>52</v>
      </c>
      <c r="B10" s="197">
        <v>24.8</v>
      </c>
      <c r="C10" s="197">
        <v>24.8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10.34656</v>
      </c>
      <c r="J10" s="21">
        <f t="shared" si="6"/>
        <v>5.7858399999999994</v>
      </c>
      <c r="K10" s="21">
        <f t="shared" si="7"/>
        <v>7.4623200000000001</v>
      </c>
      <c r="L10" s="21">
        <f t="shared" si="8"/>
        <v>1.2052800000000001</v>
      </c>
      <c r="M10" s="158">
        <f t="shared" si="9"/>
        <v>24.800000000000004</v>
      </c>
      <c r="N10" s="22"/>
      <c r="P10" s="37">
        <f t="shared" si="1"/>
        <v>10.34656</v>
      </c>
      <c r="Q10" s="37">
        <f t="shared" si="2"/>
        <v>5.7858399999999994</v>
      </c>
      <c r="R10" s="37">
        <f t="shared" si="3"/>
        <v>7.4623200000000001</v>
      </c>
      <c r="S10" s="37">
        <f t="shared" si="4"/>
        <v>1.2052800000000001</v>
      </c>
      <c r="T10" s="37">
        <f t="shared" si="10"/>
        <v>24.800000000000004</v>
      </c>
    </row>
    <row r="11" spans="1:20">
      <c r="A11" s="8" t="s">
        <v>53</v>
      </c>
      <c r="B11" s="197">
        <v>24.8</v>
      </c>
      <c r="C11" s="197">
        <v>24.8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10.34656</v>
      </c>
      <c r="J11" s="21">
        <f t="shared" si="6"/>
        <v>5.7858399999999994</v>
      </c>
      <c r="K11" s="21">
        <f t="shared" si="7"/>
        <v>7.4623200000000001</v>
      </c>
      <c r="L11" s="21">
        <f t="shared" si="8"/>
        <v>1.2052800000000001</v>
      </c>
      <c r="M11" s="158">
        <f t="shared" si="9"/>
        <v>24.800000000000004</v>
      </c>
      <c r="N11" s="22"/>
      <c r="P11" s="37">
        <f t="shared" si="1"/>
        <v>10.34656</v>
      </c>
      <c r="Q11" s="37">
        <f t="shared" si="2"/>
        <v>5.7858399999999994</v>
      </c>
      <c r="R11" s="37">
        <f t="shared" si="3"/>
        <v>7.4623200000000001</v>
      </c>
      <c r="S11" s="37">
        <f t="shared" si="4"/>
        <v>1.2052800000000001</v>
      </c>
      <c r="T11" s="37">
        <f t="shared" si="10"/>
        <v>24.800000000000004</v>
      </c>
    </row>
    <row r="12" spans="1:20">
      <c r="A12" s="8" t="s">
        <v>54</v>
      </c>
      <c r="B12" s="197">
        <v>24.8</v>
      </c>
      <c r="C12" s="197">
        <v>24.8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10.34656</v>
      </c>
      <c r="J12" s="21">
        <f t="shared" si="6"/>
        <v>5.7858399999999994</v>
      </c>
      <c r="K12" s="21">
        <f t="shared" si="7"/>
        <v>7.4623200000000001</v>
      </c>
      <c r="L12" s="21">
        <f t="shared" si="8"/>
        <v>1.2052800000000001</v>
      </c>
      <c r="M12" s="158">
        <f t="shared" si="9"/>
        <v>24.800000000000004</v>
      </c>
      <c r="N12" s="22"/>
      <c r="P12" s="37">
        <f t="shared" si="1"/>
        <v>10.34656</v>
      </c>
      <c r="Q12" s="37">
        <f t="shared" si="2"/>
        <v>5.7858399999999994</v>
      </c>
      <c r="R12" s="37">
        <f t="shared" si="3"/>
        <v>7.4623200000000001</v>
      </c>
      <c r="S12" s="37">
        <f t="shared" si="4"/>
        <v>1.2052800000000001</v>
      </c>
      <c r="T12" s="37">
        <f t="shared" si="10"/>
        <v>24.800000000000004</v>
      </c>
    </row>
    <row r="13" spans="1:20">
      <c r="A13" s="8" t="s">
        <v>55</v>
      </c>
      <c r="B13" s="197">
        <v>24.8</v>
      </c>
      <c r="C13" s="197">
        <v>24.8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10.34656</v>
      </c>
      <c r="J13" s="21">
        <f t="shared" si="6"/>
        <v>5.7858399999999994</v>
      </c>
      <c r="K13" s="21">
        <f t="shared" si="7"/>
        <v>7.4623200000000001</v>
      </c>
      <c r="L13" s="21">
        <f t="shared" si="8"/>
        <v>1.2052800000000001</v>
      </c>
      <c r="M13" s="158">
        <f t="shared" si="9"/>
        <v>24.800000000000004</v>
      </c>
      <c r="N13" s="22"/>
      <c r="P13" s="37">
        <f t="shared" si="1"/>
        <v>10.34656</v>
      </c>
      <c r="Q13" s="37">
        <f t="shared" si="2"/>
        <v>5.7858399999999994</v>
      </c>
      <c r="R13" s="37">
        <f t="shared" si="3"/>
        <v>7.4623200000000001</v>
      </c>
      <c r="S13" s="37">
        <f t="shared" si="4"/>
        <v>1.2052800000000001</v>
      </c>
      <c r="T13" s="37">
        <f t="shared" si="10"/>
        <v>24.800000000000004</v>
      </c>
    </row>
    <row r="14" spans="1:20">
      <c r="A14" s="8" t="s">
        <v>56</v>
      </c>
      <c r="B14" s="197">
        <v>24.8</v>
      </c>
      <c r="C14" s="197">
        <v>24.8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10.34656</v>
      </c>
      <c r="J14" s="21">
        <f t="shared" si="6"/>
        <v>5.7858399999999994</v>
      </c>
      <c r="K14" s="21">
        <f t="shared" si="7"/>
        <v>7.4623200000000001</v>
      </c>
      <c r="L14" s="21">
        <f t="shared" si="8"/>
        <v>1.2052800000000001</v>
      </c>
      <c r="M14" s="158">
        <f t="shared" si="9"/>
        <v>24.800000000000004</v>
      </c>
      <c r="N14" s="22"/>
      <c r="P14" s="37">
        <f t="shared" si="1"/>
        <v>10.34656</v>
      </c>
      <c r="Q14" s="37">
        <f t="shared" si="2"/>
        <v>5.7858399999999994</v>
      </c>
      <c r="R14" s="37">
        <f t="shared" si="3"/>
        <v>7.4623200000000001</v>
      </c>
      <c r="S14" s="37">
        <f t="shared" si="4"/>
        <v>1.2052800000000001</v>
      </c>
      <c r="T14" s="37">
        <f t="shared" si="10"/>
        <v>24.800000000000004</v>
      </c>
    </row>
    <row r="15" spans="1:20">
      <c r="A15" s="8" t="s">
        <v>57</v>
      </c>
      <c r="B15" s="197">
        <v>24.8</v>
      </c>
      <c r="C15" s="197">
        <v>24.8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10.34656</v>
      </c>
      <c r="J15" s="21">
        <f t="shared" si="6"/>
        <v>5.7858399999999994</v>
      </c>
      <c r="K15" s="21">
        <f t="shared" si="7"/>
        <v>7.4623200000000001</v>
      </c>
      <c r="L15" s="21">
        <f t="shared" si="8"/>
        <v>1.2052800000000001</v>
      </c>
      <c r="M15" s="158">
        <f t="shared" si="9"/>
        <v>24.800000000000004</v>
      </c>
      <c r="N15" s="22"/>
      <c r="P15" s="37">
        <f t="shared" si="1"/>
        <v>10.34656</v>
      </c>
      <c r="Q15" s="37">
        <f t="shared" si="2"/>
        <v>5.7858399999999994</v>
      </c>
      <c r="R15" s="37">
        <f t="shared" si="3"/>
        <v>7.4623200000000001</v>
      </c>
      <c r="S15" s="37">
        <f t="shared" si="4"/>
        <v>1.2052800000000001</v>
      </c>
      <c r="T15" s="37">
        <f t="shared" si="10"/>
        <v>24.800000000000004</v>
      </c>
    </row>
    <row r="16" spans="1:20">
      <c r="A16" s="8" t="s">
        <v>58</v>
      </c>
      <c r="B16" s="197">
        <v>24.8</v>
      </c>
      <c r="C16" s="197">
        <v>24.8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10.34656</v>
      </c>
      <c r="J16" s="21">
        <f t="shared" si="6"/>
        <v>5.7858399999999994</v>
      </c>
      <c r="K16" s="21">
        <f t="shared" si="7"/>
        <v>7.4623200000000001</v>
      </c>
      <c r="L16" s="21">
        <f t="shared" si="8"/>
        <v>1.2052800000000001</v>
      </c>
      <c r="M16" s="158">
        <f t="shared" si="9"/>
        <v>24.800000000000004</v>
      </c>
      <c r="N16" s="22"/>
      <c r="P16" s="37">
        <f t="shared" si="1"/>
        <v>10.34656</v>
      </c>
      <c r="Q16" s="37">
        <f t="shared" si="2"/>
        <v>5.7858399999999994</v>
      </c>
      <c r="R16" s="37">
        <f t="shared" si="3"/>
        <v>7.4623200000000001</v>
      </c>
      <c r="S16" s="37">
        <f t="shared" si="4"/>
        <v>1.2052800000000001</v>
      </c>
      <c r="T16" s="37">
        <f t="shared" si="10"/>
        <v>24.800000000000004</v>
      </c>
    </row>
    <row r="17" spans="1:20">
      <c r="A17" s="8" t="s">
        <v>59</v>
      </c>
      <c r="B17" s="197">
        <v>24.8</v>
      </c>
      <c r="C17" s="197">
        <v>24.8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10.34656</v>
      </c>
      <c r="J17" s="21">
        <f t="shared" si="6"/>
        <v>5.7858399999999994</v>
      </c>
      <c r="K17" s="21">
        <f t="shared" si="7"/>
        <v>7.4623200000000001</v>
      </c>
      <c r="L17" s="21">
        <f t="shared" si="8"/>
        <v>1.2052800000000001</v>
      </c>
      <c r="M17" s="158">
        <f t="shared" si="9"/>
        <v>24.800000000000004</v>
      </c>
      <c r="N17" s="22"/>
      <c r="P17" s="37">
        <f t="shared" si="1"/>
        <v>10.34656</v>
      </c>
      <c r="Q17" s="37">
        <f t="shared" si="2"/>
        <v>5.7858399999999994</v>
      </c>
      <c r="R17" s="37">
        <f t="shared" si="3"/>
        <v>7.4623200000000001</v>
      </c>
      <c r="S17" s="37">
        <f t="shared" si="4"/>
        <v>1.2052800000000001</v>
      </c>
      <c r="T17" s="37">
        <f t="shared" si="10"/>
        <v>24.800000000000004</v>
      </c>
    </row>
    <row r="18" spans="1:20">
      <c r="A18" s="8" t="s">
        <v>60</v>
      </c>
      <c r="B18" s="197">
        <v>24.8</v>
      </c>
      <c r="C18" s="197">
        <v>24.8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10.34656</v>
      </c>
      <c r="J18" s="21">
        <f t="shared" si="6"/>
        <v>5.7858399999999994</v>
      </c>
      <c r="K18" s="21">
        <f t="shared" si="7"/>
        <v>7.4623200000000001</v>
      </c>
      <c r="L18" s="21">
        <f t="shared" si="8"/>
        <v>1.2052800000000001</v>
      </c>
      <c r="M18" s="158">
        <f t="shared" si="9"/>
        <v>24.800000000000004</v>
      </c>
      <c r="N18" s="22"/>
      <c r="P18" s="37">
        <f t="shared" si="1"/>
        <v>10.34656</v>
      </c>
      <c r="Q18" s="37">
        <f t="shared" si="2"/>
        <v>5.7858399999999994</v>
      </c>
      <c r="R18" s="37">
        <f t="shared" si="3"/>
        <v>7.4623200000000001</v>
      </c>
      <c r="S18" s="37">
        <f t="shared" si="4"/>
        <v>1.2052800000000001</v>
      </c>
      <c r="T18" s="37">
        <f t="shared" si="10"/>
        <v>24.800000000000004</v>
      </c>
    </row>
    <row r="19" spans="1:20">
      <c r="A19" s="8" t="s">
        <v>61</v>
      </c>
      <c r="B19" s="197">
        <v>24.8</v>
      </c>
      <c r="C19" s="197">
        <v>24.8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10.34656</v>
      </c>
      <c r="J19" s="21">
        <f t="shared" si="6"/>
        <v>5.7858399999999994</v>
      </c>
      <c r="K19" s="21">
        <f t="shared" si="7"/>
        <v>7.4623200000000001</v>
      </c>
      <c r="L19" s="21">
        <f t="shared" si="8"/>
        <v>1.2052800000000001</v>
      </c>
      <c r="M19" s="158">
        <f t="shared" si="9"/>
        <v>24.800000000000004</v>
      </c>
      <c r="N19" s="22"/>
      <c r="P19" s="37">
        <f t="shared" si="1"/>
        <v>10.34656</v>
      </c>
      <c r="Q19" s="37">
        <f t="shared" si="2"/>
        <v>5.7858399999999994</v>
      </c>
      <c r="R19" s="37">
        <f t="shared" si="3"/>
        <v>7.4623200000000001</v>
      </c>
      <c r="S19" s="37">
        <f t="shared" si="4"/>
        <v>1.2052800000000001</v>
      </c>
      <c r="T19" s="37">
        <f t="shared" si="10"/>
        <v>24.800000000000004</v>
      </c>
    </row>
    <row r="20" spans="1:20">
      <c r="A20" s="8" t="s">
        <v>62</v>
      </c>
      <c r="B20" s="197">
        <v>24.8</v>
      </c>
      <c r="C20" s="197">
        <v>24.8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10.34656</v>
      </c>
      <c r="J20" s="21">
        <f t="shared" si="6"/>
        <v>5.7858399999999994</v>
      </c>
      <c r="K20" s="21">
        <f t="shared" si="7"/>
        <v>7.4623200000000001</v>
      </c>
      <c r="L20" s="21">
        <f t="shared" si="8"/>
        <v>1.2052800000000001</v>
      </c>
      <c r="M20" s="158">
        <f t="shared" si="9"/>
        <v>24.800000000000004</v>
      </c>
      <c r="N20" s="22"/>
      <c r="P20" s="37">
        <f t="shared" si="1"/>
        <v>10.34656</v>
      </c>
      <c r="Q20" s="37">
        <f t="shared" si="2"/>
        <v>5.7858399999999994</v>
      </c>
      <c r="R20" s="37">
        <f t="shared" si="3"/>
        <v>7.4623200000000001</v>
      </c>
      <c r="S20" s="37">
        <f t="shared" si="4"/>
        <v>1.2052800000000001</v>
      </c>
      <c r="T20" s="37">
        <f t="shared" si="10"/>
        <v>24.800000000000004</v>
      </c>
    </row>
    <row r="21" spans="1:20">
      <c r="A21" s="8" t="s">
        <v>63</v>
      </c>
      <c r="B21" s="197">
        <v>24.8</v>
      </c>
      <c r="C21" s="197">
        <v>24.8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10.34656</v>
      </c>
      <c r="J21" s="21">
        <f t="shared" si="6"/>
        <v>5.7858399999999994</v>
      </c>
      <c r="K21" s="21">
        <f t="shared" si="7"/>
        <v>7.4623200000000001</v>
      </c>
      <c r="L21" s="21">
        <f t="shared" si="8"/>
        <v>1.2052800000000001</v>
      </c>
      <c r="M21" s="158">
        <f t="shared" si="9"/>
        <v>24.800000000000004</v>
      </c>
      <c r="N21" s="22"/>
      <c r="P21" s="37">
        <f t="shared" si="1"/>
        <v>10.34656</v>
      </c>
      <c r="Q21" s="37">
        <f t="shared" si="2"/>
        <v>5.7858399999999994</v>
      </c>
      <c r="R21" s="37">
        <f t="shared" si="3"/>
        <v>7.4623200000000001</v>
      </c>
      <c r="S21" s="37">
        <f t="shared" si="4"/>
        <v>1.2052800000000001</v>
      </c>
      <c r="T21" s="37">
        <f t="shared" si="10"/>
        <v>24.800000000000004</v>
      </c>
    </row>
    <row r="22" spans="1:20">
      <c r="A22" s="8" t="s">
        <v>64</v>
      </c>
      <c r="B22" s="197">
        <v>24.8</v>
      </c>
      <c r="C22" s="197">
        <v>24.8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10.34656</v>
      </c>
      <c r="J22" s="21">
        <f t="shared" si="6"/>
        <v>5.7858399999999994</v>
      </c>
      <c r="K22" s="21">
        <f t="shared" si="7"/>
        <v>7.4623200000000001</v>
      </c>
      <c r="L22" s="21">
        <f t="shared" si="8"/>
        <v>1.2052800000000001</v>
      </c>
      <c r="M22" s="158">
        <f t="shared" si="9"/>
        <v>24.800000000000004</v>
      </c>
      <c r="N22" s="22"/>
      <c r="P22" s="37">
        <f t="shared" si="1"/>
        <v>10.34656</v>
      </c>
      <c r="Q22" s="37">
        <f t="shared" si="2"/>
        <v>5.7858399999999994</v>
      </c>
      <c r="R22" s="37">
        <f t="shared" si="3"/>
        <v>7.4623200000000001</v>
      </c>
      <c r="S22" s="37">
        <f t="shared" si="4"/>
        <v>1.2052800000000001</v>
      </c>
      <c r="T22" s="37">
        <f t="shared" si="10"/>
        <v>24.800000000000004</v>
      </c>
    </row>
    <row r="23" spans="1:20">
      <c r="A23" s="8" t="s">
        <v>65</v>
      </c>
      <c r="B23" s="197">
        <v>24.8</v>
      </c>
      <c r="C23" s="197">
        <v>24.8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10.34656</v>
      </c>
      <c r="J23" s="21">
        <f t="shared" si="6"/>
        <v>5.7858399999999994</v>
      </c>
      <c r="K23" s="21">
        <f t="shared" si="7"/>
        <v>7.4623200000000001</v>
      </c>
      <c r="L23" s="21">
        <f t="shared" si="8"/>
        <v>1.2052800000000001</v>
      </c>
      <c r="M23" s="158">
        <f t="shared" si="9"/>
        <v>24.800000000000004</v>
      </c>
      <c r="N23" s="22"/>
      <c r="P23" s="37">
        <f t="shared" si="1"/>
        <v>10.34656</v>
      </c>
      <c r="Q23" s="37">
        <f t="shared" si="2"/>
        <v>5.7858399999999994</v>
      </c>
      <c r="R23" s="37">
        <f t="shared" si="3"/>
        <v>7.4623200000000001</v>
      </c>
      <c r="S23" s="37">
        <f t="shared" si="4"/>
        <v>1.2052800000000001</v>
      </c>
      <c r="T23" s="37">
        <f t="shared" si="10"/>
        <v>24.800000000000004</v>
      </c>
    </row>
    <row r="24" spans="1:20">
      <c r="A24" s="8" t="s">
        <v>66</v>
      </c>
      <c r="B24" s="197">
        <v>24.8</v>
      </c>
      <c r="C24" s="197">
        <v>24.8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10.34656</v>
      </c>
      <c r="J24" s="21">
        <f t="shared" si="6"/>
        <v>5.7858399999999994</v>
      </c>
      <c r="K24" s="21">
        <f t="shared" si="7"/>
        <v>7.4623200000000001</v>
      </c>
      <c r="L24" s="21">
        <f t="shared" si="8"/>
        <v>1.2052800000000001</v>
      </c>
      <c r="M24" s="158">
        <f t="shared" si="9"/>
        <v>24.800000000000004</v>
      </c>
      <c r="N24" s="22"/>
      <c r="P24" s="37">
        <f t="shared" si="1"/>
        <v>10.34656</v>
      </c>
      <c r="Q24" s="37">
        <f t="shared" si="2"/>
        <v>5.7858399999999994</v>
      </c>
      <c r="R24" s="37">
        <f t="shared" si="3"/>
        <v>7.4623200000000001</v>
      </c>
      <c r="S24" s="37">
        <f t="shared" si="4"/>
        <v>1.2052800000000001</v>
      </c>
      <c r="T24" s="37">
        <f t="shared" si="10"/>
        <v>24.800000000000004</v>
      </c>
    </row>
    <row r="25" spans="1:20">
      <c r="A25" s="8" t="s">
        <v>67</v>
      </c>
      <c r="B25" s="197">
        <v>24.8</v>
      </c>
      <c r="C25" s="197">
        <v>24.8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10.34656</v>
      </c>
      <c r="J25" s="21">
        <f t="shared" si="6"/>
        <v>5.7858399999999994</v>
      </c>
      <c r="K25" s="21">
        <f t="shared" si="7"/>
        <v>7.4623200000000001</v>
      </c>
      <c r="L25" s="21">
        <f t="shared" si="8"/>
        <v>1.2052800000000001</v>
      </c>
      <c r="M25" s="158">
        <f t="shared" si="9"/>
        <v>24.800000000000004</v>
      </c>
      <c r="N25" s="22"/>
      <c r="P25" s="37">
        <f t="shared" si="1"/>
        <v>10.34656</v>
      </c>
      <c r="Q25" s="37">
        <f t="shared" si="2"/>
        <v>5.7858399999999994</v>
      </c>
      <c r="R25" s="37">
        <f t="shared" si="3"/>
        <v>7.4623200000000001</v>
      </c>
      <c r="S25" s="37">
        <f t="shared" si="4"/>
        <v>1.2052800000000001</v>
      </c>
      <c r="T25" s="37">
        <f t="shared" si="10"/>
        <v>24.800000000000004</v>
      </c>
    </row>
    <row r="26" spans="1:20">
      <c r="A26" s="8" t="s">
        <v>68</v>
      </c>
      <c r="B26" s="197">
        <v>24.8</v>
      </c>
      <c r="C26" s="197">
        <v>24.8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10.34656</v>
      </c>
      <c r="J26" s="21">
        <f t="shared" si="6"/>
        <v>5.7858399999999994</v>
      </c>
      <c r="K26" s="21">
        <f t="shared" si="7"/>
        <v>7.4623200000000001</v>
      </c>
      <c r="L26" s="21">
        <f t="shared" si="8"/>
        <v>1.2052800000000001</v>
      </c>
      <c r="M26" s="158">
        <f t="shared" si="9"/>
        <v>24.800000000000004</v>
      </c>
      <c r="N26" s="22"/>
      <c r="P26" s="37">
        <f t="shared" si="1"/>
        <v>10.34656</v>
      </c>
      <c r="Q26" s="37">
        <f t="shared" si="2"/>
        <v>5.7858399999999994</v>
      </c>
      <c r="R26" s="37">
        <f t="shared" si="3"/>
        <v>7.4623200000000001</v>
      </c>
      <c r="S26" s="37">
        <f t="shared" si="4"/>
        <v>1.2052800000000001</v>
      </c>
      <c r="T26" s="37">
        <f t="shared" si="10"/>
        <v>24.800000000000004</v>
      </c>
    </row>
    <row r="27" spans="1:20">
      <c r="A27" s="8" t="s">
        <v>69</v>
      </c>
      <c r="B27" s="197">
        <v>24.8</v>
      </c>
      <c r="C27" s="197">
        <v>24.8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10.34656</v>
      </c>
      <c r="J27" s="21">
        <f t="shared" si="6"/>
        <v>5.7858399999999994</v>
      </c>
      <c r="K27" s="21">
        <f t="shared" si="7"/>
        <v>7.4623200000000001</v>
      </c>
      <c r="L27" s="21">
        <f t="shared" si="8"/>
        <v>1.2052800000000001</v>
      </c>
      <c r="M27" s="158">
        <f t="shared" si="9"/>
        <v>24.800000000000004</v>
      </c>
      <c r="N27" s="22"/>
      <c r="P27" s="37">
        <f t="shared" si="1"/>
        <v>10.34656</v>
      </c>
      <c r="Q27" s="37">
        <f t="shared" si="2"/>
        <v>5.7858399999999994</v>
      </c>
      <c r="R27" s="37">
        <f t="shared" si="3"/>
        <v>7.4623200000000001</v>
      </c>
      <c r="S27" s="37">
        <f t="shared" si="4"/>
        <v>1.2052800000000001</v>
      </c>
      <c r="T27" s="37">
        <f t="shared" si="10"/>
        <v>24.800000000000004</v>
      </c>
    </row>
    <row r="28" spans="1:20">
      <c r="A28" s="8" t="s">
        <v>70</v>
      </c>
      <c r="B28" s="197">
        <v>24.8</v>
      </c>
      <c r="C28" s="197">
        <v>24.8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10.34656</v>
      </c>
      <c r="J28" s="21">
        <f t="shared" si="6"/>
        <v>5.7858399999999994</v>
      </c>
      <c r="K28" s="21">
        <f t="shared" si="7"/>
        <v>7.4623200000000001</v>
      </c>
      <c r="L28" s="21">
        <f t="shared" si="8"/>
        <v>1.2052800000000001</v>
      </c>
      <c r="M28" s="158">
        <f t="shared" si="9"/>
        <v>24.800000000000004</v>
      </c>
      <c r="N28" s="22"/>
      <c r="P28" s="37">
        <f t="shared" si="1"/>
        <v>10.34656</v>
      </c>
      <c r="Q28" s="37">
        <f t="shared" si="2"/>
        <v>5.7858399999999994</v>
      </c>
      <c r="R28" s="37">
        <f t="shared" si="3"/>
        <v>7.4623200000000001</v>
      </c>
      <c r="S28" s="37">
        <f t="shared" si="4"/>
        <v>1.2052800000000001</v>
      </c>
      <c r="T28" s="37">
        <f t="shared" si="10"/>
        <v>24.800000000000004</v>
      </c>
    </row>
    <row r="29" spans="1:20">
      <c r="A29" s="8" t="s">
        <v>71</v>
      </c>
      <c r="B29" s="197">
        <v>24.8</v>
      </c>
      <c r="C29" s="197">
        <v>24.8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10.34656</v>
      </c>
      <c r="J29" s="21">
        <f t="shared" si="6"/>
        <v>5.7858399999999994</v>
      </c>
      <c r="K29" s="21">
        <f t="shared" si="7"/>
        <v>7.4623200000000001</v>
      </c>
      <c r="L29" s="21">
        <f t="shared" si="8"/>
        <v>1.2052800000000001</v>
      </c>
      <c r="M29" s="158">
        <f t="shared" si="9"/>
        <v>24.800000000000004</v>
      </c>
      <c r="N29" s="22"/>
      <c r="P29" s="37">
        <f t="shared" si="1"/>
        <v>10.34656</v>
      </c>
      <c r="Q29" s="37">
        <f t="shared" si="2"/>
        <v>5.7858399999999994</v>
      </c>
      <c r="R29" s="37">
        <f t="shared" si="3"/>
        <v>7.4623200000000001</v>
      </c>
      <c r="S29" s="37">
        <f t="shared" si="4"/>
        <v>1.2052800000000001</v>
      </c>
      <c r="T29" s="37">
        <f t="shared" si="10"/>
        <v>24.800000000000004</v>
      </c>
    </row>
    <row r="30" spans="1:20">
      <c r="A30" s="8" t="s">
        <v>72</v>
      </c>
      <c r="B30" s="197">
        <v>26.3</v>
      </c>
      <c r="C30" s="197">
        <v>26.3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10.972360000000002</v>
      </c>
      <c r="J30" s="21">
        <f t="shared" si="6"/>
        <v>6.1357899999999992</v>
      </c>
      <c r="K30" s="21">
        <f t="shared" si="7"/>
        <v>7.9136699999999998</v>
      </c>
      <c r="L30" s="21">
        <f t="shared" si="8"/>
        <v>1.2781800000000001</v>
      </c>
      <c r="M30" s="158">
        <f t="shared" si="9"/>
        <v>26.3</v>
      </c>
      <c r="N30" s="22"/>
      <c r="P30" s="37">
        <f t="shared" si="1"/>
        <v>10.972360000000002</v>
      </c>
      <c r="Q30" s="37">
        <f t="shared" si="2"/>
        <v>6.1357899999999992</v>
      </c>
      <c r="R30" s="37">
        <f t="shared" si="3"/>
        <v>7.9136699999999998</v>
      </c>
      <c r="S30" s="37">
        <f t="shared" si="4"/>
        <v>1.2781800000000001</v>
      </c>
      <c r="T30" s="37">
        <f t="shared" si="10"/>
        <v>26.3</v>
      </c>
    </row>
    <row r="31" spans="1:20">
      <c r="A31" s="8" t="s">
        <v>73</v>
      </c>
      <c r="B31" s="197">
        <v>26.3</v>
      </c>
      <c r="C31" s="197">
        <v>26.3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10.972360000000002</v>
      </c>
      <c r="J31" s="21">
        <f t="shared" si="6"/>
        <v>6.1357899999999992</v>
      </c>
      <c r="K31" s="21">
        <f t="shared" si="7"/>
        <v>7.9136699999999998</v>
      </c>
      <c r="L31" s="21">
        <f t="shared" si="8"/>
        <v>1.2781800000000001</v>
      </c>
      <c r="M31" s="158">
        <f t="shared" si="9"/>
        <v>26.3</v>
      </c>
      <c r="N31" s="22"/>
      <c r="P31" s="37">
        <f t="shared" si="1"/>
        <v>10.972360000000002</v>
      </c>
      <c r="Q31" s="37">
        <f t="shared" si="2"/>
        <v>6.1357899999999992</v>
      </c>
      <c r="R31" s="37">
        <f t="shared" si="3"/>
        <v>7.9136699999999998</v>
      </c>
      <c r="S31" s="37">
        <f t="shared" si="4"/>
        <v>1.2781800000000001</v>
      </c>
      <c r="T31" s="37">
        <f t="shared" si="10"/>
        <v>26.3</v>
      </c>
    </row>
    <row r="32" spans="1:20">
      <c r="A32" s="8" t="s">
        <v>74</v>
      </c>
      <c r="B32" s="197">
        <v>26.3</v>
      </c>
      <c r="C32" s="197">
        <v>26.3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10.972360000000002</v>
      </c>
      <c r="J32" s="21">
        <f t="shared" si="6"/>
        <v>6.1357899999999992</v>
      </c>
      <c r="K32" s="21">
        <f t="shared" si="7"/>
        <v>7.9136699999999998</v>
      </c>
      <c r="L32" s="21">
        <f t="shared" si="8"/>
        <v>1.2781800000000001</v>
      </c>
      <c r="M32" s="158">
        <f t="shared" si="9"/>
        <v>26.3</v>
      </c>
      <c r="N32" s="22"/>
      <c r="P32" s="37">
        <f t="shared" si="1"/>
        <v>10.972360000000002</v>
      </c>
      <c r="Q32" s="37">
        <f t="shared" si="2"/>
        <v>6.1357899999999992</v>
      </c>
      <c r="R32" s="37">
        <f t="shared" si="3"/>
        <v>7.9136699999999998</v>
      </c>
      <c r="S32" s="37">
        <f t="shared" si="4"/>
        <v>1.2781800000000001</v>
      </c>
      <c r="T32" s="37">
        <f t="shared" si="10"/>
        <v>26.3</v>
      </c>
    </row>
    <row r="33" spans="1:20">
      <c r="A33" s="8" t="s">
        <v>75</v>
      </c>
      <c r="B33" s="197">
        <v>26.3</v>
      </c>
      <c r="C33" s="197">
        <v>26.3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10.972360000000002</v>
      </c>
      <c r="J33" s="21">
        <f t="shared" si="6"/>
        <v>6.1357899999999992</v>
      </c>
      <c r="K33" s="21">
        <f t="shared" si="7"/>
        <v>7.9136699999999998</v>
      </c>
      <c r="L33" s="21">
        <f t="shared" si="8"/>
        <v>1.2781800000000001</v>
      </c>
      <c r="M33" s="158">
        <f t="shared" si="9"/>
        <v>26.3</v>
      </c>
      <c r="N33" s="22"/>
      <c r="P33" s="37">
        <f t="shared" si="1"/>
        <v>10.972360000000002</v>
      </c>
      <c r="Q33" s="37">
        <f t="shared" si="2"/>
        <v>6.1357899999999992</v>
      </c>
      <c r="R33" s="37">
        <f t="shared" si="3"/>
        <v>7.9136699999999998</v>
      </c>
      <c r="S33" s="37">
        <f t="shared" si="4"/>
        <v>1.2781800000000001</v>
      </c>
      <c r="T33" s="37">
        <f t="shared" si="10"/>
        <v>26.3</v>
      </c>
    </row>
    <row r="34" spans="1:20">
      <c r="A34" s="8" t="s">
        <v>76</v>
      </c>
      <c r="B34" s="197">
        <v>26.3</v>
      </c>
      <c r="C34" s="197">
        <v>26.3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10.972360000000002</v>
      </c>
      <c r="J34" s="21">
        <f t="shared" si="6"/>
        <v>6.1357899999999992</v>
      </c>
      <c r="K34" s="21">
        <f t="shared" si="7"/>
        <v>7.9136699999999998</v>
      </c>
      <c r="L34" s="21">
        <f t="shared" si="8"/>
        <v>1.2781800000000001</v>
      </c>
      <c r="M34" s="158">
        <f t="shared" si="9"/>
        <v>26.3</v>
      </c>
      <c r="N34" s="22"/>
      <c r="P34" s="37">
        <f t="shared" si="1"/>
        <v>10.972360000000002</v>
      </c>
      <c r="Q34" s="37">
        <f t="shared" si="2"/>
        <v>6.1357899999999992</v>
      </c>
      <c r="R34" s="37">
        <f t="shared" si="3"/>
        <v>7.9136699999999998</v>
      </c>
      <c r="S34" s="37">
        <f t="shared" si="4"/>
        <v>1.2781800000000001</v>
      </c>
      <c r="T34" s="37">
        <f t="shared" si="10"/>
        <v>26.3</v>
      </c>
    </row>
    <row r="35" spans="1:20">
      <c r="A35" s="8" t="s">
        <v>77</v>
      </c>
      <c r="B35" s="197">
        <v>26.3</v>
      </c>
      <c r="C35" s="197">
        <v>26.3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10.972360000000002</v>
      </c>
      <c r="J35" s="21">
        <f t="shared" si="6"/>
        <v>6.1357899999999992</v>
      </c>
      <c r="K35" s="21">
        <f t="shared" si="7"/>
        <v>7.9136699999999998</v>
      </c>
      <c r="L35" s="21">
        <f t="shared" si="8"/>
        <v>1.2781800000000001</v>
      </c>
      <c r="M35" s="158">
        <f t="shared" si="9"/>
        <v>26.3</v>
      </c>
      <c r="N35" s="22"/>
      <c r="P35" s="37">
        <f t="shared" ref="P35:P66" si="12">I35</f>
        <v>10.972360000000002</v>
      </c>
      <c r="Q35" s="37">
        <f t="shared" ref="Q35:Q66" si="13">J35</f>
        <v>6.1357899999999992</v>
      </c>
      <c r="R35" s="37">
        <f t="shared" ref="R35:R66" si="14">K35</f>
        <v>7.9136699999999998</v>
      </c>
      <c r="S35" s="37">
        <f t="shared" ref="S35:S66" si="15">L35</f>
        <v>1.2781800000000001</v>
      </c>
      <c r="T35" s="37">
        <f t="shared" si="10"/>
        <v>26.3</v>
      </c>
    </row>
    <row r="36" spans="1:20">
      <c r="A36" s="8" t="s">
        <v>78</v>
      </c>
      <c r="B36" s="197">
        <v>26.3</v>
      </c>
      <c r="C36" s="197">
        <v>26.3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10.972360000000002</v>
      </c>
      <c r="J36" s="21">
        <f t="shared" si="6"/>
        <v>6.1357899999999992</v>
      </c>
      <c r="K36" s="21">
        <f t="shared" si="7"/>
        <v>7.9136699999999998</v>
      </c>
      <c r="L36" s="21">
        <f t="shared" si="8"/>
        <v>1.2781800000000001</v>
      </c>
      <c r="M36" s="158">
        <f t="shared" si="9"/>
        <v>26.3</v>
      </c>
      <c r="N36" s="22"/>
      <c r="P36" s="37">
        <f t="shared" si="12"/>
        <v>10.972360000000002</v>
      </c>
      <c r="Q36" s="37">
        <f t="shared" si="13"/>
        <v>6.1357899999999992</v>
      </c>
      <c r="R36" s="37">
        <f t="shared" si="14"/>
        <v>7.9136699999999998</v>
      </c>
      <c r="S36" s="37">
        <f t="shared" si="15"/>
        <v>1.2781800000000001</v>
      </c>
      <c r="T36" s="37">
        <f t="shared" si="10"/>
        <v>26.3</v>
      </c>
    </row>
    <row r="37" spans="1:20">
      <c r="A37" s="8" t="s">
        <v>79</v>
      </c>
      <c r="B37" s="197">
        <v>26.3</v>
      </c>
      <c r="C37" s="197">
        <v>26.3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10.972360000000002</v>
      </c>
      <c r="J37" s="21">
        <f t="shared" si="6"/>
        <v>6.1357899999999992</v>
      </c>
      <c r="K37" s="21">
        <f t="shared" si="7"/>
        <v>7.9136699999999998</v>
      </c>
      <c r="L37" s="21">
        <f t="shared" si="8"/>
        <v>1.2781800000000001</v>
      </c>
      <c r="M37" s="158">
        <f t="shared" si="9"/>
        <v>26.3</v>
      </c>
      <c r="N37" s="22"/>
      <c r="P37" s="37">
        <f t="shared" si="12"/>
        <v>10.972360000000002</v>
      </c>
      <c r="Q37" s="37">
        <f t="shared" si="13"/>
        <v>6.1357899999999992</v>
      </c>
      <c r="R37" s="37">
        <f t="shared" si="14"/>
        <v>7.9136699999999998</v>
      </c>
      <c r="S37" s="37">
        <f t="shared" si="15"/>
        <v>1.2781800000000001</v>
      </c>
      <c r="T37" s="37">
        <f t="shared" si="10"/>
        <v>26.3</v>
      </c>
    </row>
    <row r="38" spans="1:20">
      <c r="A38" s="8" t="s">
        <v>80</v>
      </c>
      <c r="B38" s="197">
        <v>26.3</v>
      </c>
      <c r="C38" s="197">
        <v>26.3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10.972360000000002</v>
      </c>
      <c r="J38" s="21">
        <f t="shared" si="6"/>
        <v>6.1357899999999992</v>
      </c>
      <c r="K38" s="21">
        <f t="shared" si="7"/>
        <v>7.9136699999999998</v>
      </c>
      <c r="L38" s="21">
        <f t="shared" si="8"/>
        <v>1.2781800000000001</v>
      </c>
      <c r="M38" s="158">
        <f t="shared" si="9"/>
        <v>26.3</v>
      </c>
      <c r="N38" s="22"/>
      <c r="P38" s="37">
        <f t="shared" si="12"/>
        <v>10.972360000000002</v>
      </c>
      <c r="Q38" s="37">
        <f t="shared" si="13"/>
        <v>6.1357899999999992</v>
      </c>
      <c r="R38" s="37">
        <f t="shared" si="14"/>
        <v>7.9136699999999998</v>
      </c>
      <c r="S38" s="37">
        <f t="shared" si="15"/>
        <v>1.2781800000000001</v>
      </c>
      <c r="T38" s="37">
        <f t="shared" si="10"/>
        <v>26.3</v>
      </c>
    </row>
    <row r="39" spans="1:20">
      <c r="A39" s="8" t="s">
        <v>81</v>
      </c>
      <c r="B39" s="197">
        <v>26.3</v>
      </c>
      <c r="C39" s="197">
        <v>26.3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10.972360000000002</v>
      </c>
      <c r="J39" s="21">
        <f t="shared" si="6"/>
        <v>6.1357899999999992</v>
      </c>
      <c r="K39" s="21">
        <f t="shared" si="7"/>
        <v>7.9136699999999998</v>
      </c>
      <c r="L39" s="21">
        <f t="shared" si="8"/>
        <v>1.2781800000000001</v>
      </c>
      <c r="M39" s="158">
        <f t="shared" si="9"/>
        <v>26.3</v>
      </c>
      <c r="N39" s="22"/>
      <c r="P39" s="37">
        <f t="shared" si="12"/>
        <v>10.972360000000002</v>
      </c>
      <c r="Q39" s="37">
        <f t="shared" si="13"/>
        <v>6.1357899999999992</v>
      </c>
      <c r="R39" s="37">
        <f t="shared" si="14"/>
        <v>7.9136699999999998</v>
      </c>
      <c r="S39" s="37">
        <f t="shared" si="15"/>
        <v>1.2781800000000001</v>
      </c>
      <c r="T39" s="37">
        <f t="shared" si="10"/>
        <v>26.3</v>
      </c>
    </row>
    <row r="40" spans="1:20">
      <c r="A40" s="8" t="s">
        <v>82</v>
      </c>
      <c r="B40" s="197">
        <v>26.3</v>
      </c>
      <c r="C40" s="197">
        <v>26.3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10.972360000000002</v>
      </c>
      <c r="J40" s="21">
        <f t="shared" si="6"/>
        <v>6.1357899999999992</v>
      </c>
      <c r="K40" s="21">
        <f t="shared" si="7"/>
        <v>7.9136699999999998</v>
      </c>
      <c r="L40" s="21">
        <f t="shared" si="8"/>
        <v>1.2781800000000001</v>
      </c>
      <c r="M40" s="158">
        <f t="shared" si="9"/>
        <v>26.3</v>
      </c>
      <c r="N40" s="22"/>
      <c r="P40" s="37">
        <f t="shared" si="12"/>
        <v>10.972360000000002</v>
      </c>
      <c r="Q40" s="37">
        <f t="shared" si="13"/>
        <v>6.1357899999999992</v>
      </c>
      <c r="R40" s="37">
        <f t="shared" si="14"/>
        <v>7.9136699999999998</v>
      </c>
      <c r="S40" s="37">
        <f t="shared" si="15"/>
        <v>1.2781800000000001</v>
      </c>
      <c r="T40" s="37">
        <f t="shared" si="10"/>
        <v>26.3</v>
      </c>
    </row>
    <row r="41" spans="1:20">
      <c r="A41" s="8" t="s">
        <v>83</v>
      </c>
      <c r="B41" s="197">
        <v>26.3</v>
      </c>
      <c r="C41" s="197">
        <v>26.3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10.972360000000002</v>
      </c>
      <c r="J41" s="21">
        <f t="shared" si="6"/>
        <v>6.1357899999999992</v>
      </c>
      <c r="K41" s="21">
        <f t="shared" si="7"/>
        <v>7.9136699999999998</v>
      </c>
      <c r="L41" s="21">
        <f t="shared" si="8"/>
        <v>1.2781800000000001</v>
      </c>
      <c r="M41" s="158">
        <f t="shared" si="9"/>
        <v>26.3</v>
      </c>
      <c r="N41" s="22"/>
      <c r="P41" s="37">
        <f t="shared" si="12"/>
        <v>10.972360000000002</v>
      </c>
      <c r="Q41" s="37">
        <f t="shared" si="13"/>
        <v>6.1357899999999992</v>
      </c>
      <c r="R41" s="37">
        <f t="shared" si="14"/>
        <v>7.9136699999999998</v>
      </c>
      <c r="S41" s="37">
        <f t="shared" si="15"/>
        <v>1.2781800000000001</v>
      </c>
      <c r="T41" s="37">
        <f t="shared" si="10"/>
        <v>26.3</v>
      </c>
    </row>
    <row r="42" spans="1:20">
      <c r="A42" s="8" t="s">
        <v>84</v>
      </c>
      <c r="B42" s="197">
        <v>26.3</v>
      </c>
      <c r="C42" s="197">
        <v>26.3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10.972360000000002</v>
      </c>
      <c r="J42" s="21">
        <f t="shared" si="6"/>
        <v>6.1357899999999992</v>
      </c>
      <c r="K42" s="21">
        <f t="shared" si="7"/>
        <v>7.9136699999999998</v>
      </c>
      <c r="L42" s="21">
        <f t="shared" si="8"/>
        <v>1.2781800000000001</v>
      </c>
      <c r="M42" s="158">
        <f t="shared" si="9"/>
        <v>26.3</v>
      </c>
      <c r="N42" s="22"/>
      <c r="P42" s="37">
        <f t="shared" si="12"/>
        <v>10.972360000000002</v>
      </c>
      <c r="Q42" s="37">
        <f t="shared" si="13"/>
        <v>6.1357899999999992</v>
      </c>
      <c r="R42" s="37">
        <f t="shared" si="14"/>
        <v>7.9136699999999998</v>
      </c>
      <c r="S42" s="37">
        <f t="shared" si="15"/>
        <v>1.2781800000000001</v>
      </c>
      <c r="T42" s="37">
        <f t="shared" si="10"/>
        <v>26.3</v>
      </c>
    </row>
    <row r="43" spans="1:20">
      <c r="A43" s="8" t="s">
        <v>85</v>
      </c>
      <c r="B43" s="197">
        <v>26.3</v>
      </c>
      <c r="C43" s="197">
        <v>26.3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10.972360000000002</v>
      </c>
      <c r="J43" s="21">
        <f t="shared" si="6"/>
        <v>6.1357899999999992</v>
      </c>
      <c r="K43" s="21">
        <f t="shared" si="7"/>
        <v>7.9136699999999998</v>
      </c>
      <c r="L43" s="21">
        <f t="shared" si="8"/>
        <v>1.2781800000000001</v>
      </c>
      <c r="M43" s="158">
        <f t="shared" si="9"/>
        <v>26.3</v>
      </c>
      <c r="N43" s="22"/>
      <c r="P43" s="37">
        <f t="shared" si="12"/>
        <v>10.972360000000002</v>
      </c>
      <c r="Q43" s="37">
        <f t="shared" si="13"/>
        <v>6.1357899999999992</v>
      </c>
      <c r="R43" s="37">
        <f t="shared" si="14"/>
        <v>7.9136699999999998</v>
      </c>
      <c r="S43" s="37">
        <f t="shared" si="15"/>
        <v>1.2781800000000001</v>
      </c>
      <c r="T43" s="37">
        <f t="shared" si="10"/>
        <v>26.3</v>
      </c>
    </row>
    <row r="44" spans="1:20">
      <c r="A44" s="8" t="s">
        <v>86</v>
      </c>
      <c r="B44" s="197">
        <v>26.3</v>
      </c>
      <c r="C44" s="197">
        <v>26.3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10.972360000000002</v>
      </c>
      <c r="J44" s="21">
        <f t="shared" si="6"/>
        <v>6.1357899999999992</v>
      </c>
      <c r="K44" s="21">
        <f t="shared" si="7"/>
        <v>7.9136699999999998</v>
      </c>
      <c r="L44" s="21">
        <f t="shared" si="8"/>
        <v>1.2781800000000001</v>
      </c>
      <c r="M44" s="158">
        <f t="shared" si="9"/>
        <v>26.3</v>
      </c>
      <c r="N44" s="22"/>
      <c r="P44" s="37">
        <f t="shared" si="12"/>
        <v>10.972360000000002</v>
      </c>
      <c r="Q44" s="37">
        <f t="shared" si="13"/>
        <v>6.1357899999999992</v>
      </c>
      <c r="R44" s="37">
        <f t="shared" si="14"/>
        <v>7.9136699999999998</v>
      </c>
      <c r="S44" s="37">
        <f t="shared" si="15"/>
        <v>1.2781800000000001</v>
      </c>
      <c r="T44" s="37">
        <f t="shared" si="10"/>
        <v>26.3</v>
      </c>
    </row>
    <row r="45" spans="1:20">
      <c r="A45" s="8" t="s">
        <v>87</v>
      </c>
      <c r="B45" s="197">
        <v>26.3</v>
      </c>
      <c r="C45" s="197">
        <v>26.3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10.972360000000002</v>
      </c>
      <c r="J45" s="21">
        <f t="shared" si="6"/>
        <v>6.1357899999999992</v>
      </c>
      <c r="K45" s="21">
        <f t="shared" si="7"/>
        <v>7.9136699999999998</v>
      </c>
      <c r="L45" s="21">
        <f t="shared" si="8"/>
        <v>1.2781800000000001</v>
      </c>
      <c r="M45" s="158">
        <f t="shared" si="9"/>
        <v>26.3</v>
      </c>
      <c r="N45" s="22"/>
      <c r="P45" s="37">
        <f t="shared" si="12"/>
        <v>10.972360000000002</v>
      </c>
      <c r="Q45" s="37">
        <f t="shared" si="13"/>
        <v>6.1357899999999992</v>
      </c>
      <c r="R45" s="37">
        <f t="shared" si="14"/>
        <v>7.9136699999999998</v>
      </c>
      <c r="S45" s="37">
        <f t="shared" si="15"/>
        <v>1.2781800000000001</v>
      </c>
      <c r="T45" s="37">
        <f t="shared" si="10"/>
        <v>26.3</v>
      </c>
    </row>
    <row r="46" spans="1:20">
      <c r="A46" s="8" t="s">
        <v>88</v>
      </c>
      <c r="B46" s="197">
        <v>26.3</v>
      </c>
      <c r="C46" s="197">
        <v>26.3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10.972360000000002</v>
      </c>
      <c r="J46" s="21">
        <f t="shared" si="6"/>
        <v>6.1357899999999992</v>
      </c>
      <c r="K46" s="21">
        <f t="shared" si="7"/>
        <v>7.9136699999999998</v>
      </c>
      <c r="L46" s="21">
        <f t="shared" si="8"/>
        <v>1.2781800000000001</v>
      </c>
      <c r="M46" s="158">
        <f t="shared" si="9"/>
        <v>26.3</v>
      </c>
      <c r="N46" s="22"/>
      <c r="P46" s="37">
        <f t="shared" si="12"/>
        <v>10.972360000000002</v>
      </c>
      <c r="Q46" s="37">
        <f t="shared" si="13"/>
        <v>6.1357899999999992</v>
      </c>
      <c r="R46" s="37">
        <f t="shared" si="14"/>
        <v>7.9136699999999998</v>
      </c>
      <c r="S46" s="37">
        <f t="shared" si="15"/>
        <v>1.2781800000000001</v>
      </c>
      <c r="T46" s="37">
        <f t="shared" si="10"/>
        <v>26.3</v>
      </c>
    </row>
    <row r="47" spans="1:20">
      <c r="A47" s="8" t="s">
        <v>89</v>
      </c>
      <c r="B47" s="197">
        <v>26.3</v>
      </c>
      <c r="C47" s="197">
        <v>26.3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10.972360000000002</v>
      </c>
      <c r="J47" s="21">
        <f t="shared" si="6"/>
        <v>6.1357899999999992</v>
      </c>
      <c r="K47" s="21">
        <f t="shared" si="7"/>
        <v>7.9136699999999998</v>
      </c>
      <c r="L47" s="21">
        <f t="shared" si="8"/>
        <v>1.2781800000000001</v>
      </c>
      <c r="M47" s="158">
        <f t="shared" si="9"/>
        <v>26.3</v>
      </c>
      <c r="N47" s="22"/>
      <c r="P47" s="37">
        <f t="shared" si="12"/>
        <v>10.972360000000002</v>
      </c>
      <c r="Q47" s="37">
        <f t="shared" si="13"/>
        <v>6.1357899999999992</v>
      </c>
      <c r="R47" s="37">
        <f t="shared" si="14"/>
        <v>7.9136699999999998</v>
      </c>
      <c r="S47" s="37">
        <f t="shared" si="15"/>
        <v>1.2781800000000001</v>
      </c>
      <c r="T47" s="37">
        <f t="shared" si="10"/>
        <v>26.3</v>
      </c>
    </row>
    <row r="48" spans="1:20">
      <c r="A48" s="8" t="s">
        <v>90</v>
      </c>
      <c r="B48" s="197">
        <v>26.3</v>
      </c>
      <c r="C48" s="197">
        <v>26.3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10.972360000000002</v>
      </c>
      <c r="J48" s="21">
        <f t="shared" si="6"/>
        <v>6.1357899999999992</v>
      </c>
      <c r="K48" s="21">
        <f t="shared" si="7"/>
        <v>7.9136699999999998</v>
      </c>
      <c r="L48" s="21">
        <f t="shared" si="8"/>
        <v>1.2781800000000001</v>
      </c>
      <c r="M48" s="158">
        <f t="shared" si="9"/>
        <v>26.3</v>
      </c>
      <c r="N48" s="22"/>
      <c r="P48" s="37">
        <f t="shared" si="12"/>
        <v>10.972360000000002</v>
      </c>
      <c r="Q48" s="37">
        <f t="shared" si="13"/>
        <v>6.1357899999999992</v>
      </c>
      <c r="R48" s="37">
        <f t="shared" si="14"/>
        <v>7.9136699999999998</v>
      </c>
      <c r="S48" s="37">
        <f t="shared" si="15"/>
        <v>1.2781800000000001</v>
      </c>
      <c r="T48" s="37">
        <f t="shared" si="10"/>
        <v>26.3</v>
      </c>
    </row>
    <row r="49" spans="1:20">
      <c r="A49" s="8" t="s">
        <v>91</v>
      </c>
      <c r="B49" s="197">
        <v>26.3</v>
      </c>
      <c r="C49" s="197">
        <v>26.3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10.972360000000002</v>
      </c>
      <c r="J49" s="21">
        <f t="shared" si="6"/>
        <v>6.1357899999999992</v>
      </c>
      <c r="K49" s="21">
        <f t="shared" si="7"/>
        <v>7.9136699999999998</v>
      </c>
      <c r="L49" s="21">
        <f t="shared" si="8"/>
        <v>1.2781800000000001</v>
      </c>
      <c r="M49" s="158">
        <f t="shared" si="9"/>
        <v>26.3</v>
      </c>
      <c r="N49" s="22"/>
      <c r="P49" s="37">
        <f t="shared" si="12"/>
        <v>10.972360000000002</v>
      </c>
      <c r="Q49" s="37">
        <f t="shared" si="13"/>
        <v>6.1357899999999992</v>
      </c>
      <c r="R49" s="37">
        <f t="shared" si="14"/>
        <v>7.9136699999999998</v>
      </c>
      <c r="S49" s="37">
        <f t="shared" si="15"/>
        <v>1.2781800000000001</v>
      </c>
      <c r="T49" s="37">
        <f t="shared" si="10"/>
        <v>26.3</v>
      </c>
    </row>
    <row r="50" spans="1:20">
      <c r="A50" s="8" t="s">
        <v>92</v>
      </c>
      <c r="B50" s="197">
        <v>26.3</v>
      </c>
      <c r="C50" s="197">
        <v>26.3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10.972360000000002</v>
      </c>
      <c r="J50" s="21">
        <f t="shared" si="6"/>
        <v>6.1357899999999992</v>
      </c>
      <c r="K50" s="21">
        <f t="shared" si="7"/>
        <v>7.9136699999999998</v>
      </c>
      <c r="L50" s="21">
        <f t="shared" si="8"/>
        <v>1.2781800000000001</v>
      </c>
      <c r="M50" s="158">
        <f t="shared" si="9"/>
        <v>26.3</v>
      </c>
      <c r="N50" s="22"/>
      <c r="P50" s="37">
        <f t="shared" si="12"/>
        <v>10.972360000000002</v>
      </c>
      <c r="Q50" s="37">
        <f t="shared" si="13"/>
        <v>6.1357899999999992</v>
      </c>
      <c r="R50" s="37">
        <f t="shared" si="14"/>
        <v>7.9136699999999998</v>
      </c>
      <c r="S50" s="37">
        <f t="shared" si="15"/>
        <v>1.2781800000000001</v>
      </c>
      <c r="T50" s="37">
        <f t="shared" si="10"/>
        <v>26.3</v>
      </c>
    </row>
    <row r="51" spans="1:20">
      <c r="A51" s="8" t="s">
        <v>93</v>
      </c>
      <c r="B51" s="197">
        <v>26.3</v>
      </c>
      <c r="C51" s="197">
        <v>26.3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10.972360000000002</v>
      </c>
      <c r="J51" s="21">
        <f t="shared" si="6"/>
        <v>6.1357899999999992</v>
      </c>
      <c r="K51" s="21">
        <f t="shared" si="7"/>
        <v>7.9136699999999998</v>
      </c>
      <c r="L51" s="21">
        <f t="shared" si="8"/>
        <v>1.2781800000000001</v>
      </c>
      <c r="M51" s="158">
        <f t="shared" si="9"/>
        <v>26.3</v>
      </c>
      <c r="N51" s="22"/>
      <c r="P51" s="37">
        <f t="shared" si="12"/>
        <v>10.972360000000002</v>
      </c>
      <c r="Q51" s="37">
        <f t="shared" si="13"/>
        <v>6.1357899999999992</v>
      </c>
      <c r="R51" s="37">
        <f t="shared" si="14"/>
        <v>7.9136699999999998</v>
      </c>
      <c r="S51" s="37">
        <f t="shared" si="15"/>
        <v>1.2781800000000001</v>
      </c>
      <c r="T51" s="37">
        <f t="shared" si="10"/>
        <v>26.3</v>
      </c>
    </row>
    <row r="52" spans="1:20">
      <c r="A52" s="8" t="s">
        <v>94</v>
      </c>
      <c r="B52" s="197">
        <v>26.3</v>
      </c>
      <c r="C52" s="197">
        <v>26.3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10.972360000000002</v>
      </c>
      <c r="J52" s="21">
        <f t="shared" si="6"/>
        <v>6.1357899999999992</v>
      </c>
      <c r="K52" s="21">
        <f t="shared" si="7"/>
        <v>7.9136699999999998</v>
      </c>
      <c r="L52" s="21">
        <f t="shared" si="8"/>
        <v>1.2781800000000001</v>
      </c>
      <c r="M52" s="158">
        <f t="shared" si="9"/>
        <v>26.3</v>
      </c>
      <c r="N52" s="22"/>
      <c r="P52" s="37">
        <f t="shared" si="12"/>
        <v>10.972360000000002</v>
      </c>
      <c r="Q52" s="37">
        <f t="shared" si="13"/>
        <v>6.1357899999999992</v>
      </c>
      <c r="R52" s="37">
        <f t="shared" si="14"/>
        <v>7.9136699999999998</v>
      </c>
      <c r="S52" s="37">
        <f t="shared" si="15"/>
        <v>1.2781800000000001</v>
      </c>
      <c r="T52" s="37">
        <f t="shared" si="10"/>
        <v>26.3</v>
      </c>
    </row>
    <row r="53" spans="1:20">
      <c r="A53" s="8" t="s">
        <v>95</v>
      </c>
      <c r="B53" s="197">
        <v>26.3</v>
      </c>
      <c r="C53" s="197">
        <v>26.3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10.972360000000002</v>
      </c>
      <c r="J53" s="21">
        <f t="shared" si="6"/>
        <v>6.1357899999999992</v>
      </c>
      <c r="K53" s="21">
        <f t="shared" si="7"/>
        <v>7.9136699999999998</v>
      </c>
      <c r="L53" s="21">
        <f t="shared" si="8"/>
        <v>1.2781800000000001</v>
      </c>
      <c r="M53" s="158">
        <f t="shared" si="9"/>
        <v>26.3</v>
      </c>
      <c r="N53" s="22"/>
      <c r="P53" s="37">
        <f t="shared" si="12"/>
        <v>10.972360000000002</v>
      </c>
      <c r="Q53" s="37">
        <f t="shared" si="13"/>
        <v>6.1357899999999992</v>
      </c>
      <c r="R53" s="37">
        <f t="shared" si="14"/>
        <v>7.9136699999999998</v>
      </c>
      <c r="S53" s="37">
        <f t="shared" si="15"/>
        <v>1.2781800000000001</v>
      </c>
      <c r="T53" s="37">
        <f t="shared" si="10"/>
        <v>26.3</v>
      </c>
    </row>
    <row r="54" spans="1:20">
      <c r="A54" s="8" t="s">
        <v>96</v>
      </c>
      <c r="B54" s="197">
        <v>26.5</v>
      </c>
      <c r="C54" s="197">
        <v>26.5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11.0558</v>
      </c>
      <c r="J54" s="21">
        <f t="shared" si="6"/>
        <v>6.1824500000000002</v>
      </c>
      <c r="K54" s="21">
        <f t="shared" si="7"/>
        <v>7.9738499999999997</v>
      </c>
      <c r="L54" s="21">
        <f t="shared" si="8"/>
        <v>1.2879000000000003</v>
      </c>
      <c r="M54" s="158">
        <f t="shared" si="9"/>
        <v>26.5</v>
      </c>
      <c r="N54" s="22"/>
      <c r="P54" s="37">
        <f t="shared" si="12"/>
        <v>11.0558</v>
      </c>
      <c r="Q54" s="37">
        <f t="shared" si="13"/>
        <v>6.1824500000000002</v>
      </c>
      <c r="R54" s="37">
        <f t="shared" si="14"/>
        <v>7.9738499999999997</v>
      </c>
      <c r="S54" s="37">
        <f t="shared" si="15"/>
        <v>1.2879000000000003</v>
      </c>
      <c r="T54" s="37">
        <f t="shared" si="10"/>
        <v>26.5</v>
      </c>
    </row>
    <row r="55" spans="1:20">
      <c r="A55" s="8" t="s">
        <v>97</v>
      </c>
      <c r="B55" s="197">
        <v>26.5</v>
      </c>
      <c r="C55" s="197">
        <v>26.5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11.0558</v>
      </c>
      <c r="J55" s="21">
        <f t="shared" si="6"/>
        <v>6.1824500000000002</v>
      </c>
      <c r="K55" s="21">
        <f t="shared" si="7"/>
        <v>7.9738499999999997</v>
      </c>
      <c r="L55" s="21">
        <f t="shared" si="8"/>
        <v>1.2879000000000003</v>
      </c>
      <c r="M55" s="158">
        <f t="shared" si="9"/>
        <v>26.5</v>
      </c>
      <c r="N55" s="22"/>
      <c r="P55" s="37">
        <f t="shared" si="12"/>
        <v>11.0558</v>
      </c>
      <c r="Q55" s="37">
        <f t="shared" si="13"/>
        <v>6.1824500000000002</v>
      </c>
      <c r="R55" s="37">
        <f t="shared" si="14"/>
        <v>7.9738499999999997</v>
      </c>
      <c r="S55" s="37">
        <f t="shared" si="15"/>
        <v>1.2879000000000003</v>
      </c>
      <c r="T55" s="37">
        <f t="shared" si="10"/>
        <v>26.5</v>
      </c>
    </row>
    <row r="56" spans="1:20">
      <c r="A56" s="8" t="s">
        <v>98</v>
      </c>
      <c r="B56" s="197">
        <v>26.5</v>
      </c>
      <c r="C56" s="197">
        <v>26.5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11.0558</v>
      </c>
      <c r="J56" s="21">
        <f t="shared" si="6"/>
        <v>6.1824500000000002</v>
      </c>
      <c r="K56" s="21">
        <f t="shared" si="7"/>
        <v>7.9738499999999997</v>
      </c>
      <c r="L56" s="21">
        <f t="shared" si="8"/>
        <v>1.2879000000000003</v>
      </c>
      <c r="M56" s="158">
        <f t="shared" si="9"/>
        <v>26.5</v>
      </c>
      <c r="N56" s="22"/>
      <c r="P56" s="37">
        <f t="shared" si="12"/>
        <v>11.0558</v>
      </c>
      <c r="Q56" s="37">
        <f t="shared" si="13"/>
        <v>6.1824500000000002</v>
      </c>
      <c r="R56" s="37">
        <f t="shared" si="14"/>
        <v>7.9738499999999997</v>
      </c>
      <c r="S56" s="37">
        <f t="shared" si="15"/>
        <v>1.2879000000000003</v>
      </c>
      <c r="T56" s="37">
        <f t="shared" si="10"/>
        <v>26.5</v>
      </c>
    </row>
    <row r="57" spans="1:20">
      <c r="A57" s="8" t="s">
        <v>99</v>
      </c>
      <c r="B57" s="197">
        <v>26.5</v>
      </c>
      <c r="C57" s="197">
        <v>26.5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11.0558</v>
      </c>
      <c r="J57" s="21">
        <f t="shared" si="6"/>
        <v>6.1824500000000002</v>
      </c>
      <c r="K57" s="21">
        <f t="shared" si="7"/>
        <v>7.9738499999999997</v>
      </c>
      <c r="L57" s="21">
        <f t="shared" si="8"/>
        <v>1.2879000000000003</v>
      </c>
      <c r="M57" s="158">
        <f t="shared" si="9"/>
        <v>26.5</v>
      </c>
      <c r="N57" s="22"/>
      <c r="P57" s="37">
        <f t="shared" si="12"/>
        <v>11.0558</v>
      </c>
      <c r="Q57" s="37">
        <f t="shared" si="13"/>
        <v>6.1824500000000002</v>
      </c>
      <c r="R57" s="37">
        <f t="shared" si="14"/>
        <v>7.9738499999999997</v>
      </c>
      <c r="S57" s="37">
        <f t="shared" si="15"/>
        <v>1.2879000000000003</v>
      </c>
      <c r="T57" s="37">
        <f t="shared" si="10"/>
        <v>26.5</v>
      </c>
    </row>
    <row r="58" spans="1:20">
      <c r="A58" s="8" t="s">
        <v>100</v>
      </c>
      <c r="B58" s="197">
        <v>26.5</v>
      </c>
      <c r="C58" s="197">
        <v>26.5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11.0558</v>
      </c>
      <c r="J58" s="21">
        <f t="shared" si="6"/>
        <v>6.1824500000000002</v>
      </c>
      <c r="K58" s="21">
        <f t="shared" si="7"/>
        <v>7.9738499999999997</v>
      </c>
      <c r="L58" s="21">
        <f t="shared" si="8"/>
        <v>1.2879000000000003</v>
      </c>
      <c r="M58" s="158">
        <f t="shared" si="9"/>
        <v>26.5</v>
      </c>
      <c r="N58" s="22"/>
      <c r="P58" s="37">
        <f t="shared" si="12"/>
        <v>11.0558</v>
      </c>
      <c r="Q58" s="37">
        <f t="shared" si="13"/>
        <v>6.1824500000000002</v>
      </c>
      <c r="R58" s="37">
        <f t="shared" si="14"/>
        <v>7.9738499999999997</v>
      </c>
      <c r="S58" s="37">
        <f t="shared" si="15"/>
        <v>1.2879000000000003</v>
      </c>
      <c r="T58" s="37">
        <f t="shared" si="10"/>
        <v>26.5</v>
      </c>
    </row>
    <row r="59" spans="1:20">
      <c r="A59" s="8" t="s">
        <v>101</v>
      </c>
      <c r="B59" s="197">
        <v>26.5</v>
      </c>
      <c r="C59" s="197">
        <v>26.5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11.0558</v>
      </c>
      <c r="J59" s="21">
        <f t="shared" si="6"/>
        <v>6.1824500000000002</v>
      </c>
      <c r="K59" s="21">
        <f t="shared" si="7"/>
        <v>7.9738499999999997</v>
      </c>
      <c r="L59" s="21">
        <f t="shared" si="8"/>
        <v>1.2879000000000003</v>
      </c>
      <c r="M59" s="158">
        <f t="shared" si="9"/>
        <v>26.5</v>
      </c>
      <c r="N59" s="22"/>
      <c r="P59" s="37">
        <f t="shared" si="12"/>
        <v>11.0558</v>
      </c>
      <c r="Q59" s="37">
        <f t="shared" si="13"/>
        <v>6.1824500000000002</v>
      </c>
      <c r="R59" s="37">
        <f t="shared" si="14"/>
        <v>7.9738499999999997</v>
      </c>
      <c r="S59" s="37">
        <f t="shared" si="15"/>
        <v>1.2879000000000003</v>
      </c>
      <c r="T59" s="37">
        <f t="shared" si="10"/>
        <v>26.5</v>
      </c>
    </row>
    <row r="60" spans="1:20">
      <c r="A60" s="8" t="s">
        <v>102</v>
      </c>
      <c r="B60" s="197">
        <v>26.5</v>
      </c>
      <c r="C60" s="197">
        <v>26.5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11.0558</v>
      </c>
      <c r="J60" s="21">
        <f t="shared" si="6"/>
        <v>6.1824500000000002</v>
      </c>
      <c r="K60" s="21">
        <f t="shared" si="7"/>
        <v>7.9738499999999997</v>
      </c>
      <c r="L60" s="21">
        <f t="shared" si="8"/>
        <v>1.2879000000000003</v>
      </c>
      <c r="M60" s="158">
        <f t="shared" si="9"/>
        <v>26.5</v>
      </c>
      <c r="N60" s="22"/>
      <c r="P60" s="37">
        <f t="shared" si="12"/>
        <v>11.0558</v>
      </c>
      <c r="Q60" s="37">
        <f t="shared" si="13"/>
        <v>6.1824500000000002</v>
      </c>
      <c r="R60" s="37">
        <f t="shared" si="14"/>
        <v>7.9738499999999997</v>
      </c>
      <c r="S60" s="37">
        <f t="shared" si="15"/>
        <v>1.2879000000000003</v>
      </c>
      <c r="T60" s="37">
        <f t="shared" si="10"/>
        <v>26.5</v>
      </c>
    </row>
    <row r="61" spans="1:20">
      <c r="A61" s="8" t="s">
        <v>103</v>
      </c>
      <c r="B61" s="197">
        <v>26.5</v>
      </c>
      <c r="C61" s="197">
        <v>26.5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11.0558</v>
      </c>
      <c r="J61" s="21">
        <f t="shared" si="6"/>
        <v>6.1824500000000002</v>
      </c>
      <c r="K61" s="21">
        <f t="shared" si="7"/>
        <v>7.9738499999999997</v>
      </c>
      <c r="L61" s="21">
        <f t="shared" si="8"/>
        <v>1.2879000000000003</v>
      </c>
      <c r="M61" s="158">
        <f t="shared" si="9"/>
        <v>26.5</v>
      </c>
      <c r="N61" s="22"/>
      <c r="P61" s="37">
        <f t="shared" si="12"/>
        <v>11.0558</v>
      </c>
      <c r="Q61" s="37">
        <f t="shared" si="13"/>
        <v>6.1824500000000002</v>
      </c>
      <c r="R61" s="37">
        <f t="shared" si="14"/>
        <v>7.9738499999999997</v>
      </c>
      <c r="S61" s="37">
        <f t="shared" si="15"/>
        <v>1.2879000000000003</v>
      </c>
      <c r="T61" s="37">
        <f t="shared" si="10"/>
        <v>26.5</v>
      </c>
    </row>
    <row r="62" spans="1:20">
      <c r="A62" s="8" t="s">
        <v>104</v>
      </c>
      <c r="B62" s="197">
        <v>26.5</v>
      </c>
      <c r="C62" s="197">
        <v>26.5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11.0558</v>
      </c>
      <c r="J62" s="21">
        <f t="shared" si="6"/>
        <v>6.1824500000000002</v>
      </c>
      <c r="K62" s="21">
        <f t="shared" si="7"/>
        <v>7.9738499999999997</v>
      </c>
      <c r="L62" s="21">
        <f t="shared" si="8"/>
        <v>1.2879000000000003</v>
      </c>
      <c r="M62" s="158">
        <f t="shared" si="9"/>
        <v>26.5</v>
      </c>
      <c r="N62" s="22"/>
      <c r="P62" s="37">
        <f t="shared" si="12"/>
        <v>11.0558</v>
      </c>
      <c r="Q62" s="37">
        <f t="shared" si="13"/>
        <v>6.1824500000000002</v>
      </c>
      <c r="R62" s="37">
        <f t="shared" si="14"/>
        <v>7.9738499999999997</v>
      </c>
      <c r="S62" s="37">
        <f t="shared" si="15"/>
        <v>1.2879000000000003</v>
      </c>
      <c r="T62" s="37">
        <f t="shared" si="10"/>
        <v>26.5</v>
      </c>
    </row>
    <row r="63" spans="1:20">
      <c r="A63" s="8" t="s">
        <v>105</v>
      </c>
      <c r="B63" s="197">
        <v>26.5</v>
      </c>
      <c r="C63" s="197">
        <v>26.5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11.0558</v>
      </c>
      <c r="J63" s="21">
        <f t="shared" si="6"/>
        <v>6.1824500000000002</v>
      </c>
      <c r="K63" s="21">
        <f t="shared" si="7"/>
        <v>7.9738499999999997</v>
      </c>
      <c r="L63" s="21">
        <f t="shared" si="8"/>
        <v>1.2879000000000003</v>
      </c>
      <c r="M63" s="158">
        <f t="shared" si="9"/>
        <v>26.5</v>
      </c>
      <c r="N63" s="22"/>
      <c r="P63" s="37">
        <f t="shared" si="12"/>
        <v>11.0558</v>
      </c>
      <c r="Q63" s="37">
        <f t="shared" si="13"/>
        <v>6.1824500000000002</v>
      </c>
      <c r="R63" s="37">
        <f t="shared" si="14"/>
        <v>7.9738499999999997</v>
      </c>
      <c r="S63" s="37">
        <f t="shared" si="15"/>
        <v>1.2879000000000003</v>
      </c>
      <c r="T63" s="37">
        <f t="shared" si="10"/>
        <v>26.5</v>
      </c>
    </row>
    <row r="64" spans="1:20">
      <c r="A64" s="8" t="s">
        <v>106</v>
      </c>
      <c r="B64" s="197">
        <v>26.5</v>
      </c>
      <c r="C64" s="197">
        <v>26.5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11.0558</v>
      </c>
      <c r="J64" s="21">
        <f t="shared" si="6"/>
        <v>6.1824500000000002</v>
      </c>
      <c r="K64" s="21">
        <f t="shared" si="7"/>
        <v>7.9738499999999997</v>
      </c>
      <c r="L64" s="21">
        <f t="shared" si="8"/>
        <v>1.2879000000000003</v>
      </c>
      <c r="M64" s="158">
        <f t="shared" si="9"/>
        <v>26.5</v>
      </c>
      <c r="N64" s="22"/>
      <c r="P64" s="37">
        <f t="shared" si="12"/>
        <v>11.0558</v>
      </c>
      <c r="Q64" s="37">
        <f t="shared" si="13"/>
        <v>6.1824500000000002</v>
      </c>
      <c r="R64" s="37">
        <f t="shared" si="14"/>
        <v>7.9738499999999997</v>
      </c>
      <c r="S64" s="37">
        <f t="shared" si="15"/>
        <v>1.2879000000000003</v>
      </c>
      <c r="T64" s="37">
        <f t="shared" si="10"/>
        <v>26.5</v>
      </c>
    </row>
    <row r="65" spans="1:20">
      <c r="A65" s="8" t="s">
        <v>107</v>
      </c>
      <c r="B65" s="197">
        <v>26.5</v>
      </c>
      <c r="C65" s="197">
        <v>26.5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11.0558</v>
      </c>
      <c r="J65" s="21">
        <f t="shared" si="6"/>
        <v>6.1824500000000002</v>
      </c>
      <c r="K65" s="21">
        <f t="shared" si="7"/>
        <v>7.9738499999999997</v>
      </c>
      <c r="L65" s="21">
        <f t="shared" si="8"/>
        <v>1.2879000000000003</v>
      </c>
      <c r="M65" s="158">
        <f t="shared" si="9"/>
        <v>26.5</v>
      </c>
      <c r="N65" s="22"/>
      <c r="P65" s="37">
        <f t="shared" si="12"/>
        <v>11.0558</v>
      </c>
      <c r="Q65" s="37">
        <f t="shared" si="13"/>
        <v>6.1824500000000002</v>
      </c>
      <c r="R65" s="37">
        <f t="shared" si="14"/>
        <v>7.9738499999999997</v>
      </c>
      <c r="S65" s="37">
        <f t="shared" si="15"/>
        <v>1.2879000000000003</v>
      </c>
      <c r="T65" s="37">
        <f t="shared" si="10"/>
        <v>26.5</v>
      </c>
    </row>
    <row r="66" spans="1:20">
      <c r="A66" s="8" t="s">
        <v>108</v>
      </c>
      <c r="B66" s="197">
        <v>26.5</v>
      </c>
      <c r="C66" s="197">
        <v>26.5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11.0558</v>
      </c>
      <c r="J66" s="21">
        <f t="shared" si="6"/>
        <v>6.1824500000000002</v>
      </c>
      <c r="K66" s="21">
        <f t="shared" si="7"/>
        <v>7.9738499999999997</v>
      </c>
      <c r="L66" s="21">
        <f t="shared" si="8"/>
        <v>1.2879000000000003</v>
      </c>
      <c r="M66" s="158">
        <f t="shared" si="9"/>
        <v>26.5</v>
      </c>
      <c r="N66" s="22"/>
      <c r="P66" s="37">
        <f t="shared" si="12"/>
        <v>11.0558</v>
      </c>
      <c r="Q66" s="37">
        <f t="shared" si="13"/>
        <v>6.1824500000000002</v>
      </c>
      <c r="R66" s="37">
        <f t="shared" si="14"/>
        <v>7.9738499999999997</v>
      </c>
      <c r="S66" s="37">
        <f t="shared" si="15"/>
        <v>1.2879000000000003</v>
      </c>
      <c r="T66" s="37">
        <f t="shared" si="10"/>
        <v>26.5</v>
      </c>
    </row>
    <row r="67" spans="1:20">
      <c r="A67" s="8" t="s">
        <v>109</v>
      </c>
      <c r="B67" s="197">
        <v>26.5</v>
      </c>
      <c r="C67" s="197">
        <v>26.5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11.0558</v>
      </c>
      <c r="J67" s="21">
        <f t="shared" si="6"/>
        <v>6.1824500000000002</v>
      </c>
      <c r="K67" s="21">
        <f t="shared" si="7"/>
        <v>7.9738499999999997</v>
      </c>
      <c r="L67" s="21">
        <f t="shared" si="8"/>
        <v>1.2879000000000003</v>
      </c>
      <c r="M67" s="158">
        <f t="shared" si="9"/>
        <v>26.5</v>
      </c>
      <c r="N67" s="22"/>
      <c r="P67" s="37">
        <f t="shared" ref="P67:P98" si="17">I67</f>
        <v>11.0558</v>
      </c>
      <c r="Q67" s="37">
        <f t="shared" ref="Q67:Q98" si="18">J67</f>
        <v>6.1824500000000002</v>
      </c>
      <c r="R67" s="37">
        <f t="shared" ref="R67:R98" si="19">K67</f>
        <v>7.9738499999999997</v>
      </c>
      <c r="S67" s="37">
        <f t="shared" ref="S67:S98" si="20">L67</f>
        <v>1.2879000000000003</v>
      </c>
      <c r="T67" s="37">
        <f t="shared" si="10"/>
        <v>26.5</v>
      </c>
    </row>
    <row r="68" spans="1:20">
      <c r="A68" s="8" t="s">
        <v>110</v>
      </c>
      <c r="B68" s="197">
        <v>26.5</v>
      </c>
      <c r="C68" s="197">
        <v>26.5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11.0558</v>
      </c>
      <c r="J68" s="21">
        <f t="shared" ref="J68:J98" si="22">C68*E68/100</f>
        <v>6.1824500000000002</v>
      </c>
      <c r="K68" s="21">
        <f t="shared" ref="K68:K98" si="23">C68*F68/100</f>
        <v>7.9738499999999997</v>
      </c>
      <c r="L68" s="21">
        <f t="shared" ref="L68:L98" si="24">C68*G68/100</f>
        <v>1.2879000000000003</v>
      </c>
      <c r="M68" s="158">
        <f t="shared" ref="M68:M98" si="25">SUM(I68:L68)</f>
        <v>26.5</v>
      </c>
      <c r="N68" s="22"/>
      <c r="P68" s="37">
        <f t="shared" si="17"/>
        <v>11.0558</v>
      </c>
      <c r="Q68" s="37">
        <f t="shared" si="18"/>
        <v>6.1824500000000002</v>
      </c>
      <c r="R68" s="37">
        <f t="shared" si="19"/>
        <v>7.9738499999999997</v>
      </c>
      <c r="S68" s="37">
        <f t="shared" si="20"/>
        <v>1.2879000000000003</v>
      </c>
      <c r="T68" s="37">
        <f t="shared" ref="T68:T99" si="26">SUM(P68:S68)</f>
        <v>26.5</v>
      </c>
    </row>
    <row r="69" spans="1:20">
      <c r="A69" s="8" t="s">
        <v>111</v>
      </c>
      <c r="B69" s="197">
        <v>26.5</v>
      </c>
      <c r="C69" s="197">
        <v>26.5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11.0558</v>
      </c>
      <c r="J69" s="21">
        <f t="shared" si="22"/>
        <v>6.1824500000000002</v>
      </c>
      <c r="K69" s="21">
        <f t="shared" si="23"/>
        <v>7.9738499999999997</v>
      </c>
      <c r="L69" s="21">
        <f t="shared" si="24"/>
        <v>1.2879000000000003</v>
      </c>
      <c r="M69" s="158">
        <f t="shared" si="25"/>
        <v>26.5</v>
      </c>
      <c r="N69" s="22"/>
      <c r="P69" s="37">
        <f t="shared" si="17"/>
        <v>11.0558</v>
      </c>
      <c r="Q69" s="37">
        <f t="shared" si="18"/>
        <v>6.1824500000000002</v>
      </c>
      <c r="R69" s="37">
        <f t="shared" si="19"/>
        <v>7.9738499999999997</v>
      </c>
      <c r="S69" s="37">
        <f t="shared" si="20"/>
        <v>1.2879000000000003</v>
      </c>
      <c r="T69" s="37">
        <f t="shared" si="26"/>
        <v>26.5</v>
      </c>
    </row>
    <row r="70" spans="1:20">
      <c r="A70" s="8" t="s">
        <v>112</v>
      </c>
      <c r="B70" s="197">
        <v>26.5</v>
      </c>
      <c r="C70" s="197">
        <v>26.5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11.0558</v>
      </c>
      <c r="J70" s="21">
        <f t="shared" si="22"/>
        <v>6.1824500000000002</v>
      </c>
      <c r="K70" s="21">
        <f t="shared" si="23"/>
        <v>7.9738499999999997</v>
      </c>
      <c r="L70" s="21">
        <f t="shared" si="24"/>
        <v>1.2879000000000003</v>
      </c>
      <c r="M70" s="158">
        <f t="shared" si="25"/>
        <v>26.5</v>
      </c>
      <c r="N70" s="22"/>
      <c r="P70" s="37">
        <f t="shared" si="17"/>
        <v>11.0558</v>
      </c>
      <c r="Q70" s="37">
        <f t="shared" si="18"/>
        <v>6.1824500000000002</v>
      </c>
      <c r="R70" s="37">
        <f t="shared" si="19"/>
        <v>7.9738499999999997</v>
      </c>
      <c r="S70" s="37">
        <f t="shared" si="20"/>
        <v>1.2879000000000003</v>
      </c>
      <c r="T70" s="37">
        <f t="shared" si="26"/>
        <v>26.5</v>
      </c>
    </row>
    <row r="71" spans="1:20">
      <c r="A71" s="8" t="s">
        <v>113</v>
      </c>
      <c r="B71" s="197">
        <v>26.5</v>
      </c>
      <c r="C71" s="197">
        <v>26.5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11.0558</v>
      </c>
      <c r="J71" s="21">
        <f t="shared" si="22"/>
        <v>6.1824500000000002</v>
      </c>
      <c r="K71" s="21">
        <f t="shared" si="23"/>
        <v>7.9738499999999997</v>
      </c>
      <c r="L71" s="21">
        <f t="shared" si="24"/>
        <v>1.2879000000000003</v>
      </c>
      <c r="M71" s="158">
        <f t="shared" si="25"/>
        <v>26.5</v>
      </c>
      <c r="N71" s="22"/>
      <c r="P71" s="37">
        <f t="shared" si="17"/>
        <v>11.0558</v>
      </c>
      <c r="Q71" s="37">
        <f t="shared" si="18"/>
        <v>6.1824500000000002</v>
      </c>
      <c r="R71" s="37">
        <f t="shared" si="19"/>
        <v>7.9738499999999997</v>
      </c>
      <c r="S71" s="37">
        <f t="shared" si="20"/>
        <v>1.2879000000000003</v>
      </c>
      <c r="T71" s="37">
        <f t="shared" si="26"/>
        <v>26.5</v>
      </c>
    </row>
    <row r="72" spans="1:20">
      <c r="A72" s="8" t="s">
        <v>114</v>
      </c>
      <c r="B72" s="197">
        <v>26.5</v>
      </c>
      <c r="C72" s="197">
        <v>26.5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11.0558</v>
      </c>
      <c r="J72" s="21">
        <f t="shared" si="22"/>
        <v>6.1824500000000002</v>
      </c>
      <c r="K72" s="21">
        <f t="shared" si="23"/>
        <v>7.9738499999999997</v>
      </c>
      <c r="L72" s="21">
        <f t="shared" si="24"/>
        <v>1.2879000000000003</v>
      </c>
      <c r="M72" s="158">
        <f t="shared" si="25"/>
        <v>26.5</v>
      </c>
      <c r="N72" s="22"/>
      <c r="P72" s="37">
        <f t="shared" si="17"/>
        <v>11.0558</v>
      </c>
      <c r="Q72" s="37">
        <f t="shared" si="18"/>
        <v>6.1824500000000002</v>
      </c>
      <c r="R72" s="37">
        <f t="shared" si="19"/>
        <v>7.9738499999999997</v>
      </c>
      <c r="S72" s="37">
        <f t="shared" si="20"/>
        <v>1.2879000000000003</v>
      </c>
      <c r="T72" s="37">
        <f t="shared" si="26"/>
        <v>26.5</v>
      </c>
    </row>
    <row r="73" spans="1:20">
      <c r="A73" s="8" t="s">
        <v>115</v>
      </c>
      <c r="B73" s="197">
        <v>26.5</v>
      </c>
      <c r="C73" s="197">
        <v>26.5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11.0558</v>
      </c>
      <c r="J73" s="21">
        <f t="shared" si="22"/>
        <v>6.1824500000000002</v>
      </c>
      <c r="K73" s="21">
        <f t="shared" si="23"/>
        <v>7.9738499999999997</v>
      </c>
      <c r="L73" s="21">
        <f t="shared" si="24"/>
        <v>1.2879000000000003</v>
      </c>
      <c r="M73" s="158">
        <f t="shared" si="25"/>
        <v>26.5</v>
      </c>
      <c r="N73" s="22"/>
      <c r="P73" s="37">
        <f t="shared" si="17"/>
        <v>11.0558</v>
      </c>
      <c r="Q73" s="37">
        <f t="shared" si="18"/>
        <v>6.1824500000000002</v>
      </c>
      <c r="R73" s="37">
        <f t="shared" si="19"/>
        <v>7.9738499999999997</v>
      </c>
      <c r="S73" s="37">
        <f t="shared" si="20"/>
        <v>1.2879000000000003</v>
      </c>
      <c r="T73" s="37">
        <f t="shared" si="26"/>
        <v>26.5</v>
      </c>
    </row>
    <row r="74" spans="1:20">
      <c r="A74" s="8" t="s">
        <v>116</v>
      </c>
      <c r="B74" s="197">
        <v>26.5</v>
      </c>
      <c r="C74" s="197">
        <v>26.5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11.0558</v>
      </c>
      <c r="J74" s="21">
        <f t="shared" si="22"/>
        <v>6.1824500000000002</v>
      </c>
      <c r="K74" s="21">
        <f t="shared" si="23"/>
        <v>7.9738499999999997</v>
      </c>
      <c r="L74" s="21">
        <f t="shared" si="24"/>
        <v>1.2879000000000003</v>
      </c>
      <c r="M74" s="158">
        <f t="shared" si="25"/>
        <v>26.5</v>
      </c>
      <c r="N74" s="22"/>
      <c r="P74" s="37">
        <f t="shared" si="17"/>
        <v>11.0558</v>
      </c>
      <c r="Q74" s="37">
        <f t="shared" si="18"/>
        <v>6.1824500000000002</v>
      </c>
      <c r="R74" s="37">
        <f t="shared" si="19"/>
        <v>7.9738499999999997</v>
      </c>
      <c r="S74" s="37">
        <f t="shared" si="20"/>
        <v>1.2879000000000003</v>
      </c>
      <c r="T74" s="37">
        <f t="shared" si="26"/>
        <v>26.5</v>
      </c>
    </row>
    <row r="75" spans="1:20">
      <c r="A75" s="8" t="s">
        <v>117</v>
      </c>
      <c r="B75" s="197">
        <v>26.5</v>
      </c>
      <c r="C75" s="197">
        <v>26.5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11.0558</v>
      </c>
      <c r="J75" s="21">
        <f t="shared" si="22"/>
        <v>6.1824500000000002</v>
      </c>
      <c r="K75" s="21">
        <f t="shared" si="23"/>
        <v>7.9738499999999997</v>
      </c>
      <c r="L75" s="21">
        <f t="shared" si="24"/>
        <v>1.2879000000000003</v>
      </c>
      <c r="M75" s="158">
        <f t="shared" si="25"/>
        <v>26.5</v>
      </c>
      <c r="N75" s="22"/>
      <c r="P75" s="37">
        <f t="shared" si="17"/>
        <v>11.0558</v>
      </c>
      <c r="Q75" s="37">
        <f t="shared" si="18"/>
        <v>6.1824500000000002</v>
      </c>
      <c r="R75" s="37">
        <f t="shared" si="19"/>
        <v>7.9738499999999997</v>
      </c>
      <c r="S75" s="37">
        <f t="shared" si="20"/>
        <v>1.2879000000000003</v>
      </c>
      <c r="T75" s="37">
        <f t="shared" si="26"/>
        <v>26.5</v>
      </c>
    </row>
    <row r="76" spans="1:20">
      <c r="A76" s="8" t="s">
        <v>118</v>
      </c>
      <c r="B76" s="197">
        <v>26.5</v>
      </c>
      <c r="C76" s="197">
        <v>26.5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11.0558</v>
      </c>
      <c r="J76" s="21">
        <f t="shared" si="22"/>
        <v>6.1824500000000002</v>
      </c>
      <c r="K76" s="21">
        <f t="shared" si="23"/>
        <v>7.9738499999999997</v>
      </c>
      <c r="L76" s="21">
        <f t="shared" si="24"/>
        <v>1.2879000000000003</v>
      </c>
      <c r="M76" s="158">
        <f t="shared" si="25"/>
        <v>26.5</v>
      </c>
      <c r="N76" s="22"/>
      <c r="P76" s="37">
        <f t="shared" si="17"/>
        <v>11.0558</v>
      </c>
      <c r="Q76" s="37">
        <f t="shared" si="18"/>
        <v>6.1824500000000002</v>
      </c>
      <c r="R76" s="37">
        <f t="shared" si="19"/>
        <v>7.9738499999999997</v>
      </c>
      <c r="S76" s="37">
        <f t="shared" si="20"/>
        <v>1.2879000000000003</v>
      </c>
      <c r="T76" s="37">
        <f t="shared" si="26"/>
        <v>26.5</v>
      </c>
    </row>
    <row r="77" spans="1:20">
      <c r="A77" s="8" t="s">
        <v>119</v>
      </c>
      <c r="B77" s="197">
        <v>26.5</v>
      </c>
      <c r="C77" s="197">
        <v>26.5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11.0558</v>
      </c>
      <c r="J77" s="21">
        <f t="shared" si="22"/>
        <v>6.1824500000000002</v>
      </c>
      <c r="K77" s="21">
        <f t="shared" si="23"/>
        <v>7.9738499999999997</v>
      </c>
      <c r="L77" s="21">
        <f t="shared" si="24"/>
        <v>1.2879000000000003</v>
      </c>
      <c r="M77" s="158">
        <f t="shared" si="25"/>
        <v>26.5</v>
      </c>
      <c r="N77" s="22"/>
      <c r="P77" s="37">
        <f t="shared" si="17"/>
        <v>11.0558</v>
      </c>
      <c r="Q77" s="37">
        <f t="shared" si="18"/>
        <v>6.1824500000000002</v>
      </c>
      <c r="R77" s="37">
        <f t="shared" si="19"/>
        <v>7.9738499999999997</v>
      </c>
      <c r="S77" s="37">
        <f t="shared" si="20"/>
        <v>1.2879000000000003</v>
      </c>
      <c r="T77" s="37">
        <f t="shared" si="26"/>
        <v>26.5</v>
      </c>
    </row>
    <row r="78" spans="1:20">
      <c r="A78" s="8" t="s">
        <v>120</v>
      </c>
      <c r="B78" s="197">
        <v>26.5</v>
      </c>
      <c r="C78" s="197">
        <v>26.5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11.0558</v>
      </c>
      <c r="J78" s="21">
        <f t="shared" si="22"/>
        <v>6.1824500000000002</v>
      </c>
      <c r="K78" s="21">
        <f t="shared" si="23"/>
        <v>7.9738499999999997</v>
      </c>
      <c r="L78" s="21">
        <f t="shared" si="24"/>
        <v>1.2879000000000003</v>
      </c>
      <c r="M78" s="158">
        <f t="shared" si="25"/>
        <v>26.5</v>
      </c>
      <c r="N78" s="22"/>
      <c r="P78" s="37">
        <f t="shared" si="17"/>
        <v>11.0558</v>
      </c>
      <c r="Q78" s="37">
        <f t="shared" si="18"/>
        <v>6.1824500000000002</v>
      </c>
      <c r="R78" s="37">
        <f t="shared" si="19"/>
        <v>7.9738499999999997</v>
      </c>
      <c r="S78" s="37">
        <f t="shared" si="20"/>
        <v>1.2879000000000003</v>
      </c>
      <c r="T78" s="37">
        <f t="shared" si="26"/>
        <v>26.5</v>
      </c>
    </row>
    <row r="79" spans="1:20">
      <c r="A79" s="8" t="s">
        <v>121</v>
      </c>
      <c r="B79" s="197">
        <v>26.5</v>
      </c>
      <c r="C79" s="197">
        <v>26.5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11.0558</v>
      </c>
      <c r="J79" s="21">
        <f t="shared" si="22"/>
        <v>6.1824500000000002</v>
      </c>
      <c r="K79" s="21">
        <f t="shared" si="23"/>
        <v>7.9738499999999997</v>
      </c>
      <c r="L79" s="21">
        <f t="shared" si="24"/>
        <v>1.2879000000000003</v>
      </c>
      <c r="M79" s="158">
        <f t="shared" si="25"/>
        <v>26.5</v>
      </c>
      <c r="N79" s="22"/>
      <c r="P79" s="37">
        <f t="shared" si="17"/>
        <v>11.0558</v>
      </c>
      <c r="Q79" s="37">
        <f t="shared" si="18"/>
        <v>6.1824500000000002</v>
      </c>
      <c r="R79" s="37">
        <f t="shared" si="19"/>
        <v>7.9738499999999997</v>
      </c>
      <c r="S79" s="37">
        <f t="shared" si="20"/>
        <v>1.2879000000000003</v>
      </c>
      <c r="T79" s="37">
        <f t="shared" si="26"/>
        <v>26.5</v>
      </c>
    </row>
    <row r="80" spans="1:20">
      <c r="A80" s="8" t="s">
        <v>122</v>
      </c>
      <c r="B80" s="197">
        <v>26.5</v>
      </c>
      <c r="C80" s="197">
        <v>26.5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11.0558</v>
      </c>
      <c r="J80" s="21">
        <f t="shared" si="22"/>
        <v>6.1824500000000002</v>
      </c>
      <c r="K80" s="21">
        <f t="shared" si="23"/>
        <v>7.9738499999999997</v>
      </c>
      <c r="L80" s="21">
        <f t="shared" si="24"/>
        <v>1.2879000000000003</v>
      </c>
      <c r="M80" s="158">
        <f t="shared" si="25"/>
        <v>26.5</v>
      </c>
      <c r="N80" s="22"/>
      <c r="P80" s="37">
        <f t="shared" si="17"/>
        <v>11.0558</v>
      </c>
      <c r="Q80" s="37">
        <f t="shared" si="18"/>
        <v>6.1824500000000002</v>
      </c>
      <c r="R80" s="37">
        <f t="shared" si="19"/>
        <v>7.9738499999999997</v>
      </c>
      <c r="S80" s="37">
        <f t="shared" si="20"/>
        <v>1.2879000000000003</v>
      </c>
      <c r="T80" s="37">
        <f t="shared" si="26"/>
        <v>26.5</v>
      </c>
    </row>
    <row r="81" spans="1:20">
      <c r="A81" s="8" t="s">
        <v>123</v>
      </c>
      <c r="B81" s="197">
        <v>26.5</v>
      </c>
      <c r="C81" s="197">
        <v>26.5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11.0558</v>
      </c>
      <c r="J81" s="21">
        <f t="shared" si="22"/>
        <v>6.1824500000000002</v>
      </c>
      <c r="K81" s="21">
        <f t="shared" si="23"/>
        <v>7.9738499999999997</v>
      </c>
      <c r="L81" s="21">
        <f t="shared" si="24"/>
        <v>1.2879000000000003</v>
      </c>
      <c r="M81" s="158">
        <f t="shared" si="25"/>
        <v>26.5</v>
      </c>
      <c r="N81" s="22"/>
      <c r="P81" s="37">
        <f t="shared" si="17"/>
        <v>11.0558</v>
      </c>
      <c r="Q81" s="37">
        <f t="shared" si="18"/>
        <v>6.1824500000000002</v>
      </c>
      <c r="R81" s="37">
        <f t="shared" si="19"/>
        <v>7.9738499999999997</v>
      </c>
      <c r="S81" s="37">
        <f t="shared" si="20"/>
        <v>1.2879000000000003</v>
      </c>
      <c r="T81" s="37">
        <f t="shared" si="26"/>
        <v>26.5</v>
      </c>
    </row>
    <row r="82" spans="1:20">
      <c r="A82" s="8" t="s">
        <v>124</v>
      </c>
      <c r="B82" s="197">
        <v>26.5</v>
      </c>
      <c r="C82" s="197">
        <v>26.5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11.0558</v>
      </c>
      <c r="J82" s="21">
        <f t="shared" si="22"/>
        <v>6.1824500000000002</v>
      </c>
      <c r="K82" s="21">
        <f t="shared" si="23"/>
        <v>7.9738499999999997</v>
      </c>
      <c r="L82" s="21">
        <f t="shared" si="24"/>
        <v>1.2879000000000003</v>
      </c>
      <c r="M82" s="158">
        <f t="shared" si="25"/>
        <v>26.5</v>
      </c>
      <c r="N82" s="22"/>
      <c r="P82" s="37">
        <f t="shared" si="17"/>
        <v>11.0558</v>
      </c>
      <c r="Q82" s="37">
        <f t="shared" si="18"/>
        <v>6.1824500000000002</v>
      </c>
      <c r="R82" s="37">
        <f t="shared" si="19"/>
        <v>7.9738499999999997</v>
      </c>
      <c r="S82" s="37">
        <f t="shared" si="20"/>
        <v>1.2879000000000003</v>
      </c>
      <c r="T82" s="37">
        <f t="shared" si="26"/>
        <v>26.5</v>
      </c>
    </row>
    <row r="83" spans="1:20">
      <c r="A83" s="8" t="s">
        <v>125</v>
      </c>
      <c r="B83" s="197">
        <v>26.5</v>
      </c>
      <c r="C83" s="197">
        <v>26.5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11.0558</v>
      </c>
      <c r="J83" s="21">
        <f t="shared" si="22"/>
        <v>6.1824500000000002</v>
      </c>
      <c r="K83" s="21">
        <f t="shared" si="23"/>
        <v>7.9738499999999997</v>
      </c>
      <c r="L83" s="21">
        <f t="shared" si="24"/>
        <v>1.2879000000000003</v>
      </c>
      <c r="M83" s="158">
        <f t="shared" si="25"/>
        <v>26.5</v>
      </c>
      <c r="N83" s="22"/>
      <c r="P83" s="37">
        <f t="shared" si="17"/>
        <v>11.0558</v>
      </c>
      <c r="Q83" s="37">
        <f t="shared" si="18"/>
        <v>6.1824500000000002</v>
      </c>
      <c r="R83" s="37">
        <f t="shared" si="19"/>
        <v>7.9738499999999997</v>
      </c>
      <c r="S83" s="37">
        <f t="shared" si="20"/>
        <v>1.2879000000000003</v>
      </c>
      <c r="T83" s="37">
        <f t="shared" si="26"/>
        <v>26.5</v>
      </c>
    </row>
    <row r="84" spans="1:20">
      <c r="A84" s="8" t="s">
        <v>126</v>
      </c>
      <c r="B84" s="197">
        <v>26.5</v>
      </c>
      <c r="C84" s="197">
        <v>26.5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11.0558</v>
      </c>
      <c r="J84" s="21">
        <f t="shared" si="22"/>
        <v>6.1824500000000002</v>
      </c>
      <c r="K84" s="21">
        <f t="shared" si="23"/>
        <v>7.9738499999999997</v>
      </c>
      <c r="L84" s="21">
        <f t="shared" si="24"/>
        <v>1.2879000000000003</v>
      </c>
      <c r="M84" s="158">
        <f t="shared" si="25"/>
        <v>26.5</v>
      </c>
      <c r="N84" s="22"/>
      <c r="P84" s="37">
        <f t="shared" si="17"/>
        <v>11.0558</v>
      </c>
      <c r="Q84" s="37">
        <f t="shared" si="18"/>
        <v>6.1824500000000002</v>
      </c>
      <c r="R84" s="37">
        <f t="shared" si="19"/>
        <v>7.9738499999999997</v>
      </c>
      <c r="S84" s="37">
        <f t="shared" si="20"/>
        <v>1.2879000000000003</v>
      </c>
      <c r="T84" s="37">
        <f t="shared" si="26"/>
        <v>26.5</v>
      </c>
    </row>
    <row r="85" spans="1:20">
      <c r="A85" s="8" t="s">
        <v>127</v>
      </c>
      <c r="B85" s="197">
        <v>26.5</v>
      </c>
      <c r="C85" s="197">
        <v>26.5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11.0558</v>
      </c>
      <c r="J85" s="21">
        <f t="shared" si="22"/>
        <v>6.1824500000000002</v>
      </c>
      <c r="K85" s="21">
        <f t="shared" si="23"/>
        <v>7.9738499999999997</v>
      </c>
      <c r="L85" s="21">
        <f t="shared" si="24"/>
        <v>1.2879000000000003</v>
      </c>
      <c r="M85" s="158">
        <f t="shared" si="25"/>
        <v>26.5</v>
      </c>
      <c r="N85" s="22"/>
      <c r="P85" s="37">
        <f t="shared" si="17"/>
        <v>11.0558</v>
      </c>
      <c r="Q85" s="37">
        <f t="shared" si="18"/>
        <v>6.1824500000000002</v>
      </c>
      <c r="R85" s="37">
        <f t="shared" si="19"/>
        <v>7.9738499999999997</v>
      </c>
      <c r="S85" s="37">
        <f t="shared" si="20"/>
        <v>1.2879000000000003</v>
      </c>
      <c r="T85" s="37">
        <f t="shared" si="26"/>
        <v>26.5</v>
      </c>
    </row>
    <row r="86" spans="1:20">
      <c r="A86" s="8" t="s">
        <v>128</v>
      </c>
      <c r="B86" s="197">
        <v>26.5</v>
      </c>
      <c r="C86" s="197">
        <v>26.5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11.0558</v>
      </c>
      <c r="J86" s="21">
        <f t="shared" si="22"/>
        <v>6.1824500000000002</v>
      </c>
      <c r="K86" s="21">
        <f t="shared" si="23"/>
        <v>7.9738499999999997</v>
      </c>
      <c r="L86" s="21">
        <f t="shared" si="24"/>
        <v>1.2879000000000003</v>
      </c>
      <c r="M86" s="158">
        <f t="shared" si="25"/>
        <v>26.5</v>
      </c>
      <c r="N86" s="22"/>
      <c r="P86" s="37">
        <f t="shared" si="17"/>
        <v>11.0558</v>
      </c>
      <c r="Q86" s="37">
        <f t="shared" si="18"/>
        <v>6.1824500000000002</v>
      </c>
      <c r="R86" s="37">
        <f t="shared" si="19"/>
        <v>7.9738499999999997</v>
      </c>
      <c r="S86" s="37">
        <f t="shared" si="20"/>
        <v>1.2879000000000003</v>
      </c>
      <c r="T86" s="37">
        <f t="shared" si="26"/>
        <v>26.5</v>
      </c>
    </row>
    <row r="87" spans="1:20">
      <c r="A87" s="8" t="s">
        <v>129</v>
      </c>
      <c r="B87" s="197">
        <v>26.5</v>
      </c>
      <c r="C87" s="197">
        <v>26.5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11.0558</v>
      </c>
      <c r="J87" s="21">
        <f t="shared" si="22"/>
        <v>6.1824500000000002</v>
      </c>
      <c r="K87" s="21">
        <f t="shared" si="23"/>
        <v>7.9738499999999997</v>
      </c>
      <c r="L87" s="21">
        <f t="shared" si="24"/>
        <v>1.2879000000000003</v>
      </c>
      <c r="M87" s="158">
        <f t="shared" si="25"/>
        <v>26.5</v>
      </c>
      <c r="N87" s="22"/>
      <c r="P87" s="37">
        <f t="shared" si="17"/>
        <v>11.0558</v>
      </c>
      <c r="Q87" s="37">
        <f t="shared" si="18"/>
        <v>6.1824500000000002</v>
      </c>
      <c r="R87" s="37">
        <f t="shared" si="19"/>
        <v>7.9738499999999997</v>
      </c>
      <c r="S87" s="37">
        <f t="shared" si="20"/>
        <v>1.2879000000000003</v>
      </c>
      <c r="T87" s="37">
        <f t="shared" si="26"/>
        <v>26.5</v>
      </c>
    </row>
    <row r="88" spans="1:20">
      <c r="A88" s="8" t="s">
        <v>130</v>
      </c>
      <c r="B88" s="197">
        <v>26.5</v>
      </c>
      <c r="C88" s="197">
        <v>26.5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11.0558</v>
      </c>
      <c r="J88" s="21">
        <f t="shared" si="22"/>
        <v>6.1824500000000002</v>
      </c>
      <c r="K88" s="21">
        <f t="shared" si="23"/>
        <v>7.9738499999999997</v>
      </c>
      <c r="L88" s="21">
        <f t="shared" si="24"/>
        <v>1.2879000000000003</v>
      </c>
      <c r="M88" s="158">
        <f t="shared" si="25"/>
        <v>26.5</v>
      </c>
      <c r="N88" s="22"/>
      <c r="P88" s="37">
        <f t="shared" si="17"/>
        <v>11.0558</v>
      </c>
      <c r="Q88" s="37">
        <f t="shared" si="18"/>
        <v>6.1824500000000002</v>
      </c>
      <c r="R88" s="37">
        <f t="shared" si="19"/>
        <v>7.9738499999999997</v>
      </c>
      <c r="S88" s="37">
        <f t="shared" si="20"/>
        <v>1.2879000000000003</v>
      </c>
      <c r="T88" s="37">
        <f t="shared" si="26"/>
        <v>26.5</v>
      </c>
    </row>
    <row r="89" spans="1:20">
      <c r="A89" s="8" t="s">
        <v>131</v>
      </c>
      <c r="B89" s="197">
        <v>26.5</v>
      </c>
      <c r="C89" s="197">
        <v>26.5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11.0558</v>
      </c>
      <c r="J89" s="21">
        <f t="shared" si="22"/>
        <v>6.1824500000000002</v>
      </c>
      <c r="K89" s="21">
        <f t="shared" si="23"/>
        <v>7.9738499999999997</v>
      </c>
      <c r="L89" s="21">
        <f t="shared" si="24"/>
        <v>1.2879000000000003</v>
      </c>
      <c r="M89" s="158">
        <f t="shared" si="25"/>
        <v>26.5</v>
      </c>
      <c r="N89" s="22"/>
      <c r="P89" s="37">
        <f t="shared" si="17"/>
        <v>11.0558</v>
      </c>
      <c r="Q89" s="37">
        <f t="shared" si="18"/>
        <v>6.1824500000000002</v>
      </c>
      <c r="R89" s="37">
        <f t="shared" si="19"/>
        <v>7.9738499999999997</v>
      </c>
      <c r="S89" s="37">
        <f t="shared" si="20"/>
        <v>1.2879000000000003</v>
      </c>
      <c r="T89" s="37">
        <f t="shared" si="26"/>
        <v>26.5</v>
      </c>
    </row>
    <row r="90" spans="1:20">
      <c r="A90" s="8" t="s">
        <v>132</v>
      </c>
      <c r="B90" s="197">
        <v>26.5</v>
      </c>
      <c r="C90" s="197">
        <v>26.5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11.0558</v>
      </c>
      <c r="J90" s="21">
        <f t="shared" si="22"/>
        <v>6.1824500000000002</v>
      </c>
      <c r="K90" s="21">
        <f t="shared" si="23"/>
        <v>7.9738499999999997</v>
      </c>
      <c r="L90" s="21">
        <f t="shared" si="24"/>
        <v>1.2879000000000003</v>
      </c>
      <c r="M90" s="158">
        <f t="shared" si="25"/>
        <v>26.5</v>
      </c>
      <c r="N90" s="22"/>
      <c r="P90" s="37">
        <f t="shared" si="17"/>
        <v>11.0558</v>
      </c>
      <c r="Q90" s="37">
        <f t="shared" si="18"/>
        <v>6.1824500000000002</v>
      </c>
      <c r="R90" s="37">
        <f t="shared" si="19"/>
        <v>7.9738499999999997</v>
      </c>
      <c r="S90" s="37">
        <f t="shared" si="20"/>
        <v>1.2879000000000003</v>
      </c>
      <c r="T90" s="37">
        <f t="shared" si="26"/>
        <v>26.5</v>
      </c>
    </row>
    <row r="91" spans="1:20">
      <c r="A91" s="8" t="s">
        <v>133</v>
      </c>
      <c r="B91" s="197">
        <v>26.5</v>
      </c>
      <c r="C91" s="197">
        <v>26.5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11.0558</v>
      </c>
      <c r="J91" s="21">
        <f t="shared" si="22"/>
        <v>6.1824500000000002</v>
      </c>
      <c r="K91" s="21">
        <f t="shared" si="23"/>
        <v>7.9738499999999997</v>
      </c>
      <c r="L91" s="21">
        <f t="shared" si="24"/>
        <v>1.2879000000000003</v>
      </c>
      <c r="M91" s="158">
        <f t="shared" si="25"/>
        <v>26.5</v>
      </c>
      <c r="N91" s="22"/>
      <c r="P91" s="37">
        <f t="shared" si="17"/>
        <v>11.0558</v>
      </c>
      <c r="Q91" s="37">
        <f t="shared" si="18"/>
        <v>6.1824500000000002</v>
      </c>
      <c r="R91" s="37">
        <f t="shared" si="19"/>
        <v>7.9738499999999997</v>
      </c>
      <c r="S91" s="37">
        <f t="shared" si="20"/>
        <v>1.2879000000000003</v>
      </c>
      <c r="T91" s="37">
        <f t="shared" si="26"/>
        <v>26.5</v>
      </c>
    </row>
    <row r="92" spans="1:20">
      <c r="A92" s="8" t="s">
        <v>134</v>
      </c>
      <c r="B92" s="197">
        <v>26.5</v>
      </c>
      <c r="C92" s="197">
        <v>26.5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11.0558</v>
      </c>
      <c r="J92" s="21">
        <f t="shared" si="22"/>
        <v>6.1824500000000002</v>
      </c>
      <c r="K92" s="21">
        <f t="shared" si="23"/>
        <v>7.9738499999999997</v>
      </c>
      <c r="L92" s="21">
        <f t="shared" si="24"/>
        <v>1.2879000000000003</v>
      </c>
      <c r="M92" s="158">
        <f t="shared" si="25"/>
        <v>26.5</v>
      </c>
      <c r="N92" s="22"/>
      <c r="P92" s="37">
        <f t="shared" si="17"/>
        <v>11.0558</v>
      </c>
      <c r="Q92" s="37">
        <f t="shared" si="18"/>
        <v>6.1824500000000002</v>
      </c>
      <c r="R92" s="37">
        <f t="shared" si="19"/>
        <v>7.9738499999999997</v>
      </c>
      <c r="S92" s="37">
        <f t="shared" si="20"/>
        <v>1.2879000000000003</v>
      </c>
      <c r="T92" s="37">
        <f t="shared" si="26"/>
        <v>26.5</v>
      </c>
    </row>
    <row r="93" spans="1:20">
      <c r="A93" s="8" t="s">
        <v>135</v>
      </c>
      <c r="B93" s="197">
        <v>26.5</v>
      </c>
      <c r="C93" s="197">
        <v>26.5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11.0558</v>
      </c>
      <c r="J93" s="21">
        <f t="shared" si="22"/>
        <v>6.1824500000000002</v>
      </c>
      <c r="K93" s="21">
        <f t="shared" si="23"/>
        <v>7.9738499999999997</v>
      </c>
      <c r="L93" s="21">
        <f t="shared" si="24"/>
        <v>1.2879000000000003</v>
      </c>
      <c r="M93" s="158">
        <f t="shared" si="25"/>
        <v>26.5</v>
      </c>
      <c r="N93" s="22"/>
      <c r="P93" s="37">
        <f t="shared" si="17"/>
        <v>11.0558</v>
      </c>
      <c r="Q93" s="37">
        <f t="shared" si="18"/>
        <v>6.1824500000000002</v>
      </c>
      <c r="R93" s="37">
        <f t="shared" si="19"/>
        <v>7.9738499999999997</v>
      </c>
      <c r="S93" s="37">
        <f t="shared" si="20"/>
        <v>1.2879000000000003</v>
      </c>
      <c r="T93" s="37">
        <f t="shared" si="26"/>
        <v>26.5</v>
      </c>
    </row>
    <row r="94" spans="1:20">
      <c r="A94" s="8" t="s">
        <v>136</v>
      </c>
      <c r="B94" s="197">
        <v>26.5</v>
      </c>
      <c r="C94" s="197">
        <v>26.5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11.0558</v>
      </c>
      <c r="J94" s="21">
        <f t="shared" si="22"/>
        <v>6.1824500000000002</v>
      </c>
      <c r="K94" s="21">
        <f t="shared" si="23"/>
        <v>7.9738499999999997</v>
      </c>
      <c r="L94" s="21">
        <f t="shared" si="24"/>
        <v>1.2879000000000003</v>
      </c>
      <c r="M94" s="158">
        <f t="shared" si="25"/>
        <v>26.5</v>
      </c>
      <c r="N94" s="22"/>
      <c r="P94" s="37">
        <f t="shared" si="17"/>
        <v>11.0558</v>
      </c>
      <c r="Q94" s="37">
        <f t="shared" si="18"/>
        <v>6.1824500000000002</v>
      </c>
      <c r="R94" s="37">
        <f t="shared" si="19"/>
        <v>7.9738499999999997</v>
      </c>
      <c r="S94" s="37">
        <f t="shared" si="20"/>
        <v>1.2879000000000003</v>
      </c>
      <c r="T94" s="37">
        <f t="shared" si="26"/>
        <v>26.5</v>
      </c>
    </row>
    <row r="95" spans="1:20">
      <c r="A95" s="8" t="s">
        <v>137</v>
      </c>
      <c r="B95" s="197">
        <v>26.5</v>
      </c>
      <c r="C95" s="197">
        <v>26.5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11.0558</v>
      </c>
      <c r="J95" s="21">
        <f t="shared" si="22"/>
        <v>6.1824500000000002</v>
      </c>
      <c r="K95" s="21">
        <f t="shared" si="23"/>
        <v>7.9738499999999997</v>
      </c>
      <c r="L95" s="21">
        <f t="shared" si="24"/>
        <v>1.2879000000000003</v>
      </c>
      <c r="M95" s="158">
        <f t="shared" si="25"/>
        <v>26.5</v>
      </c>
      <c r="N95" s="22"/>
      <c r="P95" s="37">
        <f t="shared" si="17"/>
        <v>11.0558</v>
      </c>
      <c r="Q95" s="37">
        <f t="shared" si="18"/>
        <v>6.1824500000000002</v>
      </c>
      <c r="R95" s="37">
        <f t="shared" si="19"/>
        <v>7.9738499999999997</v>
      </c>
      <c r="S95" s="37">
        <f t="shared" si="20"/>
        <v>1.2879000000000003</v>
      </c>
      <c r="T95" s="37">
        <f t="shared" si="26"/>
        <v>26.5</v>
      </c>
    </row>
    <row r="96" spans="1:20">
      <c r="A96" s="8" t="s">
        <v>138</v>
      </c>
      <c r="B96" s="197">
        <v>26.5</v>
      </c>
      <c r="C96" s="197">
        <v>26.5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11.0558</v>
      </c>
      <c r="J96" s="21">
        <f t="shared" si="22"/>
        <v>6.1824500000000002</v>
      </c>
      <c r="K96" s="21">
        <f t="shared" si="23"/>
        <v>7.9738499999999997</v>
      </c>
      <c r="L96" s="21">
        <f t="shared" si="24"/>
        <v>1.2879000000000003</v>
      </c>
      <c r="M96" s="158">
        <f t="shared" si="25"/>
        <v>26.5</v>
      </c>
      <c r="N96" s="22"/>
      <c r="P96" s="37">
        <f t="shared" si="17"/>
        <v>11.0558</v>
      </c>
      <c r="Q96" s="37">
        <f t="shared" si="18"/>
        <v>6.1824500000000002</v>
      </c>
      <c r="R96" s="37">
        <f t="shared" si="19"/>
        <v>7.9738499999999997</v>
      </c>
      <c r="S96" s="37">
        <f t="shared" si="20"/>
        <v>1.2879000000000003</v>
      </c>
      <c r="T96" s="37">
        <f t="shared" si="26"/>
        <v>26.5</v>
      </c>
    </row>
    <row r="97" spans="1:23">
      <c r="A97" s="8" t="s">
        <v>139</v>
      </c>
      <c r="B97" s="197">
        <v>26.5</v>
      </c>
      <c r="C97" s="197">
        <v>26.5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11.0558</v>
      </c>
      <c r="J97" s="21">
        <f t="shared" si="22"/>
        <v>6.1824500000000002</v>
      </c>
      <c r="K97" s="21">
        <f t="shared" si="23"/>
        <v>7.9738499999999997</v>
      </c>
      <c r="L97" s="21">
        <f t="shared" si="24"/>
        <v>1.2879000000000003</v>
      </c>
      <c r="M97" s="158">
        <f t="shared" si="25"/>
        <v>26.5</v>
      </c>
      <c r="N97" s="22"/>
      <c r="P97" s="37">
        <f t="shared" si="17"/>
        <v>11.0558</v>
      </c>
      <c r="Q97" s="37">
        <f t="shared" si="18"/>
        <v>6.1824500000000002</v>
      </c>
      <c r="R97" s="37">
        <f t="shared" si="19"/>
        <v>7.9738499999999997</v>
      </c>
      <c r="S97" s="37">
        <f t="shared" si="20"/>
        <v>1.2879000000000003</v>
      </c>
      <c r="T97" s="37">
        <f t="shared" si="26"/>
        <v>26.5</v>
      </c>
    </row>
    <row r="98" spans="1:23" ht="15.75" thickBot="1">
      <c r="A98" s="8" t="s">
        <v>140</v>
      </c>
      <c r="B98" s="197">
        <v>26.5</v>
      </c>
      <c r="C98" s="197">
        <v>26.5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11.0558</v>
      </c>
      <c r="J98" s="21">
        <f t="shared" si="22"/>
        <v>6.1824500000000002</v>
      </c>
      <c r="K98" s="21">
        <f t="shared" si="23"/>
        <v>7.9738499999999997</v>
      </c>
      <c r="L98" s="21">
        <f t="shared" si="24"/>
        <v>1.2879000000000003</v>
      </c>
      <c r="M98" s="158">
        <f t="shared" si="25"/>
        <v>26.5</v>
      </c>
      <c r="N98" s="22"/>
      <c r="P98" s="37">
        <f t="shared" si="17"/>
        <v>11.0558</v>
      </c>
      <c r="Q98" s="37">
        <f t="shared" si="18"/>
        <v>6.1824500000000002</v>
      </c>
      <c r="R98" s="37">
        <f t="shared" si="19"/>
        <v>7.9738499999999997</v>
      </c>
      <c r="S98" s="37">
        <f t="shared" si="20"/>
        <v>1.2879000000000003</v>
      </c>
      <c r="T98" s="37">
        <f t="shared" si="26"/>
        <v>26.5</v>
      </c>
    </row>
    <row r="99" spans="1:23" ht="15.75" thickBot="1">
      <c r="A99" s="8" t="s">
        <v>171</v>
      </c>
      <c r="B99" s="20">
        <f t="shared" ref="B99:H99" si="27">SUM(B3:B98)/4000</f>
        <v>0.62577499999999964</v>
      </c>
      <c r="C99" s="20">
        <f t="shared" si="27"/>
        <v>0.62577499999999964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59">
        <f>SUM(I3:I98)/4000</f>
        <v>0.26107332999999971</v>
      </c>
      <c r="J99" s="159">
        <f t="shared" ref="J99:L99" si="28">SUM(J3:J98)/4000</f>
        <v>0.14599330750000011</v>
      </c>
      <c r="K99" s="159">
        <f t="shared" si="28"/>
        <v>0.1882956975</v>
      </c>
      <c r="L99" s="159">
        <f t="shared" si="28"/>
        <v>3.0412664999999926E-2</v>
      </c>
      <c r="M99" s="160">
        <f>SUM(M3:M98)/4000</f>
        <v>0.62577499999999964</v>
      </c>
      <c r="N99" s="23"/>
      <c r="P99" s="37">
        <f>SUM(P3:P98)/4000</f>
        <v>0.26107332999999971</v>
      </c>
      <c r="Q99" s="37">
        <f t="shared" ref="Q99:S99" si="29">SUM(Q3:Q98)/4000</f>
        <v>0.14599330750000011</v>
      </c>
      <c r="R99" s="37">
        <f t="shared" si="29"/>
        <v>0.1882956975</v>
      </c>
      <c r="S99" s="37">
        <f t="shared" si="29"/>
        <v>3.0412664999999926E-2</v>
      </c>
      <c r="T99" s="37">
        <f t="shared" si="26"/>
        <v>0.62577499999999975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Z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6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45254</v>
      </c>
      <c r="U2" s="73" t="s">
        <v>225</v>
      </c>
      <c r="V2" s="73" t="s">
        <v>224</v>
      </c>
      <c r="W2" s="28" t="s">
        <v>256</v>
      </c>
      <c r="X2" t="s">
        <v>257</v>
      </c>
      <c r="Y2" t="s">
        <v>334</v>
      </c>
      <c r="Z2" t="s">
        <v>265</v>
      </c>
    </row>
    <row r="3" spans="1:26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3.57</v>
      </c>
      <c r="N3" s="71">
        <v>0</v>
      </c>
      <c r="O3" s="53">
        <v>-8</v>
      </c>
      <c r="P3" s="53">
        <v>-80</v>
      </c>
      <c r="Q3" s="53">
        <v>0</v>
      </c>
      <c r="R3" s="53">
        <v>0</v>
      </c>
      <c r="S3" s="72">
        <v>0</v>
      </c>
      <c r="U3" s="73">
        <v>-88</v>
      </c>
      <c r="V3" s="74">
        <v>3.57</v>
      </c>
      <c r="W3">
        <v>0</v>
      </c>
      <c r="X3">
        <v>-8</v>
      </c>
      <c r="Y3">
        <v>3.57</v>
      </c>
      <c r="Z3">
        <v>-80</v>
      </c>
    </row>
    <row r="4" spans="1:26">
      <c r="D4" t="s">
        <v>441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0.57999999999999996</v>
      </c>
      <c r="N4" s="73">
        <v>0</v>
      </c>
      <c r="O4" s="46">
        <v>-23</v>
      </c>
      <c r="P4" s="46">
        <v>-89</v>
      </c>
      <c r="Q4" s="46">
        <v>0</v>
      </c>
      <c r="R4" s="46">
        <v>0</v>
      </c>
      <c r="S4" s="74">
        <v>0</v>
      </c>
      <c r="U4" s="73">
        <v>-112</v>
      </c>
      <c r="V4" s="74">
        <v>0.57999999999999996</v>
      </c>
      <c r="W4">
        <v>0</v>
      </c>
      <c r="X4">
        <v>-23</v>
      </c>
      <c r="Y4">
        <v>0.57999999999999996</v>
      </c>
      <c r="Z4">
        <v>-89</v>
      </c>
    </row>
    <row r="5" spans="1:26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-28</v>
      </c>
      <c r="P5" s="46">
        <v>-89</v>
      </c>
      <c r="Q5" s="46">
        <v>0</v>
      </c>
      <c r="R5" s="46">
        <v>0</v>
      </c>
      <c r="S5" s="74">
        <v>0</v>
      </c>
      <c r="U5" s="73">
        <v>-117</v>
      </c>
      <c r="V5" s="74">
        <v>0</v>
      </c>
      <c r="W5">
        <v>0</v>
      </c>
      <c r="X5">
        <v>-28</v>
      </c>
      <c r="Y5">
        <v>0</v>
      </c>
      <c r="Z5">
        <v>-89</v>
      </c>
    </row>
    <row r="6" spans="1:26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-38</v>
      </c>
      <c r="P6" s="46">
        <v>-101</v>
      </c>
      <c r="Q6" s="46">
        <v>0</v>
      </c>
      <c r="R6" s="46">
        <v>0</v>
      </c>
      <c r="S6" s="74">
        <v>0</v>
      </c>
      <c r="U6" s="73">
        <v>-139</v>
      </c>
      <c r="V6" s="74">
        <v>0</v>
      </c>
      <c r="W6">
        <v>0</v>
      </c>
      <c r="X6">
        <v>-38</v>
      </c>
      <c r="Y6">
        <v>0</v>
      </c>
      <c r="Z6">
        <v>-101</v>
      </c>
    </row>
    <row r="7" spans="1:26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-48</v>
      </c>
      <c r="P7" s="46">
        <v>-115</v>
      </c>
      <c r="Q7" s="46">
        <v>0</v>
      </c>
      <c r="R7" s="46">
        <v>0</v>
      </c>
      <c r="S7" s="74">
        <v>0</v>
      </c>
      <c r="U7" s="73">
        <v>-163</v>
      </c>
      <c r="V7" s="74">
        <v>0</v>
      </c>
      <c r="W7">
        <v>0</v>
      </c>
      <c r="X7">
        <v>-48</v>
      </c>
      <c r="Y7">
        <v>0</v>
      </c>
      <c r="Z7">
        <v>-115</v>
      </c>
    </row>
    <row r="8" spans="1:26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-53</v>
      </c>
      <c r="P8" s="46">
        <v>-123</v>
      </c>
      <c r="Q8" s="46">
        <v>0</v>
      </c>
      <c r="R8" s="46">
        <v>0</v>
      </c>
      <c r="S8" s="74">
        <v>0</v>
      </c>
      <c r="U8" s="73">
        <v>-176</v>
      </c>
      <c r="V8" s="74">
        <v>0</v>
      </c>
      <c r="W8">
        <v>0</v>
      </c>
      <c r="X8">
        <v>-53</v>
      </c>
      <c r="Y8">
        <v>0</v>
      </c>
      <c r="Z8">
        <v>-123</v>
      </c>
    </row>
    <row r="9" spans="1:26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-68</v>
      </c>
      <c r="P9" s="46">
        <v>-120</v>
      </c>
      <c r="Q9" s="46">
        <v>0</v>
      </c>
      <c r="R9" s="46">
        <v>0</v>
      </c>
      <c r="S9" s="74">
        <v>0</v>
      </c>
      <c r="U9" s="73">
        <v>-188</v>
      </c>
      <c r="V9" s="74">
        <v>0</v>
      </c>
      <c r="W9">
        <v>0</v>
      </c>
      <c r="X9">
        <v>-68</v>
      </c>
      <c r="Y9">
        <v>0</v>
      </c>
      <c r="Z9">
        <v>-120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-73</v>
      </c>
      <c r="P10" s="46">
        <v>-5</v>
      </c>
      <c r="Q10" s="46">
        <v>0</v>
      </c>
      <c r="R10" s="46">
        <v>0</v>
      </c>
      <c r="S10" s="74">
        <v>0</v>
      </c>
      <c r="U10" s="73">
        <v>-78</v>
      </c>
      <c r="V10" s="74">
        <v>0</v>
      </c>
      <c r="W10">
        <v>0</v>
      </c>
      <c r="X10">
        <v>-73</v>
      </c>
      <c r="Y10">
        <v>0</v>
      </c>
      <c r="Z10">
        <v>-5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-83</v>
      </c>
      <c r="P11" s="46">
        <v>-10</v>
      </c>
      <c r="Q11" s="46">
        <v>0</v>
      </c>
      <c r="R11" s="46">
        <v>0</v>
      </c>
      <c r="S11" s="74">
        <v>0</v>
      </c>
      <c r="U11" s="73">
        <v>-93</v>
      </c>
      <c r="V11" s="74">
        <v>0</v>
      </c>
      <c r="W11">
        <v>0</v>
      </c>
      <c r="X11">
        <v>-83</v>
      </c>
      <c r="Y11">
        <v>0</v>
      </c>
      <c r="Z11">
        <v>-10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-88</v>
      </c>
      <c r="P12" s="46">
        <v>-11</v>
      </c>
      <c r="Q12" s="46">
        <v>0</v>
      </c>
      <c r="R12" s="46">
        <v>0</v>
      </c>
      <c r="S12" s="74">
        <v>0</v>
      </c>
      <c r="U12" s="73">
        <v>-99</v>
      </c>
      <c r="V12" s="74">
        <v>0</v>
      </c>
      <c r="W12">
        <v>0</v>
      </c>
      <c r="X12">
        <v>-88</v>
      </c>
      <c r="Y12">
        <v>0</v>
      </c>
      <c r="Z12">
        <v>-11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-42</v>
      </c>
      <c r="P13" s="46">
        <v>-14</v>
      </c>
      <c r="Q13" s="46">
        <v>0</v>
      </c>
      <c r="R13" s="46">
        <v>0</v>
      </c>
      <c r="S13" s="74">
        <v>0</v>
      </c>
      <c r="U13" s="73">
        <v>-56</v>
      </c>
      <c r="V13" s="74">
        <v>0</v>
      </c>
      <c r="W13">
        <v>0</v>
      </c>
      <c r="X13">
        <v>-42</v>
      </c>
      <c r="Y13">
        <v>0</v>
      </c>
      <c r="Z13">
        <v>-14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-47</v>
      </c>
      <c r="P14" s="46">
        <v>-22</v>
      </c>
      <c r="Q14" s="46">
        <v>0</v>
      </c>
      <c r="R14" s="46">
        <v>0</v>
      </c>
      <c r="S14" s="74">
        <v>0</v>
      </c>
      <c r="U14" s="73">
        <v>-69</v>
      </c>
      <c r="V14" s="74">
        <v>0</v>
      </c>
      <c r="W14">
        <v>0</v>
      </c>
      <c r="X14">
        <v>-47</v>
      </c>
      <c r="Y14">
        <v>0</v>
      </c>
      <c r="Z14">
        <v>-22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-47</v>
      </c>
      <c r="P15" s="46">
        <v>-27</v>
      </c>
      <c r="Q15" s="46">
        <v>0</v>
      </c>
      <c r="R15" s="46">
        <v>0</v>
      </c>
      <c r="S15" s="74">
        <v>0</v>
      </c>
      <c r="U15" s="73">
        <v>-74</v>
      </c>
      <c r="V15" s="74">
        <v>0</v>
      </c>
      <c r="W15">
        <v>0</v>
      </c>
      <c r="X15">
        <v>-47</v>
      </c>
      <c r="Y15">
        <v>0</v>
      </c>
      <c r="Z15">
        <v>-27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-47</v>
      </c>
      <c r="P16" s="46">
        <v>-26</v>
      </c>
      <c r="Q16" s="46">
        <v>0</v>
      </c>
      <c r="R16" s="46">
        <v>0</v>
      </c>
      <c r="S16" s="74">
        <v>0</v>
      </c>
      <c r="U16" s="73">
        <v>-73</v>
      </c>
      <c r="V16" s="74">
        <v>0</v>
      </c>
      <c r="W16">
        <v>0</v>
      </c>
      <c r="X16">
        <v>-47</v>
      </c>
      <c r="Y16">
        <v>0</v>
      </c>
      <c r="Z16">
        <v>-26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-47</v>
      </c>
      <c r="P17" s="46">
        <v>-23</v>
      </c>
      <c r="Q17" s="46">
        <v>0</v>
      </c>
      <c r="R17" s="46">
        <v>0</v>
      </c>
      <c r="S17" s="74">
        <v>0</v>
      </c>
      <c r="U17" s="73">
        <v>-70</v>
      </c>
      <c r="V17" s="74">
        <v>0</v>
      </c>
      <c r="W17">
        <v>0</v>
      </c>
      <c r="X17">
        <v>-47</v>
      </c>
      <c r="Y17">
        <v>0</v>
      </c>
      <c r="Z17">
        <v>-23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-47</v>
      </c>
      <c r="P18" s="46">
        <v>-20</v>
      </c>
      <c r="Q18" s="46">
        <v>0</v>
      </c>
      <c r="R18" s="46">
        <v>0</v>
      </c>
      <c r="S18" s="74">
        <v>0</v>
      </c>
      <c r="U18" s="73">
        <v>-67</v>
      </c>
      <c r="V18" s="74">
        <v>0</v>
      </c>
      <c r="W18">
        <v>0</v>
      </c>
      <c r="X18">
        <v>-47</v>
      </c>
      <c r="Y18">
        <v>0</v>
      </c>
      <c r="Z18">
        <v>-20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-47</v>
      </c>
      <c r="P19" s="46">
        <v>-16</v>
      </c>
      <c r="Q19" s="46">
        <v>0</v>
      </c>
      <c r="R19" s="46">
        <v>0</v>
      </c>
      <c r="S19" s="74">
        <v>0</v>
      </c>
      <c r="U19" s="73">
        <v>-63</v>
      </c>
      <c r="V19" s="74">
        <v>0</v>
      </c>
      <c r="W19">
        <v>0</v>
      </c>
      <c r="X19">
        <v>-47</v>
      </c>
      <c r="Y19">
        <v>0</v>
      </c>
      <c r="Z19">
        <v>-16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1.06</v>
      </c>
      <c r="N20" s="73">
        <v>0</v>
      </c>
      <c r="O20" s="46">
        <v>-68</v>
      </c>
      <c r="P20" s="46">
        <v>-5</v>
      </c>
      <c r="Q20" s="46">
        <v>0</v>
      </c>
      <c r="R20" s="46">
        <v>0</v>
      </c>
      <c r="S20" s="74">
        <v>0</v>
      </c>
      <c r="U20" s="73">
        <v>-73</v>
      </c>
      <c r="V20" s="74">
        <v>1.06</v>
      </c>
      <c r="W20">
        <v>0</v>
      </c>
      <c r="X20">
        <v>-68</v>
      </c>
      <c r="Y20">
        <v>1.06</v>
      </c>
      <c r="Z20">
        <v>-5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1.25</v>
      </c>
      <c r="N21" s="73">
        <v>0</v>
      </c>
      <c r="O21" s="46">
        <v>-63</v>
      </c>
      <c r="P21" s="46">
        <v>-119</v>
      </c>
      <c r="Q21" s="46">
        <v>0</v>
      </c>
      <c r="R21" s="46">
        <v>0</v>
      </c>
      <c r="S21" s="74">
        <v>0</v>
      </c>
      <c r="U21" s="73">
        <v>-182</v>
      </c>
      <c r="V21" s="74">
        <v>1.25</v>
      </c>
      <c r="W21">
        <v>0</v>
      </c>
      <c r="X21">
        <v>-63</v>
      </c>
      <c r="Y21">
        <v>1.25</v>
      </c>
      <c r="Z21">
        <v>-119</v>
      </c>
    </row>
    <row r="22" spans="7:26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2.7</v>
      </c>
      <c r="N22" s="73">
        <v>0</v>
      </c>
      <c r="O22" s="46">
        <v>-48</v>
      </c>
      <c r="P22" s="46">
        <v>-103</v>
      </c>
      <c r="Q22" s="46">
        <v>0</v>
      </c>
      <c r="R22" s="46">
        <v>0</v>
      </c>
      <c r="S22" s="74">
        <v>0</v>
      </c>
      <c r="U22" s="73">
        <v>-151</v>
      </c>
      <c r="V22" s="74">
        <v>2.7</v>
      </c>
      <c r="W22">
        <v>0</v>
      </c>
      <c r="X22">
        <v>-48</v>
      </c>
      <c r="Y22">
        <v>2.7</v>
      </c>
      <c r="Z22">
        <v>-103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3.57</v>
      </c>
      <c r="N23" s="73">
        <v>0</v>
      </c>
      <c r="O23" s="46">
        <v>-23</v>
      </c>
      <c r="P23" s="46">
        <v>-85</v>
      </c>
      <c r="Q23" s="46">
        <v>0</v>
      </c>
      <c r="R23" s="46">
        <v>0</v>
      </c>
      <c r="S23" s="74">
        <v>0</v>
      </c>
      <c r="U23" s="73">
        <v>-108</v>
      </c>
      <c r="V23" s="74">
        <v>3.57</v>
      </c>
      <c r="W23">
        <v>0</v>
      </c>
      <c r="X23">
        <v>-23</v>
      </c>
      <c r="Y23">
        <v>3.57</v>
      </c>
      <c r="Z23">
        <v>-85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1.64</v>
      </c>
      <c r="N24" s="73">
        <v>0</v>
      </c>
      <c r="O24" s="46">
        <v>-5</v>
      </c>
      <c r="P24" s="46">
        <v>-177</v>
      </c>
      <c r="Q24" s="46">
        <v>0</v>
      </c>
      <c r="R24" s="46">
        <v>0</v>
      </c>
      <c r="S24" s="74">
        <v>0</v>
      </c>
      <c r="U24" s="73">
        <v>-182</v>
      </c>
      <c r="V24" s="74">
        <v>1.64</v>
      </c>
      <c r="W24">
        <v>0</v>
      </c>
      <c r="X24">
        <v>-5</v>
      </c>
      <c r="Y24">
        <v>1.64</v>
      </c>
      <c r="Z24">
        <v>-177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1.74</v>
      </c>
      <c r="N25" s="73">
        <v>0</v>
      </c>
      <c r="O25" s="46">
        <v>0</v>
      </c>
      <c r="P25" s="46">
        <v>-143</v>
      </c>
      <c r="Q25" s="46">
        <v>0</v>
      </c>
      <c r="R25" s="46">
        <v>0</v>
      </c>
      <c r="S25" s="74">
        <v>0</v>
      </c>
      <c r="U25" s="73">
        <v>-143</v>
      </c>
      <c r="V25" s="74">
        <v>1.74</v>
      </c>
      <c r="W25">
        <v>0</v>
      </c>
      <c r="X25">
        <v>0</v>
      </c>
      <c r="Y25">
        <v>1.74</v>
      </c>
      <c r="Z25">
        <v>-143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0.87</v>
      </c>
      <c r="N26" s="73">
        <v>0</v>
      </c>
      <c r="O26" s="46">
        <v>0</v>
      </c>
      <c r="P26" s="46">
        <v>-108</v>
      </c>
      <c r="Q26" s="46">
        <v>0</v>
      </c>
      <c r="R26" s="46">
        <v>0</v>
      </c>
      <c r="S26" s="74">
        <v>0</v>
      </c>
      <c r="U26" s="73">
        <v>-108</v>
      </c>
      <c r="V26" s="74">
        <v>0.87</v>
      </c>
      <c r="W26">
        <v>0</v>
      </c>
      <c r="X26">
        <v>0</v>
      </c>
      <c r="Y26">
        <v>0.87</v>
      </c>
      <c r="Z26">
        <v>-108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0.87</v>
      </c>
      <c r="N27" s="73">
        <v>0</v>
      </c>
      <c r="O27" s="46">
        <v>0</v>
      </c>
      <c r="P27" s="46">
        <v>-30</v>
      </c>
      <c r="Q27" s="46">
        <v>0</v>
      </c>
      <c r="R27" s="46">
        <v>0</v>
      </c>
      <c r="S27" s="74">
        <v>0</v>
      </c>
      <c r="U27" s="73">
        <v>-30</v>
      </c>
      <c r="V27" s="74">
        <v>0.87</v>
      </c>
      <c r="W27">
        <v>0</v>
      </c>
      <c r="X27">
        <v>0</v>
      </c>
      <c r="Y27">
        <v>0.87</v>
      </c>
      <c r="Z27">
        <v>-30</v>
      </c>
    </row>
    <row r="28" spans="7:26">
      <c r="G28" t="s">
        <v>70</v>
      </c>
      <c r="H28" s="73">
        <v>1.93</v>
      </c>
      <c r="I28" s="46">
        <v>0</v>
      </c>
      <c r="J28" s="46">
        <v>0</v>
      </c>
      <c r="K28" s="46">
        <v>0</v>
      </c>
      <c r="L28" s="46">
        <v>0</v>
      </c>
      <c r="M28" s="74">
        <v>2.5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>
        <v>0</v>
      </c>
      <c r="V28" s="74">
        <v>4.43</v>
      </c>
      <c r="W28">
        <v>1.93</v>
      </c>
      <c r="X28">
        <v>0</v>
      </c>
      <c r="Y28">
        <v>2.5</v>
      </c>
      <c r="Z28">
        <v>0</v>
      </c>
    </row>
    <row r="29" spans="7:26">
      <c r="G29" t="s">
        <v>71</v>
      </c>
      <c r="H29" s="73">
        <v>83.87</v>
      </c>
      <c r="I29" s="46">
        <v>0</v>
      </c>
      <c r="J29" s="46">
        <v>0</v>
      </c>
      <c r="K29" s="46">
        <v>0</v>
      </c>
      <c r="L29" s="46">
        <v>0</v>
      </c>
      <c r="M29" s="74">
        <v>3.28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>
        <v>0</v>
      </c>
      <c r="V29" s="74">
        <v>87.15</v>
      </c>
      <c r="W29">
        <v>83.87</v>
      </c>
      <c r="X29">
        <v>0</v>
      </c>
      <c r="Y29">
        <v>3.28</v>
      </c>
      <c r="Z29">
        <v>0</v>
      </c>
    </row>
    <row r="30" spans="7:26">
      <c r="G30" t="s">
        <v>72</v>
      </c>
      <c r="H30" s="73">
        <v>19.28</v>
      </c>
      <c r="I30" s="46">
        <v>0</v>
      </c>
      <c r="J30" s="46">
        <v>0</v>
      </c>
      <c r="K30" s="46">
        <v>0</v>
      </c>
      <c r="L30" s="46">
        <v>0</v>
      </c>
      <c r="M30" s="74">
        <v>1.35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>
        <v>0</v>
      </c>
      <c r="V30" s="74">
        <v>20.63</v>
      </c>
      <c r="W30">
        <v>19.28</v>
      </c>
      <c r="X30">
        <v>0</v>
      </c>
      <c r="Y30">
        <v>1.35</v>
      </c>
      <c r="Z30">
        <v>0</v>
      </c>
    </row>
    <row r="31" spans="7:26">
      <c r="G31" t="s">
        <v>73</v>
      </c>
      <c r="H31" s="73">
        <v>37.6</v>
      </c>
      <c r="I31" s="46">
        <v>0</v>
      </c>
      <c r="J31" s="46">
        <v>0</v>
      </c>
      <c r="K31" s="46">
        <v>0</v>
      </c>
      <c r="L31" s="46">
        <v>0</v>
      </c>
      <c r="M31" s="74">
        <v>3.76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>
        <v>0</v>
      </c>
      <c r="V31" s="74">
        <v>41.36</v>
      </c>
      <c r="W31">
        <v>37.6</v>
      </c>
      <c r="X31">
        <v>0</v>
      </c>
      <c r="Y31">
        <v>3.76</v>
      </c>
      <c r="Z31">
        <v>0</v>
      </c>
    </row>
    <row r="32" spans="7:26">
      <c r="G32" t="s">
        <v>74</v>
      </c>
      <c r="H32" s="73">
        <v>50.13</v>
      </c>
      <c r="I32" s="46">
        <v>0</v>
      </c>
      <c r="J32" s="46">
        <v>0</v>
      </c>
      <c r="K32" s="46">
        <v>0</v>
      </c>
      <c r="L32" s="46">
        <v>0</v>
      </c>
      <c r="M32" s="74">
        <v>2.7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>
        <v>0</v>
      </c>
      <c r="V32" s="74">
        <v>52.83</v>
      </c>
      <c r="W32">
        <v>50.13</v>
      </c>
      <c r="X32">
        <v>0</v>
      </c>
      <c r="Y32">
        <v>2.7</v>
      </c>
      <c r="Z32">
        <v>0</v>
      </c>
    </row>
    <row r="33" spans="7:26">
      <c r="G33" t="s">
        <v>75</v>
      </c>
      <c r="H33" s="73">
        <v>44.35</v>
      </c>
      <c r="I33" s="46">
        <v>0</v>
      </c>
      <c r="J33" s="46">
        <v>0</v>
      </c>
      <c r="K33" s="46">
        <v>0</v>
      </c>
      <c r="L33" s="46">
        <v>0</v>
      </c>
      <c r="M33" s="74">
        <v>2.41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>
        <v>0</v>
      </c>
      <c r="V33" s="74">
        <v>46.76</v>
      </c>
      <c r="W33">
        <v>44.35</v>
      </c>
      <c r="X33">
        <v>0</v>
      </c>
      <c r="Y33">
        <v>2.41</v>
      </c>
      <c r="Z33">
        <v>0</v>
      </c>
    </row>
    <row r="34" spans="7:26">
      <c r="G34" t="s">
        <v>76</v>
      </c>
      <c r="H34" s="73">
        <v>69.41</v>
      </c>
      <c r="I34" s="46">
        <v>0</v>
      </c>
      <c r="J34" s="46">
        <v>0</v>
      </c>
      <c r="K34" s="46">
        <v>0</v>
      </c>
      <c r="L34" s="46">
        <v>0</v>
      </c>
      <c r="M34" s="74">
        <v>2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>
        <v>0</v>
      </c>
      <c r="V34" s="74">
        <v>71.41</v>
      </c>
      <c r="W34">
        <v>69.41</v>
      </c>
      <c r="X34">
        <v>0</v>
      </c>
      <c r="Y34">
        <v>2</v>
      </c>
      <c r="Z34">
        <v>0</v>
      </c>
    </row>
    <row r="35" spans="7:26">
      <c r="G35" t="s">
        <v>77</v>
      </c>
      <c r="H35" s="73">
        <v>20.239999999999998</v>
      </c>
      <c r="I35" s="46">
        <v>0</v>
      </c>
      <c r="J35" s="46">
        <v>0</v>
      </c>
      <c r="K35" s="46">
        <v>0</v>
      </c>
      <c r="L35" s="46">
        <v>0</v>
      </c>
      <c r="M35" s="74">
        <v>3.09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>
        <v>0</v>
      </c>
      <c r="V35" s="74">
        <v>23.33</v>
      </c>
      <c r="W35">
        <v>20.239999999999998</v>
      </c>
      <c r="X35">
        <v>0</v>
      </c>
      <c r="Y35">
        <v>3.09</v>
      </c>
      <c r="Z35">
        <v>0</v>
      </c>
    </row>
    <row r="36" spans="7:26">
      <c r="G36" t="s">
        <v>78</v>
      </c>
      <c r="H36" s="73">
        <v>37.6</v>
      </c>
      <c r="I36" s="46">
        <v>0</v>
      </c>
      <c r="J36" s="46">
        <v>0</v>
      </c>
      <c r="K36" s="46">
        <v>0</v>
      </c>
      <c r="L36" s="46">
        <v>0</v>
      </c>
      <c r="M36" s="74">
        <v>4.72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>
        <v>0</v>
      </c>
      <c r="V36" s="74">
        <v>42.32</v>
      </c>
      <c r="W36">
        <v>37.6</v>
      </c>
      <c r="X36">
        <v>0</v>
      </c>
      <c r="Y36">
        <v>4.72</v>
      </c>
      <c r="Z36">
        <v>0</v>
      </c>
    </row>
    <row r="37" spans="7:26">
      <c r="G37" t="s">
        <v>79</v>
      </c>
      <c r="H37" s="73">
        <v>6.75</v>
      </c>
      <c r="I37" s="46">
        <v>0</v>
      </c>
      <c r="J37" s="46">
        <v>0</v>
      </c>
      <c r="K37" s="46">
        <v>0</v>
      </c>
      <c r="L37" s="46">
        <v>0</v>
      </c>
      <c r="M37" s="74">
        <v>4.72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>
        <v>0</v>
      </c>
      <c r="V37" s="74">
        <v>11.47</v>
      </c>
      <c r="W37">
        <v>6.75</v>
      </c>
      <c r="X37">
        <v>0</v>
      </c>
      <c r="Y37">
        <v>4.72</v>
      </c>
      <c r="Z37">
        <v>0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4.72</v>
      </c>
      <c r="N38" s="73">
        <v>0</v>
      </c>
      <c r="O38" s="46">
        <v>0</v>
      </c>
      <c r="P38" s="46">
        <v>-28</v>
      </c>
      <c r="Q38" s="46">
        <v>0</v>
      </c>
      <c r="R38" s="46">
        <v>0</v>
      </c>
      <c r="S38" s="74">
        <v>0</v>
      </c>
      <c r="U38" s="73">
        <v>-28</v>
      </c>
      <c r="V38" s="74">
        <v>4.72</v>
      </c>
      <c r="W38">
        <v>0</v>
      </c>
      <c r="X38">
        <v>0</v>
      </c>
      <c r="Y38">
        <v>4.72</v>
      </c>
      <c r="Z38">
        <v>-28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3.57</v>
      </c>
      <c r="N39" s="73">
        <v>0</v>
      </c>
      <c r="O39" s="46">
        <v>0</v>
      </c>
      <c r="P39" s="46">
        <v>-18</v>
      </c>
      <c r="Q39" s="46">
        <v>0</v>
      </c>
      <c r="R39" s="46">
        <v>0</v>
      </c>
      <c r="S39" s="74">
        <v>0</v>
      </c>
      <c r="U39" s="73">
        <v>-18</v>
      </c>
      <c r="V39" s="74">
        <v>3.57</v>
      </c>
      <c r="W39">
        <v>0</v>
      </c>
      <c r="X39">
        <v>0</v>
      </c>
      <c r="Y39">
        <v>3.57</v>
      </c>
      <c r="Z39">
        <v>-18</v>
      </c>
    </row>
    <row r="40" spans="7:26">
      <c r="G40" t="s">
        <v>82</v>
      </c>
      <c r="H40" s="73">
        <v>7.71</v>
      </c>
      <c r="I40" s="46">
        <v>0</v>
      </c>
      <c r="J40" s="46">
        <v>0</v>
      </c>
      <c r="K40" s="46">
        <v>0</v>
      </c>
      <c r="L40" s="46">
        <v>0</v>
      </c>
      <c r="M40" s="74">
        <v>2.8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>
        <v>0</v>
      </c>
      <c r="V40" s="74">
        <v>10.51</v>
      </c>
      <c r="W40">
        <v>7.71</v>
      </c>
      <c r="X40">
        <v>0</v>
      </c>
      <c r="Y40">
        <v>2.8</v>
      </c>
      <c r="Z40">
        <v>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2.89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0</v>
      </c>
      <c r="V41" s="74">
        <v>2.89</v>
      </c>
      <c r="W41">
        <v>0</v>
      </c>
      <c r="X41">
        <v>0</v>
      </c>
      <c r="Y41">
        <v>2.89</v>
      </c>
      <c r="Z41">
        <v>0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3.57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0</v>
      </c>
      <c r="V42" s="74">
        <v>3.57</v>
      </c>
      <c r="W42">
        <v>0</v>
      </c>
      <c r="X42">
        <v>0</v>
      </c>
      <c r="Y42">
        <v>3.57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1.93</v>
      </c>
      <c r="K43" s="46">
        <v>0</v>
      </c>
      <c r="L43" s="46">
        <v>0</v>
      </c>
      <c r="M43" s="74">
        <v>1.54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0</v>
      </c>
      <c r="V43" s="74">
        <v>3.47</v>
      </c>
      <c r="W43">
        <v>0</v>
      </c>
      <c r="X43">
        <v>0</v>
      </c>
      <c r="Y43">
        <v>1.54</v>
      </c>
      <c r="Z43">
        <v>1.93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1.64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0</v>
      </c>
      <c r="V44" s="74">
        <v>1.64</v>
      </c>
      <c r="W44">
        <v>0</v>
      </c>
      <c r="X44">
        <v>0</v>
      </c>
      <c r="Y44">
        <v>1.64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0</v>
      </c>
      <c r="W45">
        <v>0</v>
      </c>
      <c r="X45">
        <v>0</v>
      </c>
      <c r="Y45">
        <v>0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0</v>
      </c>
      <c r="W46">
        <v>0</v>
      </c>
      <c r="X46">
        <v>0</v>
      </c>
      <c r="Y46">
        <v>0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0.19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0.19</v>
      </c>
      <c r="W47">
        <v>0</v>
      </c>
      <c r="X47">
        <v>0</v>
      </c>
      <c r="Y47">
        <v>0.19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0</v>
      </c>
      <c r="W48">
        <v>0</v>
      </c>
      <c r="X48">
        <v>0</v>
      </c>
      <c r="Y48">
        <v>0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0</v>
      </c>
      <c r="W49">
        <v>0</v>
      </c>
      <c r="X49">
        <v>0</v>
      </c>
      <c r="Y49">
        <v>0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0.96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0.96</v>
      </c>
      <c r="W50">
        <v>0</v>
      </c>
      <c r="X50">
        <v>0</v>
      </c>
      <c r="Y50">
        <v>0.96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1.06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1.06</v>
      </c>
      <c r="W51">
        <v>0</v>
      </c>
      <c r="X51">
        <v>0</v>
      </c>
      <c r="Y51">
        <v>1.06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1.45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1.45</v>
      </c>
      <c r="W52">
        <v>0</v>
      </c>
      <c r="X52">
        <v>0</v>
      </c>
      <c r="Y52">
        <v>1.45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0.67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0.67</v>
      </c>
      <c r="W53">
        <v>0</v>
      </c>
      <c r="X53">
        <v>0</v>
      </c>
      <c r="Y53">
        <v>0.67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1.93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1.93</v>
      </c>
      <c r="W54">
        <v>0</v>
      </c>
      <c r="X54">
        <v>0</v>
      </c>
      <c r="Y54">
        <v>1.93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1.64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0</v>
      </c>
      <c r="V55" s="74">
        <v>1.64</v>
      </c>
      <c r="W55">
        <v>0</v>
      </c>
      <c r="X55">
        <v>0</v>
      </c>
      <c r="Y55">
        <v>1.64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0</v>
      </c>
      <c r="V56" s="74">
        <v>0</v>
      </c>
      <c r="W56">
        <v>0</v>
      </c>
      <c r="X56">
        <v>0</v>
      </c>
      <c r="Y56">
        <v>0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1.83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0</v>
      </c>
      <c r="V57" s="74">
        <v>1.83</v>
      </c>
      <c r="W57">
        <v>0</v>
      </c>
      <c r="X57">
        <v>0</v>
      </c>
      <c r="Y57">
        <v>1.83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1.64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0</v>
      </c>
      <c r="V58" s="74">
        <v>1.64</v>
      </c>
      <c r="W58">
        <v>0</v>
      </c>
      <c r="X58">
        <v>0</v>
      </c>
      <c r="Y58">
        <v>1.64</v>
      </c>
      <c r="Z58">
        <v>0</v>
      </c>
    </row>
    <row r="59" spans="7:26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1.54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0</v>
      </c>
      <c r="V59" s="74">
        <v>1.54</v>
      </c>
      <c r="W59">
        <v>0</v>
      </c>
      <c r="X59">
        <v>0</v>
      </c>
      <c r="Y59">
        <v>1.54</v>
      </c>
      <c r="Z59">
        <v>0</v>
      </c>
    </row>
    <row r="60" spans="7:26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2.99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0</v>
      </c>
      <c r="V60" s="74">
        <v>2.99</v>
      </c>
      <c r="W60">
        <v>0</v>
      </c>
      <c r="X60">
        <v>0</v>
      </c>
      <c r="Y60">
        <v>2.99</v>
      </c>
      <c r="Z60">
        <v>0</v>
      </c>
    </row>
    <row r="61" spans="7:26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2.8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0</v>
      </c>
      <c r="V61" s="74">
        <v>2.8</v>
      </c>
      <c r="W61">
        <v>0</v>
      </c>
      <c r="X61">
        <v>0</v>
      </c>
      <c r="Y61">
        <v>2.8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3.47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0</v>
      </c>
      <c r="V62" s="74">
        <v>3.47</v>
      </c>
      <c r="W62">
        <v>0</v>
      </c>
      <c r="X62">
        <v>0</v>
      </c>
      <c r="Y62">
        <v>3.47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1.06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0</v>
      </c>
      <c r="V63" s="74">
        <v>1.06</v>
      </c>
      <c r="W63">
        <v>0</v>
      </c>
      <c r="X63">
        <v>0</v>
      </c>
      <c r="Y63">
        <v>1.06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3.57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0</v>
      </c>
      <c r="V64" s="74">
        <v>3.57</v>
      </c>
      <c r="W64">
        <v>0</v>
      </c>
      <c r="X64">
        <v>0</v>
      </c>
      <c r="Y64">
        <v>3.57</v>
      </c>
      <c r="Z64">
        <v>0</v>
      </c>
    </row>
    <row r="65" spans="7:26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3.18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0</v>
      </c>
      <c r="V65" s="74">
        <v>3.18</v>
      </c>
      <c r="W65">
        <v>0</v>
      </c>
      <c r="X65">
        <v>0</v>
      </c>
      <c r="Y65">
        <v>3.18</v>
      </c>
      <c r="Z65">
        <v>0</v>
      </c>
    </row>
    <row r="66" spans="7:26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0</v>
      </c>
      <c r="V66" s="74">
        <v>0</v>
      </c>
      <c r="W66">
        <v>0</v>
      </c>
      <c r="X66">
        <v>0</v>
      </c>
      <c r="Y66">
        <v>0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0</v>
      </c>
      <c r="V67" s="74">
        <v>0</v>
      </c>
      <c r="W67">
        <v>0</v>
      </c>
      <c r="X67">
        <v>0</v>
      </c>
      <c r="Y67">
        <v>0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0</v>
      </c>
      <c r="V68" s="74">
        <v>0</v>
      </c>
      <c r="W68">
        <v>0</v>
      </c>
      <c r="X68">
        <v>0</v>
      </c>
      <c r="Y68">
        <v>0</v>
      </c>
      <c r="Z68">
        <v>0</v>
      </c>
    </row>
    <row r="69" spans="7:26">
      <c r="G69" t="s">
        <v>111</v>
      </c>
      <c r="H69" s="73">
        <v>80.98</v>
      </c>
      <c r="I69" s="46">
        <v>0</v>
      </c>
      <c r="J69" s="46">
        <v>15.43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0</v>
      </c>
      <c r="V69" s="74">
        <v>96.41</v>
      </c>
      <c r="W69">
        <v>80.98</v>
      </c>
      <c r="X69">
        <v>0</v>
      </c>
      <c r="Y69">
        <v>0</v>
      </c>
      <c r="Z69">
        <v>15.43</v>
      </c>
    </row>
    <row r="70" spans="7:26">
      <c r="G70" t="s">
        <v>112</v>
      </c>
      <c r="H70" s="73">
        <v>127.25</v>
      </c>
      <c r="I70" s="46">
        <v>33.65</v>
      </c>
      <c r="J70" s="46">
        <v>36.64</v>
      </c>
      <c r="K70" s="46">
        <v>0</v>
      </c>
      <c r="L70" s="46">
        <v>0</v>
      </c>
      <c r="M70" s="74">
        <v>0.57999999999999996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0</v>
      </c>
      <c r="V70" s="74">
        <v>198.12</v>
      </c>
      <c r="W70">
        <v>127.25</v>
      </c>
      <c r="X70">
        <v>33.65</v>
      </c>
      <c r="Y70">
        <v>0.57999999999999996</v>
      </c>
      <c r="Z70">
        <v>36.64</v>
      </c>
    </row>
    <row r="71" spans="7:26">
      <c r="G71" t="s">
        <v>113</v>
      </c>
      <c r="H71" s="73">
        <v>22.8</v>
      </c>
      <c r="I71" s="46">
        <v>9.2100000000000009</v>
      </c>
      <c r="J71" s="46">
        <v>18.54</v>
      </c>
      <c r="K71" s="46">
        <v>0</v>
      </c>
      <c r="L71" s="46">
        <v>0</v>
      </c>
      <c r="M71" s="74">
        <v>1.23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0</v>
      </c>
      <c r="V71" s="74">
        <v>51.78</v>
      </c>
      <c r="W71">
        <v>22.8</v>
      </c>
      <c r="X71">
        <v>9.2100000000000009</v>
      </c>
      <c r="Y71">
        <v>1.23</v>
      </c>
      <c r="Z71">
        <v>18.54</v>
      </c>
    </row>
    <row r="72" spans="7:26">
      <c r="G72" t="s">
        <v>114</v>
      </c>
      <c r="H72" s="73">
        <v>6.28</v>
      </c>
      <c r="I72" s="46">
        <v>1.39</v>
      </c>
      <c r="J72" s="46">
        <v>1.56</v>
      </c>
      <c r="K72" s="46">
        <v>0</v>
      </c>
      <c r="L72" s="46">
        <v>0</v>
      </c>
      <c r="M72" s="74">
        <v>0.1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0</v>
      </c>
      <c r="V72" s="74">
        <v>9.33</v>
      </c>
      <c r="W72">
        <v>6.28</v>
      </c>
      <c r="X72">
        <v>1.39</v>
      </c>
      <c r="Y72">
        <v>0.1</v>
      </c>
      <c r="Z72">
        <v>1.56</v>
      </c>
    </row>
    <row r="73" spans="7:26">
      <c r="G73" t="s">
        <v>115</v>
      </c>
      <c r="H73" s="73">
        <v>0.18</v>
      </c>
      <c r="I73" s="46">
        <v>0.03</v>
      </c>
      <c r="J73" s="46">
        <v>0.03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0</v>
      </c>
      <c r="V73" s="74">
        <v>0.24</v>
      </c>
      <c r="W73">
        <v>0.18</v>
      </c>
      <c r="X73">
        <v>0.03</v>
      </c>
      <c r="Y73">
        <v>0</v>
      </c>
      <c r="Z73">
        <v>0.03</v>
      </c>
    </row>
    <row r="74" spans="7:26">
      <c r="G74" t="s">
        <v>116</v>
      </c>
      <c r="H74" s="73">
        <v>6.82</v>
      </c>
      <c r="I74" s="46">
        <v>1.65</v>
      </c>
      <c r="J74" s="46">
        <v>0.96</v>
      </c>
      <c r="K74" s="46">
        <v>0</v>
      </c>
      <c r="L74" s="46">
        <v>0</v>
      </c>
      <c r="M74" s="74">
        <v>0.06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0</v>
      </c>
      <c r="V74" s="74">
        <v>9.49</v>
      </c>
      <c r="W74">
        <v>6.82</v>
      </c>
      <c r="X74">
        <v>1.65</v>
      </c>
      <c r="Y74">
        <v>0.06</v>
      </c>
      <c r="Z74">
        <v>0.96</v>
      </c>
    </row>
    <row r="75" spans="7:26">
      <c r="G75" t="s">
        <v>117</v>
      </c>
      <c r="H75" s="73">
        <v>69.33</v>
      </c>
      <c r="I75" s="46">
        <v>21.52</v>
      </c>
      <c r="J75" s="46">
        <v>5.27</v>
      </c>
      <c r="K75" s="46">
        <v>0</v>
      </c>
      <c r="L75" s="46">
        <v>0</v>
      </c>
      <c r="M75" s="74">
        <v>0.53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0</v>
      </c>
      <c r="V75" s="74">
        <v>96.65</v>
      </c>
      <c r="W75">
        <v>69.33</v>
      </c>
      <c r="X75">
        <v>21.52</v>
      </c>
      <c r="Y75">
        <v>0.53</v>
      </c>
      <c r="Z75">
        <v>5.27</v>
      </c>
    </row>
    <row r="76" spans="7:26">
      <c r="G76" t="s">
        <v>118</v>
      </c>
      <c r="H76" s="73">
        <v>30.94</v>
      </c>
      <c r="I76" s="46">
        <v>14.72</v>
      </c>
      <c r="J76" s="46">
        <v>2.2400000000000002</v>
      </c>
      <c r="K76" s="46">
        <v>0</v>
      </c>
      <c r="L76" s="46">
        <v>0</v>
      </c>
      <c r="M76" s="74">
        <v>0.4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0</v>
      </c>
      <c r="V76" s="74">
        <v>48.3</v>
      </c>
      <c r="W76">
        <v>30.94</v>
      </c>
      <c r="X76">
        <v>14.72</v>
      </c>
      <c r="Y76">
        <v>0.4</v>
      </c>
      <c r="Z76">
        <v>2.2400000000000002</v>
      </c>
    </row>
    <row r="77" spans="7:26">
      <c r="G77" t="s">
        <v>119</v>
      </c>
      <c r="H77" s="73">
        <v>31.78</v>
      </c>
      <c r="I77" s="46">
        <v>25.63</v>
      </c>
      <c r="J77" s="46">
        <v>2.15</v>
      </c>
      <c r="K77" s="46">
        <v>0</v>
      </c>
      <c r="L77" s="46">
        <v>0</v>
      </c>
      <c r="M77" s="74">
        <v>0.65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0</v>
      </c>
      <c r="V77" s="74">
        <v>60.21</v>
      </c>
      <c r="W77">
        <v>31.78</v>
      </c>
      <c r="X77">
        <v>25.63</v>
      </c>
      <c r="Y77">
        <v>0.65</v>
      </c>
      <c r="Z77">
        <v>2.15</v>
      </c>
    </row>
    <row r="78" spans="7:26">
      <c r="G78" t="s">
        <v>120</v>
      </c>
      <c r="H78" s="73">
        <v>27.69</v>
      </c>
      <c r="I78" s="46">
        <v>20.51</v>
      </c>
      <c r="J78" s="46">
        <v>0</v>
      </c>
      <c r="K78" s="46">
        <v>0</v>
      </c>
      <c r="L78" s="46">
        <v>0</v>
      </c>
      <c r="M78" s="74">
        <v>0.86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0</v>
      </c>
      <c r="V78" s="74">
        <v>49.06</v>
      </c>
      <c r="W78">
        <v>27.69</v>
      </c>
      <c r="X78">
        <v>20.51</v>
      </c>
      <c r="Y78">
        <v>0.86</v>
      </c>
      <c r="Z78">
        <v>0</v>
      </c>
    </row>
    <row r="79" spans="7:26">
      <c r="G79" t="s">
        <v>121</v>
      </c>
      <c r="H79" s="73">
        <v>12.95</v>
      </c>
      <c r="I79" s="46">
        <v>78.98</v>
      </c>
      <c r="J79" s="46">
        <v>0</v>
      </c>
      <c r="K79" s="46">
        <v>0</v>
      </c>
      <c r="L79" s="46">
        <v>0</v>
      </c>
      <c r="M79" s="74">
        <v>3.89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>
        <v>0</v>
      </c>
      <c r="V79" s="74">
        <v>95.82</v>
      </c>
      <c r="W79">
        <v>12.95</v>
      </c>
      <c r="X79">
        <v>78.98</v>
      </c>
      <c r="Y79">
        <v>3.89</v>
      </c>
      <c r="Z79">
        <v>0</v>
      </c>
    </row>
    <row r="80" spans="7:26">
      <c r="G80" t="s">
        <v>122</v>
      </c>
      <c r="H80" s="73">
        <v>27</v>
      </c>
      <c r="I80" s="46">
        <v>26.51</v>
      </c>
      <c r="J80" s="46">
        <v>0</v>
      </c>
      <c r="K80" s="46">
        <v>0</v>
      </c>
      <c r="L80" s="46">
        <v>0</v>
      </c>
      <c r="M80" s="74">
        <v>2.89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>
        <v>0</v>
      </c>
      <c r="V80" s="74">
        <v>56.4</v>
      </c>
      <c r="W80">
        <v>27</v>
      </c>
      <c r="X80">
        <v>26.51</v>
      </c>
      <c r="Y80">
        <v>2.89</v>
      </c>
      <c r="Z80">
        <v>0</v>
      </c>
    </row>
    <row r="81" spans="7:26">
      <c r="G81" t="s">
        <v>123</v>
      </c>
      <c r="H81" s="73">
        <v>21.21</v>
      </c>
      <c r="I81" s="46">
        <v>0</v>
      </c>
      <c r="J81" s="46">
        <v>0</v>
      </c>
      <c r="K81" s="46">
        <v>0</v>
      </c>
      <c r="L81" s="46">
        <v>0</v>
      </c>
      <c r="M81" s="74">
        <v>3.76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>
        <v>0</v>
      </c>
      <c r="V81" s="74">
        <v>24.97</v>
      </c>
      <c r="W81">
        <v>21.21</v>
      </c>
      <c r="X81">
        <v>0</v>
      </c>
      <c r="Y81">
        <v>3.76</v>
      </c>
      <c r="Z81">
        <v>0</v>
      </c>
    </row>
    <row r="82" spans="7:26">
      <c r="G82" t="s">
        <v>124</v>
      </c>
      <c r="H82" s="73">
        <v>32.78</v>
      </c>
      <c r="I82" s="46">
        <v>0</v>
      </c>
      <c r="J82" s="46">
        <v>0</v>
      </c>
      <c r="K82" s="46">
        <v>0</v>
      </c>
      <c r="L82" s="46">
        <v>0</v>
      </c>
      <c r="M82" s="74">
        <v>4.72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>
        <v>0</v>
      </c>
      <c r="V82" s="74">
        <v>37.5</v>
      </c>
      <c r="W82">
        <v>32.78</v>
      </c>
      <c r="X82">
        <v>0</v>
      </c>
      <c r="Y82">
        <v>4.72</v>
      </c>
      <c r="Z82">
        <v>0</v>
      </c>
    </row>
    <row r="83" spans="7:26">
      <c r="G83" t="s">
        <v>125</v>
      </c>
      <c r="H83" s="73">
        <v>33.74</v>
      </c>
      <c r="I83" s="46">
        <v>0</v>
      </c>
      <c r="J83" s="46">
        <v>0</v>
      </c>
      <c r="K83" s="46">
        <v>0</v>
      </c>
      <c r="L83" s="46">
        <v>0</v>
      </c>
      <c r="M83" s="74">
        <v>3.86</v>
      </c>
      <c r="N83" s="73">
        <v>0</v>
      </c>
      <c r="O83" s="46">
        <v>0</v>
      </c>
      <c r="P83" s="46">
        <v>-20</v>
      </c>
      <c r="Q83" s="46">
        <v>0</v>
      </c>
      <c r="R83" s="46">
        <v>0</v>
      </c>
      <c r="S83" s="74">
        <v>0</v>
      </c>
      <c r="U83" s="73">
        <v>-20</v>
      </c>
      <c r="V83" s="74">
        <v>37.6</v>
      </c>
      <c r="W83">
        <v>33.74</v>
      </c>
      <c r="X83">
        <v>0</v>
      </c>
      <c r="Y83">
        <v>3.86</v>
      </c>
      <c r="Z83">
        <v>-20</v>
      </c>
    </row>
    <row r="84" spans="7:26">
      <c r="G84" t="s">
        <v>126</v>
      </c>
      <c r="H84" s="73">
        <v>26.04</v>
      </c>
      <c r="I84" s="46">
        <v>0</v>
      </c>
      <c r="J84" s="46">
        <v>0</v>
      </c>
      <c r="K84" s="46">
        <v>0</v>
      </c>
      <c r="L84" s="46">
        <v>0</v>
      </c>
      <c r="M84" s="74">
        <v>3.37</v>
      </c>
      <c r="N84" s="73">
        <v>0</v>
      </c>
      <c r="O84" s="46">
        <v>0</v>
      </c>
      <c r="P84" s="46">
        <v>-3</v>
      </c>
      <c r="Q84" s="46">
        <v>0</v>
      </c>
      <c r="R84" s="46">
        <v>0</v>
      </c>
      <c r="S84" s="74">
        <v>0</v>
      </c>
      <c r="U84" s="73">
        <v>-3</v>
      </c>
      <c r="V84" s="74">
        <v>29.41</v>
      </c>
      <c r="W84">
        <v>26.04</v>
      </c>
      <c r="X84">
        <v>0</v>
      </c>
      <c r="Y84">
        <v>3.37</v>
      </c>
      <c r="Z84">
        <v>-3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3.28</v>
      </c>
      <c r="N85" s="73">
        <v>0</v>
      </c>
      <c r="O85" s="46">
        <v>0</v>
      </c>
      <c r="P85" s="46">
        <v>-27</v>
      </c>
      <c r="Q85" s="46">
        <v>0</v>
      </c>
      <c r="R85" s="46">
        <v>0</v>
      </c>
      <c r="S85" s="74">
        <v>0</v>
      </c>
      <c r="U85" s="73">
        <v>-27</v>
      </c>
      <c r="V85" s="74">
        <v>3.28</v>
      </c>
      <c r="W85">
        <v>0</v>
      </c>
      <c r="X85">
        <v>0</v>
      </c>
      <c r="Y85">
        <v>3.28</v>
      </c>
      <c r="Z85">
        <v>-27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3.28</v>
      </c>
      <c r="N86" s="73">
        <v>0</v>
      </c>
      <c r="O86" s="46">
        <v>0</v>
      </c>
      <c r="P86" s="46">
        <v>-102</v>
      </c>
      <c r="Q86" s="46">
        <v>0</v>
      </c>
      <c r="R86" s="46">
        <v>0</v>
      </c>
      <c r="S86" s="74">
        <v>0</v>
      </c>
      <c r="U86" s="73">
        <v>-102</v>
      </c>
      <c r="V86" s="74">
        <v>3.28</v>
      </c>
      <c r="W86">
        <v>0</v>
      </c>
      <c r="X86">
        <v>0</v>
      </c>
      <c r="Y86">
        <v>3.28</v>
      </c>
      <c r="Z86">
        <v>-102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4.05</v>
      </c>
      <c r="N87" s="73">
        <v>0</v>
      </c>
      <c r="O87" s="46">
        <v>0</v>
      </c>
      <c r="P87" s="46">
        <v>-20</v>
      </c>
      <c r="Q87" s="46">
        <v>0</v>
      </c>
      <c r="R87" s="46">
        <v>0</v>
      </c>
      <c r="S87" s="74">
        <v>0</v>
      </c>
      <c r="U87" s="73">
        <v>-20</v>
      </c>
      <c r="V87" s="74">
        <v>4.05</v>
      </c>
      <c r="W87">
        <v>0</v>
      </c>
      <c r="X87">
        <v>0</v>
      </c>
      <c r="Y87">
        <v>4.05</v>
      </c>
      <c r="Z87">
        <v>-20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4.72</v>
      </c>
      <c r="N88" s="73">
        <v>0</v>
      </c>
      <c r="O88" s="46">
        <v>0</v>
      </c>
      <c r="P88" s="46">
        <v>-4</v>
      </c>
      <c r="Q88" s="46">
        <v>0</v>
      </c>
      <c r="R88" s="46">
        <v>0</v>
      </c>
      <c r="S88" s="74">
        <v>0</v>
      </c>
      <c r="U88" s="73">
        <v>-4</v>
      </c>
      <c r="V88" s="74">
        <v>4.72</v>
      </c>
      <c r="W88">
        <v>0</v>
      </c>
      <c r="X88">
        <v>0</v>
      </c>
      <c r="Y88">
        <v>4.72</v>
      </c>
      <c r="Z88">
        <v>-4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4.72</v>
      </c>
      <c r="N89" s="73">
        <v>0</v>
      </c>
      <c r="O89" s="46">
        <v>0</v>
      </c>
      <c r="P89" s="46">
        <v>-8</v>
      </c>
      <c r="Q89" s="46">
        <v>0</v>
      </c>
      <c r="R89" s="46">
        <v>0</v>
      </c>
      <c r="S89" s="74">
        <v>0</v>
      </c>
      <c r="U89" s="73">
        <v>-8</v>
      </c>
      <c r="V89" s="74">
        <v>4.72</v>
      </c>
      <c r="W89">
        <v>0</v>
      </c>
      <c r="X89">
        <v>0</v>
      </c>
      <c r="Y89">
        <v>4.72</v>
      </c>
      <c r="Z89">
        <v>-8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4.72</v>
      </c>
      <c r="N90" s="73">
        <v>0</v>
      </c>
      <c r="O90" s="46">
        <v>0</v>
      </c>
      <c r="P90" s="46">
        <v>-13</v>
      </c>
      <c r="Q90" s="46">
        <v>0</v>
      </c>
      <c r="R90" s="46">
        <v>0</v>
      </c>
      <c r="S90" s="74">
        <v>0</v>
      </c>
      <c r="U90" s="73">
        <v>-13</v>
      </c>
      <c r="V90" s="74">
        <v>4.72</v>
      </c>
      <c r="W90">
        <v>0</v>
      </c>
      <c r="X90">
        <v>0</v>
      </c>
      <c r="Y90">
        <v>4.72</v>
      </c>
      <c r="Z90">
        <v>-13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3.18</v>
      </c>
      <c r="N91" s="73">
        <v>0</v>
      </c>
      <c r="O91" s="46">
        <v>0</v>
      </c>
      <c r="P91" s="46">
        <v>-1</v>
      </c>
      <c r="Q91" s="46">
        <v>0</v>
      </c>
      <c r="R91" s="46">
        <v>0</v>
      </c>
      <c r="S91" s="74">
        <v>0</v>
      </c>
      <c r="U91" s="73">
        <v>-1</v>
      </c>
      <c r="V91" s="74">
        <v>3.18</v>
      </c>
      <c r="W91">
        <v>0</v>
      </c>
      <c r="X91">
        <v>0</v>
      </c>
      <c r="Y91">
        <v>3.18</v>
      </c>
      <c r="Z91">
        <v>-1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3.95</v>
      </c>
      <c r="N92" s="73">
        <v>0</v>
      </c>
      <c r="O92" s="46">
        <v>0</v>
      </c>
      <c r="P92" s="46">
        <v>-7</v>
      </c>
      <c r="Q92" s="46">
        <v>0</v>
      </c>
      <c r="R92" s="46">
        <v>0</v>
      </c>
      <c r="S92" s="74">
        <v>0</v>
      </c>
      <c r="U92" s="73">
        <v>-7</v>
      </c>
      <c r="V92" s="74">
        <v>3.95</v>
      </c>
      <c r="W92">
        <v>0</v>
      </c>
      <c r="X92">
        <v>0</v>
      </c>
      <c r="Y92">
        <v>3.95</v>
      </c>
      <c r="Z92">
        <v>-7</v>
      </c>
    </row>
    <row r="93" spans="7:26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-15</v>
      </c>
      <c r="Q93" s="46">
        <v>0</v>
      </c>
      <c r="R93" s="46">
        <v>0</v>
      </c>
      <c r="S93" s="74">
        <v>0</v>
      </c>
      <c r="U93" s="73">
        <v>-15</v>
      </c>
      <c r="V93" s="74">
        <v>0</v>
      </c>
      <c r="W93">
        <v>0</v>
      </c>
      <c r="X93">
        <v>0</v>
      </c>
      <c r="Y93">
        <v>0</v>
      </c>
      <c r="Z93">
        <v>-15</v>
      </c>
    </row>
    <row r="94" spans="7:26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3.66</v>
      </c>
      <c r="N94" s="73">
        <v>0</v>
      </c>
      <c r="O94" s="46">
        <v>0</v>
      </c>
      <c r="P94" s="46">
        <v>-26</v>
      </c>
      <c r="Q94" s="46">
        <v>0</v>
      </c>
      <c r="R94" s="46">
        <v>0</v>
      </c>
      <c r="S94" s="74">
        <v>0</v>
      </c>
      <c r="U94" s="73">
        <v>-26</v>
      </c>
      <c r="V94" s="74">
        <v>3.66</v>
      </c>
      <c r="W94">
        <v>0</v>
      </c>
      <c r="X94">
        <v>0</v>
      </c>
      <c r="Y94">
        <v>3.66</v>
      </c>
      <c r="Z94">
        <v>-26</v>
      </c>
    </row>
    <row r="95" spans="7:26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4.72</v>
      </c>
      <c r="N95" s="73">
        <v>0</v>
      </c>
      <c r="O95" s="46">
        <v>0</v>
      </c>
      <c r="P95" s="46">
        <v>-40</v>
      </c>
      <c r="Q95" s="46">
        <v>0</v>
      </c>
      <c r="R95" s="46">
        <v>0</v>
      </c>
      <c r="S95" s="74">
        <v>0</v>
      </c>
      <c r="U95" s="73">
        <v>-40</v>
      </c>
      <c r="V95" s="74">
        <v>4.72</v>
      </c>
      <c r="W95">
        <v>0</v>
      </c>
      <c r="X95">
        <v>0</v>
      </c>
      <c r="Y95">
        <v>4.72</v>
      </c>
      <c r="Z95">
        <v>-40</v>
      </c>
    </row>
    <row r="96" spans="7:26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4.72</v>
      </c>
      <c r="N96" s="73">
        <v>0</v>
      </c>
      <c r="O96" s="46">
        <v>0</v>
      </c>
      <c r="P96" s="46">
        <v>-9</v>
      </c>
      <c r="Q96" s="46">
        <v>0</v>
      </c>
      <c r="R96" s="46">
        <v>0</v>
      </c>
      <c r="S96" s="74">
        <v>0</v>
      </c>
      <c r="U96" s="73">
        <v>-9</v>
      </c>
      <c r="V96" s="74">
        <v>4.72</v>
      </c>
      <c r="W96">
        <v>0</v>
      </c>
      <c r="X96">
        <v>0</v>
      </c>
      <c r="Y96">
        <v>4.72</v>
      </c>
      <c r="Z96">
        <v>-9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3.47</v>
      </c>
      <c r="N97" s="73">
        <v>0</v>
      </c>
      <c r="O97" s="46">
        <v>0</v>
      </c>
      <c r="P97" s="46">
        <v>-27</v>
      </c>
      <c r="Q97" s="46">
        <v>0</v>
      </c>
      <c r="R97" s="46">
        <v>0</v>
      </c>
      <c r="S97" s="74">
        <v>0</v>
      </c>
      <c r="U97" s="73">
        <v>-27</v>
      </c>
      <c r="V97" s="74">
        <v>3.47</v>
      </c>
      <c r="W97">
        <v>0</v>
      </c>
      <c r="X97">
        <v>0</v>
      </c>
      <c r="Y97">
        <v>3.47</v>
      </c>
      <c r="Z97">
        <v>-27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0.77</v>
      </c>
      <c r="N98" s="73">
        <v>0</v>
      </c>
      <c r="O98" s="46">
        <v>0</v>
      </c>
      <c r="P98" s="46">
        <v>-41</v>
      </c>
      <c r="Q98" s="46">
        <v>0</v>
      </c>
      <c r="R98" s="46">
        <v>0</v>
      </c>
      <c r="S98" s="74">
        <v>0</v>
      </c>
      <c r="U98" s="73">
        <v>-41</v>
      </c>
      <c r="V98" s="74">
        <v>0.77</v>
      </c>
      <c r="W98">
        <v>0</v>
      </c>
      <c r="X98">
        <v>0</v>
      </c>
      <c r="Y98">
        <v>0.77</v>
      </c>
      <c r="Z98">
        <v>-41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0.23416000000000003</v>
      </c>
      <c r="I99" s="69">
        <f t="shared" ref="I99:BQ99" si="1">SUM(I3:I98)/4000</f>
        <v>5.8450000000000002E-2</v>
      </c>
      <c r="J99" s="69">
        <f t="shared" si="1"/>
        <v>2.1187499999999998E-2</v>
      </c>
      <c r="K99" s="69">
        <f t="shared" si="1"/>
        <v>0</v>
      </c>
      <c r="L99" s="69">
        <f t="shared" si="1"/>
        <v>0</v>
      </c>
      <c r="M99" s="69">
        <f t="shared" si="1"/>
        <v>4.3807500000000006E-2</v>
      </c>
      <c r="N99" s="68">
        <f t="shared" si="1"/>
        <v>0</v>
      </c>
      <c r="O99" s="69">
        <f t="shared" si="1"/>
        <v>-0.26024999999999998</v>
      </c>
      <c r="P99" s="69">
        <f t="shared" si="1"/>
        <v>-0.51749999999999996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-0.77775000000000005</v>
      </c>
      <c r="V99" s="70">
        <f t="shared" si="1"/>
        <v>0.35760500000000001</v>
      </c>
      <c r="W99">
        <f t="shared" si="1"/>
        <v>0.23416000000000003</v>
      </c>
      <c r="X99">
        <f t="shared" si="1"/>
        <v>-0.20180000000000001</v>
      </c>
      <c r="Y99">
        <f t="shared" si="1"/>
        <v>4.3807500000000006E-2</v>
      </c>
      <c r="Z99">
        <f t="shared" si="1"/>
        <v>-0.49631249999999993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F64" activePane="bottomRight" state="frozen"/>
      <selection sqref="A1:D35"/>
      <selection pane="topRight" sqref="A1:D35"/>
      <selection pane="bottomLeft" sqref="A1:D35"/>
      <selection pane="bottomRight" activeCell="AK3" sqref="AK3:AK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5" ht="15" customHeight="1">
      <c r="A1" s="216" t="s">
        <v>223</v>
      </c>
      <c r="B1" s="216"/>
      <c r="C1" s="216"/>
      <c r="D1" s="216"/>
      <c r="E1" s="67"/>
      <c r="F1" s="6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6</v>
      </c>
      <c r="W1" t="s">
        <v>528</v>
      </c>
      <c r="X1" t="s">
        <v>530</v>
      </c>
      <c r="Y1" t="s">
        <v>532</v>
      </c>
      <c r="Z1" t="s">
        <v>146</v>
      </c>
      <c r="AA1" t="s">
        <v>536</v>
      </c>
      <c r="AB1" t="s">
        <v>146</v>
      </c>
      <c r="AC1" t="s">
        <v>540</v>
      </c>
      <c r="AD1" t="s">
        <v>146</v>
      </c>
      <c r="AE1" t="s">
        <v>145</v>
      </c>
      <c r="AF1" t="s">
        <v>545</v>
      </c>
      <c r="AG1" t="s">
        <v>145</v>
      </c>
      <c r="AH1" t="s">
        <v>146</v>
      </c>
      <c r="AI1" t="s">
        <v>550</v>
      </c>
      <c r="AJ1" t="s">
        <v>146</v>
      </c>
      <c r="AK1" t="s">
        <v>554</v>
      </c>
      <c r="AL1" t="s">
        <v>557</v>
      </c>
      <c r="AM1" t="s">
        <v>559</v>
      </c>
      <c r="AN1" t="s">
        <v>145</v>
      </c>
      <c r="AO1" t="s">
        <v>562</v>
      </c>
      <c r="AP1" t="s">
        <v>564</v>
      </c>
      <c r="AQ1" t="s">
        <v>145</v>
      </c>
      <c r="AR1" t="s">
        <v>146</v>
      </c>
      <c r="AS1" t="s">
        <v>569</v>
      </c>
    </row>
    <row r="2" spans="1:4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45254</v>
      </c>
      <c r="W2" s="28" t="s">
        <v>149</v>
      </c>
      <c r="X2" t="s">
        <v>148</v>
      </c>
      <c r="Y2" t="s">
        <v>358</v>
      </c>
      <c r="Z2" t="s">
        <v>534</v>
      </c>
      <c r="AA2" t="s">
        <v>369</v>
      </c>
      <c r="AB2" t="s">
        <v>538</v>
      </c>
      <c r="AC2" t="s">
        <v>146</v>
      </c>
      <c r="AD2" t="s">
        <v>534</v>
      </c>
      <c r="AE2" t="s">
        <v>543</v>
      </c>
      <c r="AF2" t="s">
        <v>369</v>
      </c>
      <c r="AG2" t="s">
        <v>543</v>
      </c>
      <c r="AH2" t="s">
        <v>548</v>
      </c>
      <c r="AI2" t="s">
        <v>146</v>
      </c>
      <c r="AJ2" t="s">
        <v>552</v>
      </c>
      <c r="AK2" t="s">
        <v>555</v>
      </c>
      <c r="AL2" t="s">
        <v>146</v>
      </c>
      <c r="AM2" t="s">
        <v>145</v>
      </c>
      <c r="AN2" t="s">
        <v>538</v>
      </c>
      <c r="AO2" t="s">
        <v>145</v>
      </c>
      <c r="AP2" t="s">
        <v>146</v>
      </c>
      <c r="AQ2" t="s">
        <v>538</v>
      </c>
      <c r="AR2" t="s">
        <v>567</v>
      </c>
      <c r="AS2" t="s">
        <v>146</v>
      </c>
    </row>
    <row r="3" spans="1:45">
      <c r="A3" t="s">
        <v>145</v>
      </c>
      <c r="B3" t="s">
        <v>146</v>
      </c>
      <c r="C3" t="s">
        <v>149</v>
      </c>
      <c r="D3" t="s">
        <v>148</v>
      </c>
      <c r="E3" t="s">
        <v>369</v>
      </c>
      <c r="G3" t="s">
        <v>45</v>
      </c>
      <c r="H3" s="71">
        <v>96.88</v>
      </c>
      <c r="I3" s="53">
        <v>0</v>
      </c>
      <c r="J3" s="53">
        <v>2.76</v>
      </c>
      <c r="K3" s="53">
        <v>0</v>
      </c>
      <c r="L3" s="53">
        <v>1.93</v>
      </c>
      <c r="M3" s="72">
        <v>0</v>
      </c>
      <c r="N3" s="71">
        <v>181.5</v>
      </c>
      <c r="O3" s="53">
        <v>384.17</v>
      </c>
      <c r="P3" s="53">
        <v>0</v>
      </c>
      <c r="Q3" s="53">
        <v>0</v>
      </c>
      <c r="R3" s="53">
        <v>0</v>
      </c>
      <c r="S3" s="72">
        <v>0</v>
      </c>
      <c r="T3" t="s">
        <v>571</v>
      </c>
      <c r="W3">
        <v>2.76</v>
      </c>
      <c r="X3">
        <v>0</v>
      </c>
      <c r="Y3">
        <v>0.48</v>
      </c>
      <c r="Z3">
        <v>0</v>
      </c>
      <c r="AA3">
        <v>1.93</v>
      </c>
      <c r="AB3">
        <v>34.17</v>
      </c>
      <c r="AC3">
        <v>0</v>
      </c>
      <c r="AD3">
        <v>100</v>
      </c>
      <c r="AE3">
        <v>0</v>
      </c>
      <c r="AF3">
        <v>0</v>
      </c>
      <c r="AG3">
        <v>0</v>
      </c>
      <c r="AH3">
        <v>0</v>
      </c>
      <c r="AI3">
        <v>0</v>
      </c>
      <c r="AJ3">
        <v>100</v>
      </c>
      <c r="AK3">
        <v>0</v>
      </c>
      <c r="AL3">
        <v>0</v>
      </c>
      <c r="AM3">
        <v>48.2</v>
      </c>
      <c r="AN3">
        <v>79.489999999999995</v>
      </c>
      <c r="AO3">
        <v>48.2</v>
      </c>
      <c r="AP3">
        <v>0</v>
      </c>
      <c r="AQ3">
        <v>102.01</v>
      </c>
      <c r="AR3">
        <v>150</v>
      </c>
      <c r="AS3">
        <v>0</v>
      </c>
    </row>
    <row r="4" spans="1:45">
      <c r="A4" t="s">
        <v>234</v>
      </c>
      <c r="B4" t="s">
        <v>226</v>
      </c>
      <c r="C4" t="s">
        <v>228</v>
      </c>
      <c r="G4" t="s">
        <v>46</v>
      </c>
      <c r="H4" s="73">
        <v>96.88</v>
      </c>
      <c r="I4" s="46">
        <v>0</v>
      </c>
      <c r="J4" s="46">
        <v>2.76</v>
      </c>
      <c r="K4" s="46">
        <v>0</v>
      </c>
      <c r="L4" s="46">
        <v>1.93</v>
      </c>
      <c r="M4" s="74">
        <v>0</v>
      </c>
      <c r="N4" s="73">
        <v>181.5</v>
      </c>
      <c r="O4" s="46">
        <v>384.17</v>
      </c>
      <c r="P4" s="46">
        <v>0</v>
      </c>
      <c r="Q4" s="46">
        <v>0</v>
      </c>
      <c r="R4" s="46">
        <v>0</v>
      </c>
      <c r="S4" s="74">
        <v>0</v>
      </c>
      <c r="T4" t="s">
        <v>571</v>
      </c>
      <c r="W4">
        <v>2.76</v>
      </c>
      <c r="X4">
        <v>0</v>
      </c>
      <c r="Y4">
        <v>0.48</v>
      </c>
      <c r="Z4">
        <v>0</v>
      </c>
      <c r="AA4">
        <v>1.93</v>
      </c>
      <c r="AB4">
        <v>34.17</v>
      </c>
      <c r="AC4">
        <v>0</v>
      </c>
      <c r="AD4">
        <v>100</v>
      </c>
      <c r="AE4">
        <v>0</v>
      </c>
      <c r="AF4">
        <v>0</v>
      </c>
      <c r="AG4">
        <v>0</v>
      </c>
      <c r="AH4">
        <v>0</v>
      </c>
      <c r="AI4">
        <v>0</v>
      </c>
      <c r="AJ4">
        <v>100</v>
      </c>
      <c r="AK4">
        <v>0</v>
      </c>
      <c r="AL4">
        <v>0</v>
      </c>
      <c r="AM4">
        <v>48.2</v>
      </c>
      <c r="AN4">
        <v>79.489999999999995</v>
      </c>
      <c r="AO4">
        <v>48.2</v>
      </c>
      <c r="AP4">
        <v>0</v>
      </c>
      <c r="AQ4">
        <v>102.01</v>
      </c>
      <c r="AR4">
        <v>150</v>
      </c>
      <c r="AS4">
        <v>0</v>
      </c>
    </row>
    <row r="5" spans="1:45">
      <c r="A5" t="s">
        <v>235</v>
      </c>
      <c r="B5" t="s">
        <v>227</v>
      </c>
      <c r="C5" t="s">
        <v>229</v>
      </c>
      <c r="G5" t="s">
        <v>47</v>
      </c>
      <c r="H5" s="73">
        <v>96.88</v>
      </c>
      <c r="I5" s="46">
        <v>0</v>
      </c>
      <c r="J5" s="46">
        <v>2.76</v>
      </c>
      <c r="K5" s="46">
        <v>0</v>
      </c>
      <c r="L5" s="46">
        <v>1.93</v>
      </c>
      <c r="M5" s="74">
        <v>0</v>
      </c>
      <c r="N5" s="73">
        <v>181.5</v>
      </c>
      <c r="O5" s="46">
        <v>384.17</v>
      </c>
      <c r="P5" s="46">
        <v>0</v>
      </c>
      <c r="Q5" s="46">
        <v>0</v>
      </c>
      <c r="R5" s="46">
        <v>0</v>
      </c>
      <c r="S5" s="74">
        <v>0</v>
      </c>
      <c r="T5" t="s">
        <v>571</v>
      </c>
      <c r="W5">
        <v>2.76</v>
      </c>
      <c r="X5">
        <v>0</v>
      </c>
      <c r="Y5">
        <v>0.48</v>
      </c>
      <c r="Z5">
        <v>0</v>
      </c>
      <c r="AA5">
        <v>1.93</v>
      </c>
      <c r="AB5">
        <v>34.17</v>
      </c>
      <c r="AC5">
        <v>0</v>
      </c>
      <c r="AD5">
        <v>100</v>
      </c>
      <c r="AE5">
        <v>0</v>
      </c>
      <c r="AF5">
        <v>0</v>
      </c>
      <c r="AG5">
        <v>0</v>
      </c>
      <c r="AH5">
        <v>0</v>
      </c>
      <c r="AI5">
        <v>0</v>
      </c>
      <c r="AJ5">
        <v>100</v>
      </c>
      <c r="AK5">
        <v>0</v>
      </c>
      <c r="AL5">
        <v>0</v>
      </c>
      <c r="AM5">
        <v>48.2</v>
      </c>
      <c r="AN5">
        <v>79.489999999999995</v>
      </c>
      <c r="AO5">
        <v>48.2</v>
      </c>
      <c r="AP5">
        <v>0</v>
      </c>
      <c r="AQ5">
        <v>102.01</v>
      </c>
      <c r="AR5">
        <v>150</v>
      </c>
      <c r="AS5">
        <v>0</v>
      </c>
    </row>
    <row r="6" spans="1:45">
      <c r="A6" t="s">
        <v>236</v>
      </c>
      <c r="B6" t="s">
        <v>258</v>
      </c>
      <c r="C6" t="s">
        <v>230</v>
      </c>
      <c r="G6" t="s">
        <v>48</v>
      </c>
      <c r="H6" s="73">
        <v>96.88</v>
      </c>
      <c r="I6" s="46">
        <v>0</v>
      </c>
      <c r="J6" s="46">
        <v>2.76</v>
      </c>
      <c r="K6" s="46">
        <v>0</v>
      </c>
      <c r="L6" s="46">
        <v>1.93</v>
      </c>
      <c r="M6" s="74">
        <v>0</v>
      </c>
      <c r="N6" s="73">
        <v>181.5</v>
      </c>
      <c r="O6" s="46">
        <v>384.17</v>
      </c>
      <c r="P6" s="46">
        <v>0</v>
      </c>
      <c r="Q6" s="46">
        <v>0</v>
      </c>
      <c r="R6" s="46">
        <v>0</v>
      </c>
      <c r="S6" s="74">
        <v>0</v>
      </c>
      <c r="W6">
        <v>2.76</v>
      </c>
      <c r="X6">
        <v>0</v>
      </c>
      <c r="Y6">
        <v>0.48</v>
      </c>
      <c r="Z6">
        <v>0</v>
      </c>
      <c r="AA6">
        <v>1.93</v>
      </c>
      <c r="AB6">
        <v>34.17</v>
      </c>
      <c r="AC6">
        <v>0</v>
      </c>
      <c r="AD6">
        <v>100</v>
      </c>
      <c r="AE6">
        <v>0</v>
      </c>
      <c r="AF6">
        <v>0</v>
      </c>
      <c r="AG6">
        <v>0</v>
      </c>
      <c r="AH6">
        <v>0</v>
      </c>
      <c r="AI6">
        <v>0</v>
      </c>
      <c r="AJ6">
        <v>100</v>
      </c>
      <c r="AK6">
        <v>0</v>
      </c>
      <c r="AL6">
        <v>0</v>
      </c>
      <c r="AM6">
        <v>48.2</v>
      </c>
      <c r="AN6">
        <v>79.489999999999995</v>
      </c>
      <c r="AO6">
        <v>48.2</v>
      </c>
      <c r="AP6">
        <v>0</v>
      </c>
      <c r="AQ6">
        <v>102.01</v>
      </c>
      <c r="AR6">
        <v>150</v>
      </c>
      <c r="AS6">
        <v>0</v>
      </c>
    </row>
    <row r="7" spans="1:45">
      <c r="A7" t="s">
        <v>237</v>
      </c>
      <c r="B7" t="s">
        <v>280</v>
      </c>
      <c r="C7" t="s">
        <v>259</v>
      </c>
      <c r="G7" t="s">
        <v>49</v>
      </c>
      <c r="H7" s="73">
        <v>96.88</v>
      </c>
      <c r="I7" s="46">
        <v>0</v>
      </c>
      <c r="J7" s="46">
        <v>2.76</v>
      </c>
      <c r="K7" s="46">
        <v>0</v>
      </c>
      <c r="L7" s="46">
        <v>1.93</v>
      </c>
      <c r="M7" s="74">
        <v>0</v>
      </c>
      <c r="N7" s="73">
        <v>181.5</v>
      </c>
      <c r="O7" s="46">
        <v>384.17</v>
      </c>
      <c r="P7" s="46">
        <v>0</v>
      </c>
      <c r="Q7" s="46">
        <v>0</v>
      </c>
      <c r="R7" s="46">
        <v>0</v>
      </c>
      <c r="S7" s="74">
        <v>0</v>
      </c>
      <c r="W7">
        <v>2.76</v>
      </c>
      <c r="X7">
        <v>0</v>
      </c>
      <c r="Y7">
        <v>0.48</v>
      </c>
      <c r="Z7">
        <v>0</v>
      </c>
      <c r="AA7">
        <v>1.93</v>
      </c>
      <c r="AB7">
        <v>34.17</v>
      </c>
      <c r="AC7">
        <v>0</v>
      </c>
      <c r="AD7">
        <v>100</v>
      </c>
      <c r="AE7">
        <v>0</v>
      </c>
      <c r="AF7">
        <v>0</v>
      </c>
      <c r="AG7">
        <v>0</v>
      </c>
      <c r="AH7">
        <v>0</v>
      </c>
      <c r="AI7">
        <v>0</v>
      </c>
      <c r="AJ7">
        <v>100</v>
      </c>
      <c r="AK7">
        <v>0</v>
      </c>
      <c r="AL7">
        <v>0</v>
      </c>
      <c r="AM7">
        <v>48.2</v>
      </c>
      <c r="AN7">
        <v>79.489999999999995</v>
      </c>
      <c r="AO7">
        <v>48.2</v>
      </c>
      <c r="AP7">
        <v>0</v>
      </c>
      <c r="AQ7">
        <v>102.01</v>
      </c>
      <c r="AR7">
        <v>150</v>
      </c>
      <c r="AS7">
        <v>0</v>
      </c>
    </row>
    <row r="8" spans="1:45">
      <c r="A8" t="s">
        <v>238</v>
      </c>
      <c r="B8" t="s">
        <v>315</v>
      </c>
      <c r="C8" t="s">
        <v>231</v>
      </c>
      <c r="G8" t="s">
        <v>50</v>
      </c>
      <c r="H8" s="73">
        <v>96.88</v>
      </c>
      <c r="I8" s="46">
        <v>0</v>
      </c>
      <c r="J8" s="46">
        <v>2.76</v>
      </c>
      <c r="K8" s="46">
        <v>0</v>
      </c>
      <c r="L8" s="46">
        <v>1.93</v>
      </c>
      <c r="M8" s="74">
        <v>0</v>
      </c>
      <c r="N8" s="73">
        <v>181.5</v>
      </c>
      <c r="O8" s="46">
        <v>384.17</v>
      </c>
      <c r="P8" s="46">
        <v>0</v>
      </c>
      <c r="Q8" s="46">
        <v>0</v>
      </c>
      <c r="R8" s="46">
        <v>0</v>
      </c>
      <c r="S8" s="74">
        <v>0</v>
      </c>
      <c r="W8">
        <v>2.76</v>
      </c>
      <c r="X8">
        <v>0</v>
      </c>
      <c r="Y8">
        <v>0.48</v>
      </c>
      <c r="Z8">
        <v>0</v>
      </c>
      <c r="AA8">
        <v>1.93</v>
      </c>
      <c r="AB8">
        <v>34.17</v>
      </c>
      <c r="AC8">
        <v>0</v>
      </c>
      <c r="AD8">
        <v>100</v>
      </c>
      <c r="AE8">
        <v>0</v>
      </c>
      <c r="AF8">
        <v>0</v>
      </c>
      <c r="AG8">
        <v>0</v>
      </c>
      <c r="AH8">
        <v>0</v>
      </c>
      <c r="AI8">
        <v>0</v>
      </c>
      <c r="AJ8">
        <v>100</v>
      </c>
      <c r="AK8">
        <v>0</v>
      </c>
      <c r="AL8">
        <v>0</v>
      </c>
      <c r="AM8">
        <v>48.2</v>
      </c>
      <c r="AN8">
        <v>79.489999999999995</v>
      </c>
      <c r="AO8">
        <v>48.2</v>
      </c>
      <c r="AP8">
        <v>0</v>
      </c>
      <c r="AQ8">
        <v>102.01</v>
      </c>
      <c r="AR8">
        <v>150</v>
      </c>
      <c r="AS8">
        <v>0</v>
      </c>
    </row>
    <row r="9" spans="1:45">
      <c r="A9" t="s">
        <v>239</v>
      </c>
      <c r="B9" t="s">
        <v>335</v>
      </c>
      <c r="C9" t="s">
        <v>232</v>
      </c>
      <c r="G9" t="s">
        <v>51</v>
      </c>
      <c r="H9" s="73">
        <v>96.88</v>
      </c>
      <c r="I9" s="46">
        <v>0</v>
      </c>
      <c r="J9" s="46">
        <v>2.76</v>
      </c>
      <c r="K9" s="46">
        <v>0</v>
      </c>
      <c r="L9" s="46">
        <v>1.93</v>
      </c>
      <c r="M9" s="74">
        <v>0</v>
      </c>
      <c r="N9" s="73">
        <v>181.5</v>
      </c>
      <c r="O9" s="46">
        <v>384.17</v>
      </c>
      <c r="P9" s="46">
        <v>0</v>
      </c>
      <c r="Q9" s="46">
        <v>0</v>
      </c>
      <c r="R9" s="46">
        <v>0</v>
      </c>
      <c r="S9" s="74">
        <v>0</v>
      </c>
      <c r="W9">
        <v>2.76</v>
      </c>
      <c r="X9">
        <v>0</v>
      </c>
      <c r="Y9">
        <v>0.48</v>
      </c>
      <c r="Z9">
        <v>0</v>
      </c>
      <c r="AA9">
        <v>1.93</v>
      </c>
      <c r="AB9">
        <v>34.17</v>
      </c>
      <c r="AC9">
        <v>0</v>
      </c>
      <c r="AD9">
        <v>100</v>
      </c>
      <c r="AE9">
        <v>0</v>
      </c>
      <c r="AF9">
        <v>0</v>
      </c>
      <c r="AG9">
        <v>0</v>
      </c>
      <c r="AH9">
        <v>0</v>
      </c>
      <c r="AI9">
        <v>0</v>
      </c>
      <c r="AJ9">
        <v>100</v>
      </c>
      <c r="AK9">
        <v>0</v>
      </c>
      <c r="AL9">
        <v>0</v>
      </c>
      <c r="AM9">
        <v>48.2</v>
      </c>
      <c r="AN9">
        <v>79.489999999999995</v>
      </c>
      <c r="AO9">
        <v>48.2</v>
      </c>
      <c r="AP9">
        <v>0</v>
      </c>
      <c r="AQ9">
        <v>102.01</v>
      </c>
      <c r="AR9">
        <v>150</v>
      </c>
      <c r="AS9">
        <v>0</v>
      </c>
    </row>
    <row r="10" spans="1:45">
      <c r="A10" t="s">
        <v>260</v>
      </c>
      <c r="C10" t="s">
        <v>233</v>
      </c>
      <c r="G10" t="s">
        <v>52</v>
      </c>
      <c r="H10" s="73">
        <v>96.88</v>
      </c>
      <c r="I10" s="46">
        <v>0</v>
      </c>
      <c r="J10" s="46">
        <v>2.76</v>
      </c>
      <c r="K10" s="46">
        <v>0</v>
      </c>
      <c r="L10" s="46">
        <v>1.93</v>
      </c>
      <c r="M10" s="74">
        <v>0</v>
      </c>
      <c r="N10" s="73">
        <v>181.5</v>
      </c>
      <c r="O10" s="46">
        <v>384.17</v>
      </c>
      <c r="P10" s="46">
        <v>0</v>
      </c>
      <c r="Q10" s="46">
        <v>0</v>
      </c>
      <c r="R10" s="46">
        <v>0</v>
      </c>
      <c r="S10" s="74">
        <v>0</v>
      </c>
      <c r="W10">
        <v>2.76</v>
      </c>
      <c r="X10">
        <v>0</v>
      </c>
      <c r="Y10">
        <v>0.48</v>
      </c>
      <c r="Z10">
        <v>0</v>
      </c>
      <c r="AA10">
        <v>1.93</v>
      </c>
      <c r="AB10">
        <v>34.17</v>
      </c>
      <c r="AC10">
        <v>0</v>
      </c>
      <c r="AD10">
        <v>100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100</v>
      </c>
      <c r="AK10">
        <v>0</v>
      </c>
      <c r="AL10">
        <v>0</v>
      </c>
      <c r="AM10">
        <v>48.2</v>
      </c>
      <c r="AN10">
        <v>79.489999999999995</v>
      </c>
      <c r="AO10">
        <v>48.2</v>
      </c>
      <c r="AP10">
        <v>0</v>
      </c>
      <c r="AQ10">
        <v>102.01</v>
      </c>
      <c r="AR10">
        <v>150</v>
      </c>
      <c r="AS10">
        <v>0</v>
      </c>
    </row>
    <row r="11" spans="1:45">
      <c r="A11" t="s">
        <v>240</v>
      </c>
      <c r="C11" t="s">
        <v>316</v>
      </c>
      <c r="G11" t="s">
        <v>53</v>
      </c>
      <c r="H11" s="73">
        <v>96.830000000000013</v>
      </c>
      <c r="I11" s="46">
        <v>0</v>
      </c>
      <c r="J11" s="46">
        <v>2.67</v>
      </c>
      <c r="K11" s="46">
        <v>0</v>
      </c>
      <c r="L11" s="46">
        <v>1.93</v>
      </c>
      <c r="M11" s="74">
        <v>0</v>
      </c>
      <c r="N11" s="73">
        <v>181.5</v>
      </c>
      <c r="O11" s="46">
        <v>384.17</v>
      </c>
      <c r="P11" s="46">
        <v>0</v>
      </c>
      <c r="Q11" s="46">
        <v>0</v>
      </c>
      <c r="R11" s="46">
        <v>0</v>
      </c>
      <c r="S11" s="74">
        <v>0</v>
      </c>
      <c r="W11">
        <v>2.67</v>
      </c>
      <c r="X11">
        <v>0</v>
      </c>
      <c r="Y11">
        <v>0.43</v>
      </c>
      <c r="Z11">
        <v>0</v>
      </c>
      <c r="AA11">
        <v>1.93</v>
      </c>
      <c r="AB11">
        <v>34.17</v>
      </c>
      <c r="AC11">
        <v>0</v>
      </c>
      <c r="AD11">
        <v>100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100</v>
      </c>
      <c r="AK11">
        <v>0</v>
      </c>
      <c r="AL11">
        <v>0</v>
      </c>
      <c r="AM11">
        <v>48.2</v>
      </c>
      <c r="AN11">
        <v>79.489999999999995</v>
      </c>
      <c r="AO11">
        <v>48.2</v>
      </c>
      <c r="AP11">
        <v>0</v>
      </c>
      <c r="AQ11">
        <v>102.01</v>
      </c>
      <c r="AR11">
        <v>150</v>
      </c>
      <c r="AS11">
        <v>0</v>
      </c>
    </row>
    <row r="12" spans="1:45">
      <c r="A12" t="s">
        <v>241</v>
      </c>
      <c r="C12" t="s">
        <v>336</v>
      </c>
      <c r="G12" t="s">
        <v>54</v>
      </c>
      <c r="H12" s="73">
        <v>96.830000000000013</v>
      </c>
      <c r="I12" s="46">
        <v>0</v>
      </c>
      <c r="J12" s="46">
        <v>2.67</v>
      </c>
      <c r="K12" s="46">
        <v>0</v>
      </c>
      <c r="L12" s="46">
        <v>1.93</v>
      </c>
      <c r="M12" s="74">
        <v>0</v>
      </c>
      <c r="N12" s="73">
        <v>181.5</v>
      </c>
      <c r="O12" s="46">
        <v>384.17</v>
      </c>
      <c r="P12" s="46">
        <v>0</v>
      </c>
      <c r="Q12" s="46">
        <v>0</v>
      </c>
      <c r="R12" s="46">
        <v>0</v>
      </c>
      <c r="S12" s="74">
        <v>0</v>
      </c>
      <c r="W12">
        <v>2.67</v>
      </c>
      <c r="X12">
        <v>0</v>
      </c>
      <c r="Y12">
        <v>0.43</v>
      </c>
      <c r="Z12">
        <v>0</v>
      </c>
      <c r="AA12">
        <v>1.93</v>
      </c>
      <c r="AB12">
        <v>34.17</v>
      </c>
      <c r="AC12">
        <v>0</v>
      </c>
      <c r="AD12">
        <v>100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100</v>
      </c>
      <c r="AK12">
        <v>0</v>
      </c>
      <c r="AL12">
        <v>0</v>
      </c>
      <c r="AM12">
        <v>48.2</v>
      </c>
      <c r="AN12">
        <v>79.489999999999995</v>
      </c>
      <c r="AO12">
        <v>48.2</v>
      </c>
      <c r="AP12">
        <v>0</v>
      </c>
      <c r="AQ12">
        <v>102.01</v>
      </c>
      <c r="AR12">
        <v>150</v>
      </c>
      <c r="AS12">
        <v>0</v>
      </c>
    </row>
    <row r="13" spans="1:45">
      <c r="A13" t="s">
        <v>242</v>
      </c>
      <c r="G13" t="s">
        <v>55</v>
      </c>
      <c r="H13" s="73">
        <v>96.830000000000013</v>
      </c>
      <c r="I13" s="46">
        <v>0</v>
      </c>
      <c r="J13" s="46">
        <v>2.67</v>
      </c>
      <c r="K13" s="46">
        <v>0</v>
      </c>
      <c r="L13" s="46">
        <v>1.93</v>
      </c>
      <c r="M13" s="74">
        <v>0</v>
      </c>
      <c r="N13" s="73">
        <v>181.5</v>
      </c>
      <c r="O13" s="46">
        <v>384.17</v>
      </c>
      <c r="P13" s="46">
        <v>0</v>
      </c>
      <c r="Q13" s="46">
        <v>0</v>
      </c>
      <c r="R13" s="46">
        <v>0</v>
      </c>
      <c r="S13" s="74">
        <v>0</v>
      </c>
      <c r="W13">
        <v>2.67</v>
      </c>
      <c r="X13">
        <v>0</v>
      </c>
      <c r="Y13">
        <v>0.43</v>
      </c>
      <c r="Z13">
        <v>0</v>
      </c>
      <c r="AA13">
        <v>1.93</v>
      </c>
      <c r="AB13">
        <v>34.17</v>
      </c>
      <c r="AC13">
        <v>0</v>
      </c>
      <c r="AD13">
        <v>100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100</v>
      </c>
      <c r="AK13">
        <v>0</v>
      </c>
      <c r="AL13">
        <v>0</v>
      </c>
      <c r="AM13">
        <v>48.2</v>
      </c>
      <c r="AN13">
        <v>79.489999999999995</v>
      </c>
      <c r="AO13">
        <v>48.2</v>
      </c>
      <c r="AP13">
        <v>0</v>
      </c>
      <c r="AQ13">
        <v>102.01</v>
      </c>
      <c r="AR13">
        <v>150</v>
      </c>
      <c r="AS13">
        <v>0</v>
      </c>
    </row>
    <row r="14" spans="1:45">
      <c r="A14" t="s">
        <v>243</v>
      </c>
      <c r="G14" t="s">
        <v>56</v>
      </c>
      <c r="H14" s="73">
        <v>96.830000000000013</v>
      </c>
      <c r="I14" s="46">
        <v>0</v>
      </c>
      <c r="J14" s="46">
        <v>2.67</v>
      </c>
      <c r="K14" s="46">
        <v>0</v>
      </c>
      <c r="L14" s="46">
        <v>1.93</v>
      </c>
      <c r="M14" s="74">
        <v>0</v>
      </c>
      <c r="N14" s="73">
        <v>181.5</v>
      </c>
      <c r="O14" s="46">
        <v>384.17</v>
      </c>
      <c r="P14" s="46">
        <v>0</v>
      </c>
      <c r="Q14" s="46">
        <v>0</v>
      </c>
      <c r="R14" s="46">
        <v>0</v>
      </c>
      <c r="S14" s="74">
        <v>0</v>
      </c>
      <c r="W14">
        <v>2.67</v>
      </c>
      <c r="X14">
        <v>0</v>
      </c>
      <c r="Y14">
        <v>0.43</v>
      </c>
      <c r="Z14">
        <v>0</v>
      </c>
      <c r="AA14">
        <v>1.93</v>
      </c>
      <c r="AB14">
        <v>34.17</v>
      </c>
      <c r="AC14">
        <v>0</v>
      </c>
      <c r="AD14">
        <v>100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100</v>
      </c>
      <c r="AK14">
        <v>0</v>
      </c>
      <c r="AL14">
        <v>0</v>
      </c>
      <c r="AM14">
        <v>48.2</v>
      </c>
      <c r="AN14">
        <v>79.489999999999995</v>
      </c>
      <c r="AO14">
        <v>48.2</v>
      </c>
      <c r="AP14">
        <v>0</v>
      </c>
      <c r="AQ14">
        <v>102.01</v>
      </c>
      <c r="AR14">
        <v>150</v>
      </c>
      <c r="AS14">
        <v>0</v>
      </c>
    </row>
    <row r="15" spans="1:45">
      <c r="A15" t="s">
        <v>244</v>
      </c>
      <c r="G15" t="s">
        <v>57</v>
      </c>
      <c r="H15" s="73">
        <v>96.830000000000013</v>
      </c>
      <c r="I15" s="46">
        <v>0</v>
      </c>
      <c r="J15" s="46">
        <v>2.67</v>
      </c>
      <c r="K15" s="46">
        <v>0</v>
      </c>
      <c r="L15" s="46">
        <v>1.93</v>
      </c>
      <c r="M15" s="74">
        <v>0</v>
      </c>
      <c r="N15" s="73">
        <v>181.5</v>
      </c>
      <c r="O15" s="46">
        <v>384.17</v>
      </c>
      <c r="P15" s="46">
        <v>0</v>
      </c>
      <c r="Q15" s="46">
        <v>0</v>
      </c>
      <c r="R15" s="46">
        <v>0</v>
      </c>
      <c r="S15" s="74">
        <v>0</v>
      </c>
      <c r="W15">
        <v>2.67</v>
      </c>
      <c r="X15">
        <v>0</v>
      </c>
      <c r="Y15">
        <v>0.43</v>
      </c>
      <c r="Z15">
        <v>0</v>
      </c>
      <c r="AA15">
        <v>1.93</v>
      </c>
      <c r="AB15">
        <v>34.17</v>
      </c>
      <c r="AC15">
        <v>0</v>
      </c>
      <c r="AD15">
        <v>100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100</v>
      </c>
      <c r="AK15">
        <v>0</v>
      </c>
      <c r="AL15">
        <v>0</v>
      </c>
      <c r="AM15">
        <v>48.2</v>
      </c>
      <c r="AN15">
        <v>79.489999999999995</v>
      </c>
      <c r="AO15">
        <v>48.2</v>
      </c>
      <c r="AP15">
        <v>0</v>
      </c>
      <c r="AQ15">
        <v>102.01</v>
      </c>
      <c r="AR15">
        <v>150</v>
      </c>
      <c r="AS15">
        <v>0</v>
      </c>
    </row>
    <row r="16" spans="1:45">
      <c r="A16" t="s">
        <v>245</v>
      </c>
      <c r="G16" t="s">
        <v>58</v>
      </c>
      <c r="H16" s="73">
        <v>96.830000000000013</v>
      </c>
      <c r="I16" s="46">
        <v>0</v>
      </c>
      <c r="J16" s="46">
        <v>2.67</v>
      </c>
      <c r="K16" s="46">
        <v>0</v>
      </c>
      <c r="L16" s="46">
        <v>1.93</v>
      </c>
      <c r="M16" s="74">
        <v>0</v>
      </c>
      <c r="N16" s="73">
        <v>181.5</v>
      </c>
      <c r="O16" s="46">
        <v>384.17</v>
      </c>
      <c r="P16" s="46">
        <v>0</v>
      </c>
      <c r="Q16" s="46">
        <v>0</v>
      </c>
      <c r="R16" s="46">
        <v>0</v>
      </c>
      <c r="S16" s="74">
        <v>0</v>
      </c>
      <c r="W16">
        <v>2.67</v>
      </c>
      <c r="X16">
        <v>0</v>
      </c>
      <c r="Y16">
        <v>0.43</v>
      </c>
      <c r="Z16">
        <v>0</v>
      </c>
      <c r="AA16">
        <v>1.93</v>
      </c>
      <c r="AB16">
        <v>34.17</v>
      </c>
      <c r="AC16">
        <v>0</v>
      </c>
      <c r="AD16">
        <v>100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100</v>
      </c>
      <c r="AK16">
        <v>0</v>
      </c>
      <c r="AL16">
        <v>0</v>
      </c>
      <c r="AM16">
        <v>48.2</v>
      </c>
      <c r="AN16">
        <v>79.489999999999995</v>
      </c>
      <c r="AO16">
        <v>48.2</v>
      </c>
      <c r="AP16">
        <v>0</v>
      </c>
      <c r="AQ16">
        <v>102.01</v>
      </c>
      <c r="AR16">
        <v>150</v>
      </c>
      <c r="AS16">
        <v>0</v>
      </c>
    </row>
    <row r="17" spans="1:45">
      <c r="A17" t="s">
        <v>246</v>
      </c>
      <c r="G17" t="s">
        <v>59</v>
      </c>
      <c r="H17" s="73">
        <v>96.830000000000013</v>
      </c>
      <c r="I17" s="46">
        <v>0</v>
      </c>
      <c r="J17" s="46">
        <v>2.67</v>
      </c>
      <c r="K17" s="46">
        <v>0</v>
      </c>
      <c r="L17" s="46">
        <v>1.93</v>
      </c>
      <c r="M17" s="74">
        <v>0</v>
      </c>
      <c r="N17" s="73">
        <v>181.5</v>
      </c>
      <c r="O17" s="46">
        <v>384.17</v>
      </c>
      <c r="P17" s="46">
        <v>0</v>
      </c>
      <c r="Q17" s="46">
        <v>0</v>
      </c>
      <c r="R17" s="46">
        <v>0</v>
      </c>
      <c r="S17" s="74">
        <v>0</v>
      </c>
      <c r="W17">
        <v>2.67</v>
      </c>
      <c r="X17">
        <v>0</v>
      </c>
      <c r="Y17">
        <v>0.43</v>
      </c>
      <c r="Z17">
        <v>0</v>
      </c>
      <c r="AA17">
        <v>1.93</v>
      </c>
      <c r="AB17">
        <v>34.17</v>
      </c>
      <c r="AC17">
        <v>0</v>
      </c>
      <c r="AD17">
        <v>100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100</v>
      </c>
      <c r="AK17">
        <v>0</v>
      </c>
      <c r="AL17">
        <v>0</v>
      </c>
      <c r="AM17">
        <v>48.2</v>
      </c>
      <c r="AN17">
        <v>79.489999999999995</v>
      </c>
      <c r="AO17">
        <v>48.2</v>
      </c>
      <c r="AP17">
        <v>0</v>
      </c>
      <c r="AQ17">
        <v>102.01</v>
      </c>
      <c r="AR17">
        <v>150</v>
      </c>
      <c r="AS17">
        <v>0</v>
      </c>
    </row>
    <row r="18" spans="1:45">
      <c r="A18" t="s">
        <v>247</v>
      </c>
      <c r="G18" t="s">
        <v>60</v>
      </c>
      <c r="H18" s="73">
        <v>96.830000000000013</v>
      </c>
      <c r="I18" s="46">
        <v>0</v>
      </c>
      <c r="J18" s="46">
        <v>2.67</v>
      </c>
      <c r="K18" s="46">
        <v>0</v>
      </c>
      <c r="L18" s="46">
        <v>1.93</v>
      </c>
      <c r="M18" s="74">
        <v>0</v>
      </c>
      <c r="N18" s="73">
        <v>181.5</v>
      </c>
      <c r="O18" s="46">
        <v>384.17</v>
      </c>
      <c r="P18" s="46">
        <v>0</v>
      </c>
      <c r="Q18" s="46">
        <v>0</v>
      </c>
      <c r="R18" s="46">
        <v>0</v>
      </c>
      <c r="S18" s="74">
        <v>0</v>
      </c>
      <c r="W18">
        <v>2.67</v>
      </c>
      <c r="X18">
        <v>0</v>
      </c>
      <c r="Y18">
        <v>0.43</v>
      </c>
      <c r="Z18">
        <v>0</v>
      </c>
      <c r="AA18">
        <v>1.93</v>
      </c>
      <c r="AB18">
        <v>34.17</v>
      </c>
      <c r="AC18">
        <v>0</v>
      </c>
      <c r="AD18">
        <v>100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100</v>
      </c>
      <c r="AK18">
        <v>0</v>
      </c>
      <c r="AL18">
        <v>0</v>
      </c>
      <c r="AM18">
        <v>48.2</v>
      </c>
      <c r="AN18">
        <v>79.489999999999995</v>
      </c>
      <c r="AO18">
        <v>48.2</v>
      </c>
      <c r="AP18">
        <v>0</v>
      </c>
      <c r="AQ18">
        <v>102.01</v>
      </c>
      <c r="AR18">
        <v>150</v>
      </c>
      <c r="AS18">
        <v>0</v>
      </c>
    </row>
    <row r="19" spans="1:45">
      <c r="A19" t="s">
        <v>261</v>
      </c>
      <c r="G19" t="s">
        <v>61</v>
      </c>
      <c r="H19" s="73">
        <v>96.830000000000013</v>
      </c>
      <c r="I19" s="46">
        <v>0</v>
      </c>
      <c r="J19" s="46">
        <v>2.67</v>
      </c>
      <c r="K19" s="46">
        <v>0</v>
      </c>
      <c r="L19" s="46">
        <v>1.93</v>
      </c>
      <c r="M19" s="74">
        <v>0</v>
      </c>
      <c r="N19" s="73">
        <v>181.5</v>
      </c>
      <c r="O19" s="46">
        <v>384.17</v>
      </c>
      <c r="P19" s="46">
        <v>0</v>
      </c>
      <c r="Q19" s="46">
        <v>0</v>
      </c>
      <c r="R19" s="46">
        <v>0</v>
      </c>
      <c r="S19" s="74">
        <v>0</v>
      </c>
      <c r="W19">
        <v>2.67</v>
      </c>
      <c r="X19">
        <v>0</v>
      </c>
      <c r="Y19">
        <v>0.43</v>
      </c>
      <c r="Z19">
        <v>0</v>
      </c>
      <c r="AA19">
        <v>1.93</v>
      </c>
      <c r="AB19">
        <v>34.17</v>
      </c>
      <c r="AC19">
        <v>0</v>
      </c>
      <c r="AD19">
        <v>100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100</v>
      </c>
      <c r="AK19">
        <v>0</v>
      </c>
      <c r="AL19">
        <v>0</v>
      </c>
      <c r="AM19">
        <v>48.2</v>
      </c>
      <c r="AN19">
        <v>79.489999999999995</v>
      </c>
      <c r="AO19">
        <v>48.2</v>
      </c>
      <c r="AP19">
        <v>0</v>
      </c>
      <c r="AQ19">
        <v>102.01</v>
      </c>
      <c r="AR19">
        <v>150</v>
      </c>
      <c r="AS19">
        <v>0</v>
      </c>
    </row>
    <row r="20" spans="1:45">
      <c r="A20" t="s">
        <v>262</v>
      </c>
      <c r="G20" t="s">
        <v>62</v>
      </c>
      <c r="H20" s="73">
        <v>96.830000000000013</v>
      </c>
      <c r="I20" s="46">
        <v>0</v>
      </c>
      <c r="J20" s="46">
        <v>2.67</v>
      </c>
      <c r="K20" s="46">
        <v>0</v>
      </c>
      <c r="L20" s="46">
        <v>1.93</v>
      </c>
      <c r="M20" s="74">
        <v>0</v>
      </c>
      <c r="N20" s="73">
        <v>181.5</v>
      </c>
      <c r="O20" s="46">
        <v>384.17</v>
      </c>
      <c r="P20" s="46">
        <v>0</v>
      </c>
      <c r="Q20" s="46">
        <v>0</v>
      </c>
      <c r="R20" s="46">
        <v>0</v>
      </c>
      <c r="S20" s="74">
        <v>0</v>
      </c>
      <c r="W20">
        <v>2.67</v>
      </c>
      <c r="X20">
        <v>0</v>
      </c>
      <c r="Y20">
        <v>0.43</v>
      </c>
      <c r="Z20">
        <v>0</v>
      </c>
      <c r="AA20">
        <v>1.93</v>
      </c>
      <c r="AB20">
        <v>34.17</v>
      </c>
      <c r="AC20">
        <v>0</v>
      </c>
      <c r="AD20">
        <v>100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100</v>
      </c>
      <c r="AK20">
        <v>0</v>
      </c>
      <c r="AL20">
        <v>0</v>
      </c>
      <c r="AM20">
        <v>48.2</v>
      </c>
      <c r="AN20">
        <v>79.489999999999995</v>
      </c>
      <c r="AO20">
        <v>48.2</v>
      </c>
      <c r="AP20">
        <v>0</v>
      </c>
      <c r="AQ20">
        <v>102.01</v>
      </c>
      <c r="AR20">
        <v>150</v>
      </c>
      <c r="AS20">
        <v>0</v>
      </c>
    </row>
    <row r="21" spans="1:45">
      <c r="A21" t="s">
        <v>248</v>
      </c>
      <c r="G21" t="s">
        <v>63</v>
      </c>
      <c r="H21" s="73">
        <v>96.830000000000013</v>
      </c>
      <c r="I21" s="46">
        <v>0</v>
      </c>
      <c r="J21" s="46">
        <v>2.67</v>
      </c>
      <c r="K21" s="46">
        <v>0</v>
      </c>
      <c r="L21" s="46">
        <v>1.93</v>
      </c>
      <c r="M21" s="74">
        <v>0</v>
      </c>
      <c r="N21" s="73">
        <v>181.5</v>
      </c>
      <c r="O21" s="46">
        <v>384.17</v>
      </c>
      <c r="P21" s="46">
        <v>0</v>
      </c>
      <c r="Q21" s="46">
        <v>0</v>
      </c>
      <c r="R21" s="46">
        <v>0</v>
      </c>
      <c r="S21" s="74">
        <v>0</v>
      </c>
      <c r="W21">
        <v>2.67</v>
      </c>
      <c r="X21">
        <v>0</v>
      </c>
      <c r="Y21">
        <v>0.43</v>
      </c>
      <c r="Z21">
        <v>0</v>
      </c>
      <c r="AA21">
        <v>1.93</v>
      </c>
      <c r="AB21">
        <v>34.17</v>
      </c>
      <c r="AC21">
        <v>0</v>
      </c>
      <c r="AD21">
        <v>100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100</v>
      </c>
      <c r="AK21">
        <v>0</v>
      </c>
      <c r="AL21">
        <v>0</v>
      </c>
      <c r="AM21">
        <v>48.2</v>
      </c>
      <c r="AN21">
        <v>79.489999999999995</v>
      </c>
      <c r="AO21">
        <v>48.2</v>
      </c>
      <c r="AP21">
        <v>0</v>
      </c>
      <c r="AQ21">
        <v>102.01</v>
      </c>
      <c r="AR21">
        <v>150</v>
      </c>
      <c r="AS21">
        <v>0</v>
      </c>
    </row>
    <row r="22" spans="1:45">
      <c r="A22" t="s">
        <v>249</v>
      </c>
      <c r="G22" t="s">
        <v>64</v>
      </c>
      <c r="H22" s="73">
        <v>96.830000000000013</v>
      </c>
      <c r="I22" s="46">
        <v>0</v>
      </c>
      <c r="J22" s="46">
        <v>2.67</v>
      </c>
      <c r="K22" s="46">
        <v>0</v>
      </c>
      <c r="L22" s="46">
        <v>1.93</v>
      </c>
      <c r="M22" s="74">
        <v>0</v>
      </c>
      <c r="N22" s="73">
        <v>181.5</v>
      </c>
      <c r="O22" s="46">
        <v>384.17</v>
      </c>
      <c r="P22" s="46">
        <v>0</v>
      </c>
      <c r="Q22" s="46">
        <v>0</v>
      </c>
      <c r="R22" s="46">
        <v>0</v>
      </c>
      <c r="S22" s="74">
        <v>0</v>
      </c>
      <c r="W22">
        <v>2.67</v>
      </c>
      <c r="X22">
        <v>0</v>
      </c>
      <c r="Y22">
        <v>0.43</v>
      </c>
      <c r="Z22">
        <v>0</v>
      </c>
      <c r="AA22">
        <v>1.93</v>
      </c>
      <c r="AB22">
        <v>34.17</v>
      </c>
      <c r="AC22">
        <v>0</v>
      </c>
      <c r="AD22">
        <v>100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100</v>
      </c>
      <c r="AK22">
        <v>0</v>
      </c>
      <c r="AL22">
        <v>0</v>
      </c>
      <c r="AM22">
        <v>48.2</v>
      </c>
      <c r="AN22">
        <v>79.489999999999995</v>
      </c>
      <c r="AO22">
        <v>48.2</v>
      </c>
      <c r="AP22">
        <v>0</v>
      </c>
      <c r="AQ22">
        <v>102.01</v>
      </c>
      <c r="AR22">
        <v>150</v>
      </c>
      <c r="AS22">
        <v>0</v>
      </c>
    </row>
    <row r="23" spans="1:45">
      <c r="A23" t="s">
        <v>250</v>
      </c>
      <c r="G23" t="s">
        <v>65</v>
      </c>
      <c r="H23" s="73">
        <v>96.830000000000013</v>
      </c>
      <c r="I23" s="46">
        <v>0</v>
      </c>
      <c r="J23" s="46">
        <v>2.67</v>
      </c>
      <c r="K23" s="46">
        <v>0</v>
      </c>
      <c r="L23" s="46">
        <v>1.93</v>
      </c>
      <c r="M23" s="74">
        <v>0</v>
      </c>
      <c r="N23" s="73">
        <v>181.5</v>
      </c>
      <c r="O23" s="46">
        <v>384.17</v>
      </c>
      <c r="P23" s="46">
        <v>0</v>
      </c>
      <c r="Q23" s="46">
        <v>0</v>
      </c>
      <c r="R23" s="46">
        <v>0</v>
      </c>
      <c r="S23" s="74">
        <v>0</v>
      </c>
      <c r="W23">
        <v>2.67</v>
      </c>
      <c r="X23">
        <v>0</v>
      </c>
      <c r="Y23">
        <v>0.43</v>
      </c>
      <c r="Z23">
        <v>0</v>
      </c>
      <c r="AA23">
        <v>1.93</v>
      </c>
      <c r="AB23">
        <v>34.17</v>
      </c>
      <c r="AC23">
        <v>0</v>
      </c>
      <c r="AD23">
        <v>100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100</v>
      </c>
      <c r="AK23">
        <v>0</v>
      </c>
      <c r="AL23">
        <v>0</v>
      </c>
      <c r="AM23">
        <v>48.2</v>
      </c>
      <c r="AN23">
        <v>79.489999999999995</v>
      </c>
      <c r="AO23">
        <v>48.2</v>
      </c>
      <c r="AP23">
        <v>0</v>
      </c>
      <c r="AQ23">
        <v>102.01</v>
      </c>
      <c r="AR23">
        <v>150</v>
      </c>
      <c r="AS23">
        <v>0</v>
      </c>
    </row>
    <row r="24" spans="1:45">
      <c r="A24" t="s">
        <v>251</v>
      </c>
      <c r="G24" t="s">
        <v>66</v>
      </c>
      <c r="H24" s="73">
        <v>96.830000000000013</v>
      </c>
      <c r="I24" s="46">
        <v>0</v>
      </c>
      <c r="J24" s="46">
        <v>2.67</v>
      </c>
      <c r="K24" s="46">
        <v>0</v>
      </c>
      <c r="L24" s="46">
        <v>1.93</v>
      </c>
      <c r="M24" s="74">
        <v>0</v>
      </c>
      <c r="N24" s="73">
        <v>181.5</v>
      </c>
      <c r="O24" s="46">
        <v>384.17</v>
      </c>
      <c r="P24" s="46">
        <v>0</v>
      </c>
      <c r="Q24" s="46">
        <v>0</v>
      </c>
      <c r="R24" s="46">
        <v>0</v>
      </c>
      <c r="S24" s="74">
        <v>0</v>
      </c>
      <c r="W24">
        <v>2.67</v>
      </c>
      <c r="X24">
        <v>0</v>
      </c>
      <c r="Y24">
        <v>0.43</v>
      </c>
      <c r="Z24">
        <v>0</v>
      </c>
      <c r="AA24">
        <v>1.93</v>
      </c>
      <c r="AB24">
        <v>34.17</v>
      </c>
      <c r="AC24">
        <v>0</v>
      </c>
      <c r="AD24">
        <v>100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100</v>
      </c>
      <c r="AK24">
        <v>0</v>
      </c>
      <c r="AL24">
        <v>0</v>
      </c>
      <c r="AM24">
        <v>48.2</v>
      </c>
      <c r="AN24">
        <v>79.489999999999995</v>
      </c>
      <c r="AO24">
        <v>48.2</v>
      </c>
      <c r="AP24">
        <v>0</v>
      </c>
      <c r="AQ24">
        <v>102.01</v>
      </c>
      <c r="AR24">
        <v>150</v>
      </c>
      <c r="AS24">
        <v>0</v>
      </c>
    </row>
    <row r="25" spans="1:45">
      <c r="A25" t="s">
        <v>252</v>
      </c>
      <c r="G25" t="s">
        <v>67</v>
      </c>
      <c r="H25" s="73">
        <v>96.830000000000013</v>
      </c>
      <c r="I25" s="46">
        <v>0</v>
      </c>
      <c r="J25" s="46">
        <v>2.67</v>
      </c>
      <c r="K25" s="46">
        <v>0</v>
      </c>
      <c r="L25" s="46">
        <v>1.93</v>
      </c>
      <c r="M25" s="74">
        <v>0</v>
      </c>
      <c r="N25" s="73">
        <v>181.5</v>
      </c>
      <c r="O25" s="46">
        <v>384.17</v>
      </c>
      <c r="P25" s="46">
        <v>0</v>
      </c>
      <c r="Q25" s="46">
        <v>0</v>
      </c>
      <c r="R25" s="46">
        <v>0</v>
      </c>
      <c r="S25" s="74">
        <v>0</v>
      </c>
      <c r="W25">
        <v>2.67</v>
      </c>
      <c r="X25">
        <v>0</v>
      </c>
      <c r="Y25">
        <v>0.43</v>
      </c>
      <c r="Z25">
        <v>0</v>
      </c>
      <c r="AA25">
        <v>1.93</v>
      </c>
      <c r="AB25">
        <v>34.17</v>
      </c>
      <c r="AC25">
        <v>0</v>
      </c>
      <c r="AD25">
        <v>100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100</v>
      </c>
      <c r="AK25">
        <v>0</v>
      </c>
      <c r="AL25">
        <v>0</v>
      </c>
      <c r="AM25">
        <v>48.2</v>
      </c>
      <c r="AN25">
        <v>79.489999999999995</v>
      </c>
      <c r="AO25">
        <v>48.2</v>
      </c>
      <c r="AP25">
        <v>0</v>
      </c>
      <c r="AQ25">
        <v>102.01</v>
      </c>
      <c r="AR25">
        <v>150</v>
      </c>
      <c r="AS25">
        <v>0</v>
      </c>
    </row>
    <row r="26" spans="1:45">
      <c r="A26" t="s">
        <v>253</v>
      </c>
      <c r="G26" t="s">
        <v>68</v>
      </c>
      <c r="H26" s="73">
        <v>96.830000000000013</v>
      </c>
      <c r="I26" s="46">
        <v>0</v>
      </c>
      <c r="J26" s="46">
        <v>2.67</v>
      </c>
      <c r="K26" s="46">
        <v>0</v>
      </c>
      <c r="L26" s="46">
        <v>1.93</v>
      </c>
      <c r="M26" s="74">
        <v>0</v>
      </c>
      <c r="N26" s="73">
        <v>181.5</v>
      </c>
      <c r="O26" s="46">
        <v>384.17</v>
      </c>
      <c r="P26" s="46">
        <v>0</v>
      </c>
      <c r="Q26" s="46">
        <v>0</v>
      </c>
      <c r="R26" s="46">
        <v>0</v>
      </c>
      <c r="S26" s="74">
        <v>0</v>
      </c>
      <c r="W26">
        <v>2.67</v>
      </c>
      <c r="X26">
        <v>0</v>
      </c>
      <c r="Y26">
        <v>0.43</v>
      </c>
      <c r="Z26">
        <v>0</v>
      </c>
      <c r="AA26">
        <v>1.93</v>
      </c>
      <c r="AB26">
        <v>34.17</v>
      </c>
      <c r="AC26">
        <v>0</v>
      </c>
      <c r="AD26">
        <v>100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100</v>
      </c>
      <c r="AK26">
        <v>0</v>
      </c>
      <c r="AL26">
        <v>0</v>
      </c>
      <c r="AM26">
        <v>48.2</v>
      </c>
      <c r="AN26">
        <v>79.489999999999995</v>
      </c>
      <c r="AO26">
        <v>48.2</v>
      </c>
      <c r="AP26">
        <v>0</v>
      </c>
      <c r="AQ26">
        <v>102.01</v>
      </c>
      <c r="AR26">
        <v>150</v>
      </c>
      <c r="AS26">
        <v>0</v>
      </c>
    </row>
    <row r="27" spans="1:45">
      <c r="A27" t="s">
        <v>254</v>
      </c>
      <c r="G27" t="s">
        <v>69</v>
      </c>
      <c r="H27" s="73">
        <v>96.830000000000013</v>
      </c>
      <c r="I27" s="46">
        <v>0</v>
      </c>
      <c r="J27" s="46">
        <v>2.67</v>
      </c>
      <c r="K27" s="46">
        <v>0</v>
      </c>
      <c r="L27" s="46">
        <v>1.93</v>
      </c>
      <c r="M27" s="74">
        <v>0</v>
      </c>
      <c r="N27" s="73">
        <v>182.66</v>
      </c>
      <c r="O27" s="46">
        <v>450</v>
      </c>
      <c r="P27" s="46">
        <v>0</v>
      </c>
      <c r="Q27" s="46">
        <v>0</v>
      </c>
      <c r="R27" s="46">
        <v>0</v>
      </c>
      <c r="S27" s="74">
        <v>0</v>
      </c>
      <c r="W27">
        <v>2.67</v>
      </c>
      <c r="X27">
        <v>0</v>
      </c>
      <c r="Y27">
        <v>0.43</v>
      </c>
      <c r="Z27">
        <v>100</v>
      </c>
      <c r="AA27">
        <v>1.93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100</v>
      </c>
      <c r="AI27">
        <v>0</v>
      </c>
      <c r="AJ27">
        <v>100</v>
      </c>
      <c r="AK27">
        <v>0</v>
      </c>
      <c r="AL27">
        <v>0</v>
      </c>
      <c r="AM27">
        <v>48.2</v>
      </c>
      <c r="AN27">
        <v>0</v>
      </c>
      <c r="AO27">
        <v>48.2</v>
      </c>
      <c r="AP27">
        <v>0</v>
      </c>
      <c r="AQ27">
        <v>182.66</v>
      </c>
      <c r="AR27">
        <v>150</v>
      </c>
      <c r="AS27">
        <v>0</v>
      </c>
    </row>
    <row r="28" spans="1:45">
      <c r="A28" t="s">
        <v>255</v>
      </c>
      <c r="G28" t="s">
        <v>70</v>
      </c>
      <c r="H28" s="73">
        <v>96.830000000000013</v>
      </c>
      <c r="I28" s="46">
        <v>0</v>
      </c>
      <c r="J28" s="46">
        <v>2.67</v>
      </c>
      <c r="K28" s="46">
        <v>0</v>
      </c>
      <c r="L28" s="46">
        <v>1.93</v>
      </c>
      <c r="M28" s="74">
        <v>0</v>
      </c>
      <c r="N28" s="73">
        <v>182.66</v>
      </c>
      <c r="O28" s="46">
        <v>450</v>
      </c>
      <c r="P28" s="46">
        <v>0</v>
      </c>
      <c r="Q28" s="46">
        <v>0</v>
      </c>
      <c r="R28" s="46">
        <v>0</v>
      </c>
      <c r="S28" s="74">
        <v>0</v>
      </c>
      <c r="W28">
        <v>2.67</v>
      </c>
      <c r="X28">
        <v>0</v>
      </c>
      <c r="Y28">
        <v>0.43</v>
      </c>
      <c r="Z28">
        <v>100</v>
      </c>
      <c r="AA28">
        <v>1.93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100</v>
      </c>
      <c r="AI28">
        <v>0</v>
      </c>
      <c r="AJ28">
        <v>100</v>
      </c>
      <c r="AK28">
        <v>0</v>
      </c>
      <c r="AL28">
        <v>0</v>
      </c>
      <c r="AM28">
        <v>48.2</v>
      </c>
      <c r="AN28">
        <v>0</v>
      </c>
      <c r="AO28">
        <v>48.2</v>
      </c>
      <c r="AP28">
        <v>0</v>
      </c>
      <c r="AQ28">
        <v>182.66</v>
      </c>
      <c r="AR28">
        <v>150</v>
      </c>
      <c r="AS28">
        <v>0</v>
      </c>
    </row>
    <row r="29" spans="1:45">
      <c r="A29" t="s">
        <v>263</v>
      </c>
      <c r="G29" t="s">
        <v>71</v>
      </c>
      <c r="H29" s="73">
        <v>96.830000000000013</v>
      </c>
      <c r="I29" s="46">
        <v>0</v>
      </c>
      <c r="J29" s="46">
        <v>2.67</v>
      </c>
      <c r="K29" s="46">
        <v>0</v>
      </c>
      <c r="L29" s="46">
        <v>1.93</v>
      </c>
      <c r="M29" s="74">
        <v>0</v>
      </c>
      <c r="N29" s="73">
        <v>182.66</v>
      </c>
      <c r="O29" s="46">
        <v>450</v>
      </c>
      <c r="P29" s="46">
        <v>0</v>
      </c>
      <c r="Q29" s="46">
        <v>0</v>
      </c>
      <c r="R29" s="46">
        <v>0</v>
      </c>
      <c r="S29" s="74">
        <v>0</v>
      </c>
      <c r="W29">
        <v>2.67</v>
      </c>
      <c r="X29">
        <v>0</v>
      </c>
      <c r="Y29">
        <v>0.43</v>
      </c>
      <c r="Z29">
        <v>100</v>
      </c>
      <c r="AA29">
        <v>1.93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100</v>
      </c>
      <c r="AI29">
        <v>0</v>
      </c>
      <c r="AJ29">
        <v>100</v>
      </c>
      <c r="AK29">
        <v>0</v>
      </c>
      <c r="AL29">
        <v>0</v>
      </c>
      <c r="AM29">
        <v>48.2</v>
      </c>
      <c r="AN29">
        <v>0</v>
      </c>
      <c r="AO29">
        <v>48.2</v>
      </c>
      <c r="AP29">
        <v>0</v>
      </c>
      <c r="AQ29">
        <v>182.66</v>
      </c>
      <c r="AR29">
        <v>150</v>
      </c>
      <c r="AS29">
        <v>0</v>
      </c>
    </row>
    <row r="30" spans="1:45">
      <c r="A30" t="s">
        <v>264</v>
      </c>
      <c r="G30" t="s">
        <v>72</v>
      </c>
      <c r="H30" s="73">
        <v>96.830000000000013</v>
      </c>
      <c r="I30" s="46">
        <v>0</v>
      </c>
      <c r="J30" s="46">
        <v>2.67</v>
      </c>
      <c r="K30" s="46">
        <v>0</v>
      </c>
      <c r="L30" s="46">
        <v>2.0299999999999998</v>
      </c>
      <c r="M30" s="74">
        <v>0</v>
      </c>
      <c r="N30" s="73">
        <v>182.66</v>
      </c>
      <c r="O30" s="46">
        <v>450</v>
      </c>
      <c r="P30" s="46">
        <v>0</v>
      </c>
      <c r="Q30" s="46">
        <v>0</v>
      </c>
      <c r="R30" s="46">
        <v>0</v>
      </c>
      <c r="S30" s="74">
        <v>0</v>
      </c>
      <c r="W30">
        <v>2.67</v>
      </c>
      <c r="X30">
        <v>0</v>
      </c>
      <c r="Y30">
        <v>0.43</v>
      </c>
      <c r="Z30">
        <v>100</v>
      </c>
      <c r="AA30">
        <v>1.93</v>
      </c>
      <c r="AB30">
        <v>0</v>
      </c>
      <c r="AC30">
        <v>0</v>
      </c>
      <c r="AD30">
        <v>0</v>
      </c>
      <c r="AE30">
        <v>0</v>
      </c>
      <c r="AF30">
        <v>0.1</v>
      </c>
      <c r="AG30">
        <v>0</v>
      </c>
      <c r="AH30">
        <v>100</v>
      </c>
      <c r="AI30">
        <v>0</v>
      </c>
      <c r="AJ30">
        <v>100</v>
      </c>
      <c r="AK30">
        <v>0</v>
      </c>
      <c r="AL30">
        <v>0</v>
      </c>
      <c r="AM30">
        <v>48.2</v>
      </c>
      <c r="AN30">
        <v>0</v>
      </c>
      <c r="AO30">
        <v>48.2</v>
      </c>
      <c r="AP30">
        <v>0</v>
      </c>
      <c r="AQ30">
        <v>182.66</v>
      </c>
      <c r="AR30">
        <v>150</v>
      </c>
      <c r="AS30">
        <v>0</v>
      </c>
    </row>
    <row r="31" spans="1:45">
      <c r="A31" t="s">
        <v>274</v>
      </c>
      <c r="G31" t="s">
        <v>73</v>
      </c>
      <c r="H31" s="73">
        <v>96.98</v>
      </c>
      <c r="I31" s="46">
        <v>0</v>
      </c>
      <c r="J31" s="46">
        <v>2.67</v>
      </c>
      <c r="K31" s="46">
        <v>0</v>
      </c>
      <c r="L31" s="46">
        <v>2.2999999999999998</v>
      </c>
      <c r="M31" s="74">
        <v>0</v>
      </c>
      <c r="N31" s="73">
        <v>182.66</v>
      </c>
      <c r="O31" s="46">
        <v>450</v>
      </c>
      <c r="P31" s="46">
        <v>0</v>
      </c>
      <c r="Q31" s="46">
        <v>0</v>
      </c>
      <c r="R31" s="46">
        <v>0</v>
      </c>
      <c r="S31" s="74">
        <v>0</v>
      </c>
      <c r="W31">
        <v>2.67</v>
      </c>
      <c r="X31">
        <v>0</v>
      </c>
      <c r="Y31">
        <v>0.57999999999999996</v>
      </c>
      <c r="Z31">
        <v>100</v>
      </c>
      <c r="AA31">
        <v>1.93</v>
      </c>
      <c r="AB31">
        <v>0</v>
      </c>
      <c r="AC31">
        <v>0</v>
      </c>
      <c r="AD31">
        <v>0</v>
      </c>
      <c r="AE31">
        <v>0</v>
      </c>
      <c r="AF31">
        <v>0.37</v>
      </c>
      <c r="AG31">
        <v>0</v>
      </c>
      <c r="AH31">
        <v>100</v>
      </c>
      <c r="AI31">
        <v>0</v>
      </c>
      <c r="AJ31">
        <v>100</v>
      </c>
      <c r="AK31">
        <v>0</v>
      </c>
      <c r="AL31">
        <v>0</v>
      </c>
      <c r="AM31">
        <v>48.2</v>
      </c>
      <c r="AN31">
        <v>0</v>
      </c>
      <c r="AO31">
        <v>48.2</v>
      </c>
      <c r="AP31">
        <v>0</v>
      </c>
      <c r="AQ31">
        <v>182.66</v>
      </c>
      <c r="AR31">
        <v>150</v>
      </c>
      <c r="AS31">
        <v>0</v>
      </c>
    </row>
    <row r="32" spans="1:45">
      <c r="A32" t="s">
        <v>275</v>
      </c>
      <c r="G32" t="s">
        <v>74</v>
      </c>
      <c r="H32" s="73">
        <v>96.98</v>
      </c>
      <c r="I32" s="46">
        <v>0</v>
      </c>
      <c r="J32" s="46">
        <v>2.67</v>
      </c>
      <c r="K32" s="46">
        <v>0</v>
      </c>
      <c r="L32" s="46">
        <v>2.59</v>
      </c>
      <c r="M32" s="74">
        <v>0</v>
      </c>
      <c r="N32" s="73">
        <v>182.66</v>
      </c>
      <c r="O32" s="46">
        <v>450</v>
      </c>
      <c r="P32" s="46">
        <v>0</v>
      </c>
      <c r="Q32" s="46">
        <v>0</v>
      </c>
      <c r="R32" s="46">
        <v>0</v>
      </c>
      <c r="S32" s="74">
        <v>0</v>
      </c>
      <c r="W32">
        <v>2.67</v>
      </c>
      <c r="X32">
        <v>0</v>
      </c>
      <c r="Y32">
        <v>0.57999999999999996</v>
      </c>
      <c r="Z32">
        <v>100</v>
      </c>
      <c r="AA32">
        <v>1.93</v>
      </c>
      <c r="AB32">
        <v>0</v>
      </c>
      <c r="AC32">
        <v>0</v>
      </c>
      <c r="AD32">
        <v>0</v>
      </c>
      <c r="AE32">
        <v>0</v>
      </c>
      <c r="AF32">
        <v>0.66</v>
      </c>
      <c r="AG32">
        <v>0</v>
      </c>
      <c r="AH32">
        <v>100</v>
      </c>
      <c r="AI32">
        <v>0</v>
      </c>
      <c r="AJ32">
        <v>100</v>
      </c>
      <c r="AK32">
        <v>0</v>
      </c>
      <c r="AL32">
        <v>0</v>
      </c>
      <c r="AM32">
        <v>48.2</v>
      </c>
      <c r="AN32">
        <v>0</v>
      </c>
      <c r="AO32">
        <v>48.2</v>
      </c>
      <c r="AP32">
        <v>0</v>
      </c>
      <c r="AQ32">
        <v>182.66</v>
      </c>
      <c r="AR32">
        <v>150</v>
      </c>
      <c r="AS32">
        <v>0</v>
      </c>
    </row>
    <row r="33" spans="1:45">
      <c r="A33" t="s">
        <v>276</v>
      </c>
      <c r="G33" t="s">
        <v>75</v>
      </c>
      <c r="H33" s="73">
        <v>96.98</v>
      </c>
      <c r="I33" s="46">
        <v>0</v>
      </c>
      <c r="J33" s="46">
        <v>2.67</v>
      </c>
      <c r="K33" s="46">
        <v>0</v>
      </c>
      <c r="L33" s="46">
        <v>2.9299999999999997</v>
      </c>
      <c r="M33" s="74">
        <v>0</v>
      </c>
      <c r="N33" s="73">
        <v>182.66</v>
      </c>
      <c r="O33" s="46">
        <v>450</v>
      </c>
      <c r="P33" s="46">
        <v>0</v>
      </c>
      <c r="Q33" s="46">
        <v>0</v>
      </c>
      <c r="R33" s="46">
        <v>0</v>
      </c>
      <c r="S33" s="74">
        <v>0</v>
      </c>
      <c r="W33">
        <v>2.67</v>
      </c>
      <c r="X33">
        <v>0</v>
      </c>
      <c r="Y33">
        <v>0.57999999999999996</v>
      </c>
      <c r="Z33">
        <v>100</v>
      </c>
      <c r="AA33">
        <v>1.93</v>
      </c>
      <c r="AB33">
        <v>0</v>
      </c>
      <c r="AC33">
        <v>0</v>
      </c>
      <c r="AD33">
        <v>0</v>
      </c>
      <c r="AE33">
        <v>0</v>
      </c>
      <c r="AF33">
        <v>1</v>
      </c>
      <c r="AG33">
        <v>0</v>
      </c>
      <c r="AH33">
        <v>100</v>
      </c>
      <c r="AI33">
        <v>0</v>
      </c>
      <c r="AJ33">
        <v>100</v>
      </c>
      <c r="AK33">
        <v>0</v>
      </c>
      <c r="AL33">
        <v>0</v>
      </c>
      <c r="AM33">
        <v>48.2</v>
      </c>
      <c r="AN33">
        <v>0</v>
      </c>
      <c r="AO33">
        <v>48.2</v>
      </c>
      <c r="AP33">
        <v>0</v>
      </c>
      <c r="AQ33">
        <v>182.66</v>
      </c>
      <c r="AR33">
        <v>150</v>
      </c>
      <c r="AS33">
        <v>0</v>
      </c>
    </row>
    <row r="34" spans="1:45">
      <c r="A34" t="s">
        <v>277</v>
      </c>
      <c r="G34" t="s">
        <v>76</v>
      </c>
      <c r="H34" s="73">
        <v>96.98</v>
      </c>
      <c r="I34" s="46">
        <v>0</v>
      </c>
      <c r="J34" s="46">
        <v>2.67</v>
      </c>
      <c r="K34" s="46">
        <v>0</v>
      </c>
      <c r="L34" s="46">
        <v>3.3</v>
      </c>
      <c r="M34" s="74">
        <v>0</v>
      </c>
      <c r="N34" s="73">
        <v>182.66</v>
      </c>
      <c r="O34" s="46">
        <v>450</v>
      </c>
      <c r="P34" s="46">
        <v>0</v>
      </c>
      <c r="Q34" s="46">
        <v>0</v>
      </c>
      <c r="R34" s="46">
        <v>0</v>
      </c>
      <c r="S34" s="74">
        <v>0</v>
      </c>
      <c r="W34">
        <v>2.67</v>
      </c>
      <c r="X34">
        <v>0</v>
      </c>
      <c r="Y34">
        <v>0.57999999999999996</v>
      </c>
      <c r="Z34">
        <v>100</v>
      </c>
      <c r="AA34">
        <v>1.93</v>
      </c>
      <c r="AB34">
        <v>0</v>
      </c>
      <c r="AC34">
        <v>0</v>
      </c>
      <c r="AD34">
        <v>0</v>
      </c>
      <c r="AE34">
        <v>0</v>
      </c>
      <c r="AF34">
        <v>1.37</v>
      </c>
      <c r="AG34">
        <v>0</v>
      </c>
      <c r="AH34">
        <v>100</v>
      </c>
      <c r="AI34">
        <v>0</v>
      </c>
      <c r="AJ34">
        <v>100</v>
      </c>
      <c r="AK34">
        <v>0</v>
      </c>
      <c r="AL34">
        <v>0</v>
      </c>
      <c r="AM34">
        <v>48.2</v>
      </c>
      <c r="AN34">
        <v>0</v>
      </c>
      <c r="AO34">
        <v>48.2</v>
      </c>
      <c r="AP34">
        <v>0</v>
      </c>
      <c r="AQ34">
        <v>182.66</v>
      </c>
      <c r="AR34">
        <v>150</v>
      </c>
      <c r="AS34">
        <v>0</v>
      </c>
    </row>
    <row r="35" spans="1:45">
      <c r="A35" t="s">
        <v>279</v>
      </c>
      <c r="G35" t="s">
        <v>77</v>
      </c>
      <c r="H35" s="73">
        <v>97.360000000000014</v>
      </c>
      <c r="I35" s="46">
        <v>0</v>
      </c>
      <c r="J35" s="46">
        <v>2.67</v>
      </c>
      <c r="K35" s="46">
        <v>0</v>
      </c>
      <c r="L35" s="46">
        <v>3.7199999999999998</v>
      </c>
      <c r="M35" s="74">
        <v>0</v>
      </c>
      <c r="N35" s="73">
        <v>182.66</v>
      </c>
      <c r="O35" s="46">
        <v>400</v>
      </c>
      <c r="P35" s="46">
        <v>0</v>
      </c>
      <c r="Q35" s="46">
        <v>0</v>
      </c>
      <c r="R35" s="46">
        <v>0</v>
      </c>
      <c r="S35" s="74">
        <v>0</v>
      </c>
      <c r="W35">
        <v>2.67</v>
      </c>
      <c r="X35">
        <v>0</v>
      </c>
      <c r="Y35">
        <v>0.96</v>
      </c>
      <c r="Z35">
        <v>100</v>
      </c>
      <c r="AA35">
        <v>1.93</v>
      </c>
      <c r="AB35">
        <v>0</v>
      </c>
      <c r="AC35">
        <v>0</v>
      </c>
      <c r="AD35">
        <v>0</v>
      </c>
      <c r="AE35">
        <v>0</v>
      </c>
      <c r="AF35">
        <v>1.79</v>
      </c>
      <c r="AG35">
        <v>0</v>
      </c>
      <c r="AH35">
        <v>50</v>
      </c>
      <c r="AI35">
        <v>0</v>
      </c>
      <c r="AJ35">
        <v>100</v>
      </c>
      <c r="AK35">
        <v>0</v>
      </c>
      <c r="AL35">
        <v>0</v>
      </c>
      <c r="AM35">
        <v>48.2</v>
      </c>
      <c r="AN35">
        <v>0</v>
      </c>
      <c r="AO35">
        <v>48.2</v>
      </c>
      <c r="AP35">
        <v>0</v>
      </c>
      <c r="AQ35">
        <v>182.66</v>
      </c>
      <c r="AR35">
        <v>150</v>
      </c>
      <c r="AS35">
        <v>0</v>
      </c>
    </row>
    <row r="36" spans="1:45">
      <c r="A36" t="s">
        <v>309</v>
      </c>
      <c r="G36" t="s">
        <v>78</v>
      </c>
      <c r="H36" s="73">
        <v>97.360000000000014</v>
      </c>
      <c r="I36" s="46">
        <v>0</v>
      </c>
      <c r="J36" s="46">
        <v>2.67</v>
      </c>
      <c r="K36" s="46">
        <v>0</v>
      </c>
      <c r="L36" s="46">
        <v>4.12</v>
      </c>
      <c r="M36" s="74">
        <v>0</v>
      </c>
      <c r="N36" s="73">
        <v>182.66</v>
      </c>
      <c r="O36" s="46">
        <v>400</v>
      </c>
      <c r="P36" s="46">
        <v>0</v>
      </c>
      <c r="Q36" s="46">
        <v>0</v>
      </c>
      <c r="R36" s="46">
        <v>0</v>
      </c>
      <c r="S36" s="74">
        <v>0</v>
      </c>
      <c r="W36">
        <v>2.67</v>
      </c>
      <c r="X36">
        <v>0</v>
      </c>
      <c r="Y36">
        <v>0.96</v>
      </c>
      <c r="Z36">
        <v>100</v>
      </c>
      <c r="AA36">
        <v>1.93</v>
      </c>
      <c r="AB36">
        <v>0</v>
      </c>
      <c r="AC36">
        <v>0</v>
      </c>
      <c r="AD36">
        <v>0</v>
      </c>
      <c r="AE36">
        <v>0</v>
      </c>
      <c r="AF36">
        <v>2.19</v>
      </c>
      <c r="AG36">
        <v>0</v>
      </c>
      <c r="AH36">
        <v>50</v>
      </c>
      <c r="AI36">
        <v>0</v>
      </c>
      <c r="AJ36">
        <v>100</v>
      </c>
      <c r="AK36">
        <v>0</v>
      </c>
      <c r="AL36">
        <v>0</v>
      </c>
      <c r="AM36">
        <v>48.2</v>
      </c>
      <c r="AN36">
        <v>0</v>
      </c>
      <c r="AO36">
        <v>48.2</v>
      </c>
      <c r="AP36">
        <v>0</v>
      </c>
      <c r="AQ36">
        <v>182.66</v>
      </c>
      <c r="AR36">
        <v>150</v>
      </c>
      <c r="AS36">
        <v>0</v>
      </c>
    </row>
    <row r="37" spans="1:45">
      <c r="A37" t="s">
        <v>310</v>
      </c>
      <c r="G37" t="s">
        <v>79</v>
      </c>
      <c r="H37" s="73">
        <v>97.360000000000014</v>
      </c>
      <c r="I37" s="46">
        <v>0</v>
      </c>
      <c r="J37" s="46">
        <v>2.67</v>
      </c>
      <c r="K37" s="46">
        <v>0</v>
      </c>
      <c r="L37" s="46">
        <v>4.5999999999999996</v>
      </c>
      <c r="M37" s="74">
        <v>0</v>
      </c>
      <c r="N37" s="73">
        <v>182.66</v>
      </c>
      <c r="O37" s="46">
        <v>400</v>
      </c>
      <c r="P37" s="46">
        <v>0</v>
      </c>
      <c r="Q37" s="46">
        <v>0</v>
      </c>
      <c r="R37" s="46">
        <v>0</v>
      </c>
      <c r="S37" s="74">
        <v>0</v>
      </c>
      <c r="W37">
        <v>2.67</v>
      </c>
      <c r="X37">
        <v>0</v>
      </c>
      <c r="Y37">
        <v>0.96</v>
      </c>
      <c r="Z37">
        <v>100</v>
      </c>
      <c r="AA37">
        <v>1.93</v>
      </c>
      <c r="AB37">
        <v>0</v>
      </c>
      <c r="AC37">
        <v>0</v>
      </c>
      <c r="AD37">
        <v>0</v>
      </c>
      <c r="AE37">
        <v>0</v>
      </c>
      <c r="AF37">
        <v>2.67</v>
      </c>
      <c r="AG37">
        <v>0</v>
      </c>
      <c r="AH37">
        <v>50</v>
      </c>
      <c r="AI37">
        <v>0</v>
      </c>
      <c r="AJ37">
        <v>100</v>
      </c>
      <c r="AK37">
        <v>0</v>
      </c>
      <c r="AL37">
        <v>0</v>
      </c>
      <c r="AM37">
        <v>48.2</v>
      </c>
      <c r="AN37">
        <v>0</v>
      </c>
      <c r="AO37">
        <v>48.2</v>
      </c>
      <c r="AP37">
        <v>0</v>
      </c>
      <c r="AQ37">
        <v>182.66</v>
      </c>
      <c r="AR37">
        <v>150</v>
      </c>
      <c r="AS37">
        <v>0</v>
      </c>
    </row>
    <row r="38" spans="1:45">
      <c r="A38" t="s">
        <v>311</v>
      </c>
      <c r="G38" t="s">
        <v>80</v>
      </c>
      <c r="H38" s="73">
        <v>97.360000000000014</v>
      </c>
      <c r="I38" s="46">
        <v>0</v>
      </c>
      <c r="J38" s="46">
        <v>2.67</v>
      </c>
      <c r="K38" s="46">
        <v>0</v>
      </c>
      <c r="L38" s="46">
        <v>5.08</v>
      </c>
      <c r="M38" s="74">
        <v>0</v>
      </c>
      <c r="N38" s="73">
        <v>182.66</v>
      </c>
      <c r="O38" s="46">
        <v>400</v>
      </c>
      <c r="P38" s="46">
        <v>0</v>
      </c>
      <c r="Q38" s="46">
        <v>0</v>
      </c>
      <c r="R38" s="46">
        <v>0</v>
      </c>
      <c r="S38" s="74">
        <v>0</v>
      </c>
      <c r="W38">
        <v>2.67</v>
      </c>
      <c r="X38">
        <v>0</v>
      </c>
      <c r="Y38">
        <v>0.96</v>
      </c>
      <c r="Z38">
        <v>100</v>
      </c>
      <c r="AA38">
        <v>1.93</v>
      </c>
      <c r="AB38">
        <v>0</v>
      </c>
      <c r="AC38">
        <v>0</v>
      </c>
      <c r="AD38">
        <v>0</v>
      </c>
      <c r="AE38">
        <v>0</v>
      </c>
      <c r="AF38">
        <v>3.15</v>
      </c>
      <c r="AG38">
        <v>0</v>
      </c>
      <c r="AH38">
        <v>50</v>
      </c>
      <c r="AI38">
        <v>0</v>
      </c>
      <c r="AJ38">
        <v>100</v>
      </c>
      <c r="AK38">
        <v>0</v>
      </c>
      <c r="AL38">
        <v>0</v>
      </c>
      <c r="AM38">
        <v>48.2</v>
      </c>
      <c r="AN38">
        <v>0</v>
      </c>
      <c r="AO38">
        <v>48.2</v>
      </c>
      <c r="AP38">
        <v>0</v>
      </c>
      <c r="AQ38">
        <v>182.66</v>
      </c>
      <c r="AR38">
        <v>150</v>
      </c>
      <c r="AS38">
        <v>0</v>
      </c>
    </row>
    <row r="39" spans="1:45">
      <c r="A39" t="s">
        <v>312</v>
      </c>
      <c r="G39" t="s">
        <v>81</v>
      </c>
      <c r="H39" s="73">
        <v>97.360000000000014</v>
      </c>
      <c r="I39" s="46">
        <v>0</v>
      </c>
      <c r="J39" s="46">
        <v>2.67</v>
      </c>
      <c r="K39" s="46">
        <v>24.1</v>
      </c>
      <c r="L39" s="46">
        <v>5.56</v>
      </c>
      <c r="M39" s="74">
        <v>0</v>
      </c>
      <c r="N39" s="73">
        <v>182.66</v>
      </c>
      <c r="O39" s="46">
        <v>400</v>
      </c>
      <c r="P39" s="46">
        <v>0</v>
      </c>
      <c r="Q39" s="46">
        <v>0</v>
      </c>
      <c r="R39" s="46">
        <v>0</v>
      </c>
      <c r="S39" s="74">
        <v>0</v>
      </c>
      <c r="W39">
        <v>2.67</v>
      </c>
      <c r="X39">
        <v>24.1</v>
      </c>
      <c r="Y39">
        <v>0.96</v>
      </c>
      <c r="Z39">
        <v>100</v>
      </c>
      <c r="AA39">
        <v>1.93</v>
      </c>
      <c r="AB39">
        <v>0</v>
      </c>
      <c r="AC39">
        <v>0</v>
      </c>
      <c r="AD39">
        <v>0</v>
      </c>
      <c r="AE39">
        <v>0</v>
      </c>
      <c r="AF39">
        <v>3.63</v>
      </c>
      <c r="AG39">
        <v>0</v>
      </c>
      <c r="AH39">
        <v>50</v>
      </c>
      <c r="AI39">
        <v>0</v>
      </c>
      <c r="AJ39">
        <v>100</v>
      </c>
      <c r="AK39">
        <v>0</v>
      </c>
      <c r="AL39">
        <v>0</v>
      </c>
      <c r="AM39">
        <v>48.2</v>
      </c>
      <c r="AN39">
        <v>0</v>
      </c>
      <c r="AO39">
        <v>48.2</v>
      </c>
      <c r="AP39">
        <v>0</v>
      </c>
      <c r="AQ39">
        <v>182.66</v>
      </c>
      <c r="AR39">
        <v>150</v>
      </c>
      <c r="AS39">
        <v>0</v>
      </c>
    </row>
    <row r="40" spans="1:45">
      <c r="A40" t="s">
        <v>329</v>
      </c>
      <c r="G40" t="s">
        <v>82</v>
      </c>
      <c r="H40" s="73">
        <v>97.360000000000014</v>
      </c>
      <c r="I40" s="46">
        <v>0</v>
      </c>
      <c r="J40" s="46">
        <v>2.67</v>
      </c>
      <c r="K40" s="46">
        <v>24.1</v>
      </c>
      <c r="L40" s="46">
        <v>5.96</v>
      </c>
      <c r="M40" s="74">
        <v>0</v>
      </c>
      <c r="N40" s="73">
        <v>182.66</v>
      </c>
      <c r="O40" s="46">
        <v>400</v>
      </c>
      <c r="P40" s="46">
        <v>0</v>
      </c>
      <c r="Q40" s="46">
        <v>0</v>
      </c>
      <c r="R40" s="46">
        <v>0</v>
      </c>
      <c r="S40" s="74">
        <v>0</v>
      </c>
      <c r="W40">
        <v>2.67</v>
      </c>
      <c r="X40">
        <v>24.1</v>
      </c>
      <c r="Y40">
        <v>0.96</v>
      </c>
      <c r="Z40">
        <v>100</v>
      </c>
      <c r="AA40">
        <v>1.93</v>
      </c>
      <c r="AB40">
        <v>0</v>
      </c>
      <c r="AC40">
        <v>0</v>
      </c>
      <c r="AD40">
        <v>0</v>
      </c>
      <c r="AE40">
        <v>0</v>
      </c>
      <c r="AF40">
        <v>4.03</v>
      </c>
      <c r="AG40">
        <v>0</v>
      </c>
      <c r="AH40">
        <v>50</v>
      </c>
      <c r="AI40">
        <v>0</v>
      </c>
      <c r="AJ40">
        <v>100</v>
      </c>
      <c r="AK40">
        <v>0</v>
      </c>
      <c r="AL40">
        <v>0</v>
      </c>
      <c r="AM40">
        <v>48.2</v>
      </c>
      <c r="AN40">
        <v>0</v>
      </c>
      <c r="AO40">
        <v>48.2</v>
      </c>
      <c r="AP40">
        <v>0</v>
      </c>
      <c r="AQ40">
        <v>182.66</v>
      </c>
      <c r="AR40">
        <v>150</v>
      </c>
      <c r="AS40">
        <v>0</v>
      </c>
    </row>
    <row r="41" spans="1:45">
      <c r="A41" t="s">
        <v>330</v>
      </c>
      <c r="G41" t="s">
        <v>83</v>
      </c>
      <c r="H41" s="73">
        <v>97.360000000000014</v>
      </c>
      <c r="I41" s="46">
        <v>0</v>
      </c>
      <c r="J41" s="46">
        <v>2.67</v>
      </c>
      <c r="K41" s="46">
        <v>24.1</v>
      </c>
      <c r="L41" s="46">
        <v>6.3599999999999994</v>
      </c>
      <c r="M41" s="74">
        <v>0</v>
      </c>
      <c r="N41" s="73">
        <v>182.66</v>
      </c>
      <c r="O41" s="46">
        <v>400</v>
      </c>
      <c r="P41" s="46">
        <v>0</v>
      </c>
      <c r="Q41" s="46">
        <v>0</v>
      </c>
      <c r="R41" s="46">
        <v>0</v>
      </c>
      <c r="S41" s="74">
        <v>0</v>
      </c>
      <c r="W41">
        <v>2.67</v>
      </c>
      <c r="X41">
        <v>24.1</v>
      </c>
      <c r="Y41">
        <v>0.96</v>
      </c>
      <c r="Z41">
        <v>100</v>
      </c>
      <c r="AA41">
        <v>1.93</v>
      </c>
      <c r="AB41">
        <v>0</v>
      </c>
      <c r="AC41">
        <v>0</v>
      </c>
      <c r="AD41">
        <v>0</v>
      </c>
      <c r="AE41">
        <v>0</v>
      </c>
      <c r="AF41">
        <v>4.43</v>
      </c>
      <c r="AG41">
        <v>0</v>
      </c>
      <c r="AH41">
        <v>50</v>
      </c>
      <c r="AI41">
        <v>0</v>
      </c>
      <c r="AJ41">
        <v>100</v>
      </c>
      <c r="AK41">
        <v>0</v>
      </c>
      <c r="AL41">
        <v>0</v>
      </c>
      <c r="AM41">
        <v>48.2</v>
      </c>
      <c r="AN41">
        <v>0</v>
      </c>
      <c r="AO41">
        <v>48.2</v>
      </c>
      <c r="AP41">
        <v>0</v>
      </c>
      <c r="AQ41">
        <v>182.66</v>
      </c>
      <c r="AR41">
        <v>150</v>
      </c>
      <c r="AS41">
        <v>0</v>
      </c>
    </row>
    <row r="42" spans="1:45">
      <c r="A42" t="s">
        <v>331</v>
      </c>
      <c r="G42" t="s">
        <v>84</v>
      </c>
      <c r="H42" s="73">
        <v>97.360000000000014</v>
      </c>
      <c r="I42" s="46">
        <v>0</v>
      </c>
      <c r="J42" s="46">
        <v>2.67</v>
      </c>
      <c r="K42" s="46">
        <v>24.1</v>
      </c>
      <c r="L42" s="46">
        <v>6.8</v>
      </c>
      <c r="M42" s="74">
        <v>0</v>
      </c>
      <c r="N42" s="73">
        <v>182.66</v>
      </c>
      <c r="O42" s="46">
        <v>400</v>
      </c>
      <c r="P42" s="46">
        <v>0</v>
      </c>
      <c r="Q42" s="46">
        <v>0</v>
      </c>
      <c r="R42" s="46">
        <v>0</v>
      </c>
      <c r="S42" s="74">
        <v>0</v>
      </c>
      <c r="W42">
        <v>2.67</v>
      </c>
      <c r="X42">
        <v>24.1</v>
      </c>
      <c r="Y42">
        <v>0.96</v>
      </c>
      <c r="Z42">
        <v>100</v>
      </c>
      <c r="AA42">
        <v>1.93</v>
      </c>
      <c r="AB42">
        <v>0</v>
      </c>
      <c r="AC42">
        <v>0</v>
      </c>
      <c r="AD42">
        <v>0</v>
      </c>
      <c r="AE42">
        <v>0</v>
      </c>
      <c r="AF42">
        <v>4.87</v>
      </c>
      <c r="AG42">
        <v>0</v>
      </c>
      <c r="AH42">
        <v>50</v>
      </c>
      <c r="AI42">
        <v>0</v>
      </c>
      <c r="AJ42">
        <v>100</v>
      </c>
      <c r="AK42">
        <v>0</v>
      </c>
      <c r="AL42">
        <v>0</v>
      </c>
      <c r="AM42">
        <v>48.2</v>
      </c>
      <c r="AN42">
        <v>0</v>
      </c>
      <c r="AO42">
        <v>48.2</v>
      </c>
      <c r="AP42">
        <v>0</v>
      </c>
      <c r="AQ42">
        <v>182.66</v>
      </c>
      <c r="AR42">
        <v>150</v>
      </c>
      <c r="AS42">
        <v>0</v>
      </c>
    </row>
    <row r="43" spans="1:45">
      <c r="A43" t="s">
        <v>337</v>
      </c>
      <c r="G43" t="s">
        <v>85</v>
      </c>
      <c r="H43" s="73">
        <v>97.360000000000014</v>
      </c>
      <c r="I43" s="46">
        <v>0</v>
      </c>
      <c r="J43" s="46">
        <v>2.67</v>
      </c>
      <c r="K43" s="46">
        <v>24.1</v>
      </c>
      <c r="L43" s="46">
        <v>7.14</v>
      </c>
      <c r="M43" s="74">
        <v>0</v>
      </c>
      <c r="N43" s="73">
        <v>182.66</v>
      </c>
      <c r="O43" s="46">
        <v>400</v>
      </c>
      <c r="P43" s="46">
        <v>0</v>
      </c>
      <c r="Q43" s="46">
        <v>0</v>
      </c>
      <c r="R43" s="46">
        <v>0</v>
      </c>
      <c r="S43" s="74">
        <v>0</v>
      </c>
      <c r="W43">
        <v>2.67</v>
      </c>
      <c r="X43">
        <v>24.1</v>
      </c>
      <c r="Y43">
        <v>0.96</v>
      </c>
      <c r="Z43">
        <v>100</v>
      </c>
      <c r="AA43">
        <v>1.93</v>
      </c>
      <c r="AB43">
        <v>0</v>
      </c>
      <c r="AC43">
        <v>0</v>
      </c>
      <c r="AD43">
        <v>0</v>
      </c>
      <c r="AE43">
        <v>0</v>
      </c>
      <c r="AF43">
        <v>5.21</v>
      </c>
      <c r="AG43">
        <v>0</v>
      </c>
      <c r="AH43">
        <v>50</v>
      </c>
      <c r="AI43">
        <v>0</v>
      </c>
      <c r="AJ43">
        <v>100</v>
      </c>
      <c r="AK43">
        <v>0</v>
      </c>
      <c r="AL43">
        <v>0</v>
      </c>
      <c r="AM43">
        <v>48.2</v>
      </c>
      <c r="AN43">
        <v>0</v>
      </c>
      <c r="AO43">
        <v>48.2</v>
      </c>
      <c r="AP43">
        <v>0</v>
      </c>
      <c r="AQ43">
        <v>182.66</v>
      </c>
      <c r="AR43">
        <v>150</v>
      </c>
      <c r="AS43">
        <v>0</v>
      </c>
    </row>
    <row r="44" spans="1:45">
      <c r="A44" t="s">
        <v>339</v>
      </c>
      <c r="G44" t="s">
        <v>86</v>
      </c>
      <c r="H44" s="73">
        <v>97.360000000000014</v>
      </c>
      <c r="I44" s="46">
        <v>0</v>
      </c>
      <c r="J44" s="46">
        <v>2.67</v>
      </c>
      <c r="K44" s="46">
        <v>24.1</v>
      </c>
      <c r="L44" s="46">
        <v>7.42</v>
      </c>
      <c r="M44" s="74">
        <v>0</v>
      </c>
      <c r="N44" s="73">
        <v>182.66</v>
      </c>
      <c r="O44" s="46">
        <v>400</v>
      </c>
      <c r="P44" s="46">
        <v>0</v>
      </c>
      <c r="Q44" s="46">
        <v>0</v>
      </c>
      <c r="R44" s="46">
        <v>0</v>
      </c>
      <c r="S44" s="74">
        <v>0</v>
      </c>
      <c r="W44">
        <v>2.67</v>
      </c>
      <c r="X44">
        <v>24.1</v>
      </c>
      <c r="Y44">
        <v>0.96</v>
      </c>
      <c r="Z44">
        <v>100</v>
      </c>
      <c r="AA44">
        <v>1.93</v>
      </c>
      <c r="AB44">
        <v>0</v>
      </c>
      <c r="AC44">
        <v>0</v>
      </c>
      <c r="AD44">
        <v>0</v>
      </c>
      <c r="AE44">
        <v>0</v>
      </c>
      <c r="AF44">
        <v>5.49</v>
      </c>
      <c r="AG44">
        <v>0</v>
      </c>
      <c r="AH44">
        <v>50</v>
      </c>
      <c r="AI44">
        <v>0</v>
      </c>
      <c r="AJ44">
        <v>100</v>
      </c>
      <c r="AK44">
        <v>0</v>
      </c>
      <c r="AL44">
        <v>0</v>
      </c>
      <c r="AM44">
        <v>48.2</v>
      </c>
      <c r="AN44">
        <v>0</v>
      </c>
      <c r="AO44">
        <v>48.2</v>
      </c>
      <c r="AP44">
        <v>0</v>
      </c>
      <c r="AQ44">
        <v>182.66</v>
      </c>
      <c r="AR44">
        <v>150</v>
      </c>
      <c r="AS44">
        <v>0</v>
      </c>
    </row>
    <row r="45" spans="1:45">
      <c r="A45" t="s">
        <v>358</v>
      </c>
      <c r="G45" t="s">
        <v>87</v>
      </c>
      <c r="H45" s="73">
        <v>97.360000000000014</v>
      </c>
      <c r="I45" s="46">
        <v>0</v>
      </c>
      <c r="J45" s="46">
        <v>2.67</v>
      </c>
      <c r="K45" s="46">
        <v>24.1</v>
      </c>
      <c r="L45" s="46">
        <v>7.6899999999999995</v>
      </c>
      <c r="M45" s="74">
        <v>0</v>
      </c>
      <c r="N45" s="73">
        <v>182.66</v>
      </c>
      <c r="O45" s="46">
        <v>400</v>
      </c>
      <c r="P45" s="46">
        <v>0</v>
      </c>
      <c r="Q45" s="46">
        <v>0</v>
      </c>
      <c r="R45" s="46">
        <v>0</v>
      </c>
      <c r="S45" s="74">
        <v>0</v>
      </c>
      <c r="W45">
        <v>2.67</v>
      </c>
      <c r="X45">
        <v>24.1</v>
      </c>
      <c r="Y45">
        <v>0.96</v>
      </c>
      <c r="Z45">
        <v>100</v>
      </c>
      <c r="AA45">
        <v>1.93</v>
      </c>
      <c r="AB45">
        <v>0</v>
      </c>
      <c r="AC45">
        <v>0</v>
      </c>
      <c r="AD45">
        <v>0</v>
      </c>
      <c r="AE45">
        <v>0</v>
      </c>
      <c r="AF45">
        <v>5.76</v>
      </c>
      <c r="AG45">
        <v>0</v>
      </c>
      <c r="AH45">
        <v>50</v>
      </c>
      <c r="AI45">
        <v>0</v>
      </c>
      <c r="AJ45">
        <v>100</v>
      </c>
      <c r="AK45">
        <v>0</v>
      </c>
      <c r="AL45">
        <v>0</v>
      </c>
      <c r="AM45">
        <v>48.2</v>
      </c>
      <c r="AN45">
        <v>0</v>
      </c>
      <c r="AO45">
        <v>48.2</v>
      </c>
      <c r="AP45">
        <v>0</v>
      </c>
      <c r="AQ45">
        <v>182.66</v>
      </c>
      <c r="AR45">
        <v>150</v>
      </c>
      <c r="AS45">
        <v>0</v>
      </c>
    </row>
    <row r="46" spans="1:45">
      <c r="A46" t="s">
        <v>359</v>
      </c>
      <c r="G46" t="s">
        <v>88</v>
      </c>
      <c r="H46" s="73">
        <v>97.360000000000014</v>
      </c>
      <c r="I46" s="46">
        <v>0</v>
      </c>
      <c r="J46" s="46">
        <v>2.67</v>
      </c>
      <c r="K46" s="46">
        <v>24.1</v>
      </c>
      <c r="L46" s="46">
        <v>7.97</v>
      </c>
      <c r="M46" s="74">
        <v>0</v>
      </c>
      <c r="N46" s="73">
        <v>182.66</v>
      </c>
      <c r="O46" s="46">
        <v>400</v>
      </c>
      <c r="P46" s="46">
        <v>0</v>
      </c>
      <c r="Q46" s="46">
        <v>0</v>
      </c>
      <c r="R46" s="46">
        <v>0</v>
      </c>
      <c r="S46" s="74">
        <v>0</v>
      </c>
      <c r="W46">
        <v>2.67</v>
      </c>
      <c r="X46">
        <v>24.1</v>
      </c>
      <c r="Y46">
        <v>0.96</v>
      </c>
      <c r="Z46">
        <v>100</v>
      </c>
      <c r="AA46">
        <v>1.93</v>
      </c>
      <c r="AB46">
        <v>0</v>
      </c>
      <c r="AC46">
        <v>0</v>
      </c>
      <c r="AD46">
        <v>0</v>
      </c>
      <c r="AE46">
        <v>0</v>
      </c>
      <c r="AF46">
        <v>6.04</v>
      </c>
      <c r="AG46">
        <v>0</v>
      </c>
      <c r="AH46">
        <v>50</v>
      </c>
      <c r="AI46">
        <v>0</v>
      </c>
      <c r="AJ46">
        <v>100</v>
      </c>
      <c r="AK46">
        <v>0</v>
      </c>
      <c r="AL46">
        <v>0</v>
      </c>
      <c r="AM46">
        <v>48.2</v>
      </c>
      <c r="AN46">
        <v>0</v>
      </c>
      <c r="AO46">
        <v>48.2</v>
      </c>
      <c r="AP46">
        <v>0</v>
      </c>
      <c r="AQ46">
        <v>182.66</v>
      </c>
      <c r="AR46">
        <v>150</v>
      </c>
      <c r="AS46">
        <v>0</v>
      </c>
    </row>
    <row r="47" spans="1:45">
      <c r="A47" t="s">
        <v>360</v>
      </c>
      <c r="G47" t="s">
        <v>89</v>
      </c>
      <c r="H47" s="73">
        <v>97.360000000000014</v>
      </c>
      <c r="I47" s="46">
        <v>0</v>
      </c>
      <c r="J47" s="46">
        <v>2.76</v>
      </c>
      <c r="K47" s="46">
        <v>24.1</v>
      </c>
      <c r="L47" s="46">
        <v>8.36</v>
      </c>
      <c r="M47" s="74">
        <v>0</v>
      </c>
      <c r="N47" s="73">
        <v>182.66</v>
      </c>
      <c r="O47" s="46">
        <v>450</v>
      </c>
      <c r="P47" s="46">
        <v>0</v>
      </c>
      <c r="Q47" s="46">
        <v>0</v>
      </c>
      <c r="R47" s="46">
        <v>0</v>
      </c>
      <c r="S47" s="74">
        <v>0</v>
      </c>
      <c r="W47">
        <v>2.76</v>
      </c>
      <c r="X47">
        <v>24.1</v>
      </c>
      <c r="Y47">
        <v>0.96</v>
      </c>
      <c r="Z47">
        <v>100</v>
      </c>
      <c r="AA47">
        <v>1.93</v>
      </c>
      <c r="AB47">
        <v>0</v>
      </c>
      <c r="AC47">
        <v>0</v>
      </c>
      <c r="AD47">
        <v>0</v>
      </c>
      <c r="AE47">
        <v>0</v>
      </c>
      <c r="AF47">
        <v>6.43</v>
      </c>
      <c r="AG47">
        <v>0</v>
      </c>
      <c r="AH47">
        <v>100</v>
      </c>
      <c r="AI47">
        <v>0</v>
      </c>
      <c r="AJ47">
        <v>100</v>
      </c>
      <c r="AK47">
        <v>0</v>
      </c>
      <c r="AL47">
        <v>0</v>
      </c>
      <c r="AM47">
        <v>48.2</v>
      </c>
      <c r="AN47">
        <v>0</v>
      </c>
      <c r="AO47">
        <v>48.2</v>
      </c>
      <c r="AP47">
        <v>0</v>
      </c>
      <c r="AQ47">
        <v>182.66</v>
      </c>
      <c r="AR47">
        <v>150</v>
      </c>
      <c r="AS47">
        <v>0</v>
      </c>
    </row>
    <row r="48" spans="1:45">
      <c r="A48" t="s">
        <v>364</v>
      </c>
      <c r="G48" t="s">
        <v>90</v>
      </c>
      <c r="H48" s="73">
        <v>97.360000000000014</v>
      </c>
      <c r="I48" s="46">
        <v>0</v>
      </c>
      <c r="J48" s="46">
        <v>2.76</v>
      </c>
      <c r="K48" s="46">
        <v>24.1</v>
      </c>
      <c r="L48" s="46">
        <v>8.48</v>
      </c>
      <c r="M48" s="74">
        <v>0</v>
      </c>
      <c r="N48" s="73">
        <v>182.66</v>
      </c>
      <c r="O48" s="46">
        <v>450</v>
      </c>
      <c r="P48" s="46">
        <v>0</v>
      </c>
      <c r="Q48" s="46">
        <v>0</v>
      </c>
      <c r="R48" s="46">
        <v>0</v>
      </c>
      <c r="S48" s="74">
        <v>0</v>
      </c>
      <c r="W48">
        <v>2.76</v>
      </c>
      <c r="X48">
        <v>24.1</v>
      </c>
      <c r="Y48">
        <v>0.96</v>
      </c>
      <c r="Z48">
        <v>100</v>
      </c>
      <c r="AA48">
        <v>1.93</v>
      </c>
      <c r="AB48">
        <v>0</v>
      </c>
      <c r="AC48">
        <v>0</v>
      </c>
      <c r="AD48">
        <v>0</v>
      </c>
      <c r="AE48">
        <v>0</v>
      </c>
      <c r="AF48">
        <v>6.55</v>
      </c>
      <c r="AG48">
        <v>0</v>
      </c>
      <c r="AH48">
        <v>100</v>
      </c>
      <c r="AI48">
        <v>0</v>
      </c>
      <c r="AJ48">
        <v>100</v>
      </c>
      <c r="AK48">
        <v>0</v>
      </c>
      <c r="AL48">
        <v>0</v>
      </c>
      <c r="AM48">
        <v>48.2</v>
      </c>
      <c r="AN48">
        <v>0</v>
      </c>
      <c r="AO48">
        <v>48.2</v>
      </c>
      <c r="AP48">
        <v>0</v>
      </c>
      <c r="AQ48">
        <v>182.66</v>
      </c>
      <c r="AR48">
        <v>150</v>
      </c>
      <c r="AS48">
        <v>0</v>
      </c>
    </row>
    <row r="49" spans="1:45">
      <c r="A49" t="s">
        <v>365</v>
      </c>
      <c r="G49" t="s">
        <v>91</v>
      </c>
      <c r="H49" s="73">
        <v>97.360000000000014</v>
      </c>
      <c r="I49" s="46">
        <v>0</v>
      </c>
      <c r="J49" s="46">
        <v>2.76</v>
      </c>
      <c r="K49" s="46">
        <v>24.1</v>
      </c>
      <c r="L49" s="46">
        <v>8.51</v>
      </c>
      <c r="M49" s="74">
        <v>0</v>
      </c>
      <c r="N49" s="73">
        <v>182.66</v>
      </c>
      <c r="O49" s="46">
        <v>450</v>
      </c>
      <c r="P49" s="46">
        <v>0</v>
      </c>
      <c r="Q49" s="46">
        <v>0</v>
      </c>
      <c r="R49" s="46">
        <v>0</v>
      </c>
      <c r="S49" s="74">
        <v>0</v>
      </c>
      <c r="W49">
        <v>2.76</v>
      </c>
      <c r="X49">
        <v>24.1</v>
      </c>
      <c r="Y49">
        <v>0.96</v>
      </c>
      <c r="Z49">
        <v>100</v>
      </c>
      <c r="AA49">
        <v>1.93</v>
      </c>
      <c r="AB49">
        <v>0</v>
      </c>
      <c r="AC49">
        <v>0</v>
      </c>
      <c r="AD49">
        <v>0</v>
      </c>
      <c r="AE49">
        <v>0</v>
      </c>
      <c r="AF49">
        <v>6.58</v>
      </c>
      <c r="AG49">
        <v>0</v>
      </c>
      <c r="AH49">
        <v>100</v>
      </c>
      <c r="AI49">
        <v>0</v>
      </c>
      <c r="AJ49">
        <v>100</v>
      </c>
      <c r="AK49">
        <v>0</v>
      </c>
      <c r="AL49">
        <v>0</v>
      </c>
      <c r="AM49">
        <v>48.2</v>
      </c>
      <c r="AN49">
        <v>0</v>
      </c>
      <c r="AO49">
        <v>48.2</v>
      </c>
      <c r="AP49">
        <v>0</v>
      </c>
      <c r="AQ49">
        <v>182.66</v>
      </c>
      <c r="AR49">
        <v>150</v>
      </c>
      <c r="AS49">
        <v>0</v>
      </c>
    </row>
    <row r="50" spans="1:45">
      <c r="A50" t="s">
        <v>366</v>
      </c>
      <c r="G50" t="s">
        <v>92</v>
      </c>
      <c r="H50" s="73">
        <v>97.360000000000014</v>
      </c>
      <c r="I50" s="46">
        <v>0</v>
      </c>
      <c r="J50" s="46">
        <v>2.76</v>
      </c>
      <c r="K50" s="46">
        <v>24.1</v>
      </c>
      <c r="L50" s="46">
        <v>8.7799999999999994</v>
      </c>
      <c r="M50" s="74">
        <v>0</v>
      </c>
      <c r="N50" s="73">
        <v>182.66</v>
      </c>
      <c r="O50" s="46">
        <v>450</v>
      </c>
      <c r="P50" s="46">
        <v>0</v>
      </c>
      <c r="Q50" s="46">
        <v>0</v>
      </c>
      <c r="R50" s="46">
        <v>0</v>
      </c>
      <c r="S50" s="74">
        <v>0</v>
      </c>
      <c r="W50">
        <v>2.76</v>
      </c>
      <c r="X50">
        <v>24.1</v>
      </c>
      <c r="Y50">
        <v>0.96</v>
      </c>
      <c r="Z50">
        <v>100</v>
      </c>
      <c r="AA50">
        <v>1.93</v>
      </c>
      <c r="AB50">
        <v>0</v>
      </c>
      <c r="AC50">
        <v>0</v>
      </c>
      <c r="AD50">
        <v>0</v>
      </c>
      <c r="AE50">
        <v>0</v>
      </c>
      <c r="AF50">
        <v>6.85</v>
      </c>
      <c r="AG50">
        <v>0</v>
      </c>
      <c r="AH50">
        <v>100</v>
      </c>
      <c r="AI50">
        <v>0</v>
      </c>
      <c r="AJ50">
        <v>100</v>
      </c>
      <c r="AK50">
        <v>0</v>
      </c>
      <c r="AL50">
        <v>0</v>
      </c>
      <c r="AM50">
        <v>48.2</v>
      </c>
      <c r="AN50">
        <v>0</v>
      </c>
      <c r="AO50">
        <v>48.2</v>
      </c>
      <c r="AP50">
        <v>0</v>
      </c>
      <c r="AQ50">
        <v>182.66</v>
      </c>
      <c r="AR50">
        <v>150</v>
      </c>
      <c r="AS50">
        <v>0</v>
      </c>
    </row>
    <row r="51" spans="1:45">
      <c r="A51" t="s">
        <v>367</v>
      </c>
      <c r="G51" t="s">
        <v>93</v>
      </c>
      <c r="H51" s="73">
        <v>97.360000000000014</v>
      </c>
      <c r="I51" s="46">
        <v>0</v>
      </c>
      <c r="J51" s="46">
        <v>2.76</v>
      </c>
      <c r="K51" s="46">
        <v>24.1</v>
      </c>
      <c r="L51" s="46">
        <v>6.93</v>
      </c>
      <c r="M51" s="74">
        <v>0</v>
      </c>
      <c r="N51" s="73">
        <v>182.66</v>
      </c>
      <c r="O51" s="46">
        <v>450</v>
      </c>
      <c r="P51" s="46">
        <v>0</v>
      </c>
      <c r="Q51" s="46">
        <v>0</v>
      </c>
      <c r="R51" s="46">
        <v>0</v>
      </c>
      <c r="S51" s="74">
        <v>0</v>
      </c>
      <c r="W51">
        <v>2.76</v>
      </c>
      <c r="X51">
        <v>24.1</v>
      </c>
      <c r="Y51">
        <v>0.96</v>
      </c>
      <c r="Z51">
        <v>100</v>
      </c>
      <c r="AA51">
        <v>1.93</v>
      </c>
      <c r="AB51">
        <v>0</v>
      </c>
      <c r="AC51">
        <v>0</v>
      </c>
      <c r="AD51">
        <v>0</v>
      </c>
      <c r="AE51">
        <v>0</v>
      </c>
      <c r="AF51">
        <v>5</v>
      </c>
      <c r="AG51">
        <v>0</v>
      </c>
      <c r="AH51">
        <v>100</v>
      </c>
      <c r="AI51">
        <v>0</v>
      </c>
      <c r="AJ51">
        <v>100</v>
      </c>
      <c r="AK51">
        <v>0</v>
      </c>
      <c r="AL51">
        <v>0</v>
      </c>
      <c r="AM51">
        <v>48.2</v>
      </c>
      <c r="AN51">
        <v>0</v>
      </c>
      <c r="AO51">
        <v>48.2</v>
      </c>
      <c r="AP51">
        <v>0</v>
      </c>
      <c r="AQ51">
        <v>182.66</v>
      </c>
      <c r="AR51">
        <v>150</v>
      </c>
      <c r="AS51">
        <v>0</v>
      </c>
    </row>
    <row r="52" spans="1:45">
      <c r="A52" t="s">
        <v>368</v>
      </c>
      <c r="G52" t="s">
        <v>94</v>
      </c>
      <c r="H52" s="73">
        <v>97.360000000000014</v>
      </c>
      <c r="I52" s="46">
        <v>0</v>
      </c>
      <c r="J52" s="46">
        <v>2.76</v>
      </c>
      <c r="K52" s="46">
        <v>24.1</v>
      </c>
      <c r="L52" s="46">
        <v>7.33</v>
      </c>
      <c r="M52" s="74">
        <v>0</v>
      </c>
      <c r="N52" s="73">
        <v>182.66</v>
      </c>
      <c r="O52" s="46">
        <v>450</v>
      </c>
      <c r="P52" s="46">
        <v>0</v>
      </c>
      <c r="Q52" s="46">
        <v>0</v>
      </c>
      <c r="R52" s="46">
        <v>0</v>
      </c>
      <c r="S52" s="74">
        <v>0</v>
      </c>
      <c r="W52">
        <v>2.76</v>
      </c>
      <c r="X52">
        <v>24.1</v>
      </c>
      <c r="Y52">
        <v>0.96</v>
      </c>
      <c r="Z52">
        <v>100</v>
      </c>
      <c r="AA52">
        <v>1.93</v>
      </c>
      <c r="AB52">
        <v>0</v>
      </c>
      <c r="AC52">
        <v>0</v>
      </c>
      <c r="AD52">
        <v>0</v>
      </c>
      <c r="AE52">
        <v>0</v>
      </c>
      <c r="AF52">
        <v>5.4</v>
      </c>
      <c r="AG52">
        <v>0</v>
      </c>
      <c r="AH52">
        <v>100</v>
      </c>
      <c r="AI52">
        <v>0</v>
      </c>
      <c r="AJ52">
        <v>100</v>
      </c>
      <c r="AK52">
        <v>0</v>
      </c>
      <c r="AL52">
        <v>0</v>
      </c>
      <c r="AM52">
        <v>48.2</v>
      </c>
      <c r="AN52">
        <v>0</v>
      </c>
      <c r="AO52">
        <v>48.2</v>
      </c>
      <c r="AP52">
        <v>0</v>
      </c>
      <c r="AQ52">
        <v>182.66</v>
      </c>
      <c r="AR52">
        <v>150</v>
      </c>
      <c r="AS52">
        <v>0</v>
      </c>
    </row>
    <row r="53" spans="1:45">
      <c r="A53" t="s">
        <v>402</v>
      </c>
      <c r="G53" t="s">
        <v>95</v>
      </c>
      <c r="H53" s="73">
        <v>97.360000000000014</v>
      </c>
      <c r="I53" s="46">
        <v>0</v>
      </c>
      <c r="J53" s="46">
        <v>2.76</v>
      </c>
      <c r="K53" s="46">
        <v>24.1</v>
      </c>
      <c r="L53" s="46">
        <v>9.31</v>
      </c>
      <c r="M53" s="74">
        <v>0</v>
      </c>
      <c r="N53" s="73">
        <v>182.66</v>
      </c>
      <c r="O53" s="46">
        <v>450</v>
      </c>
      <c r="P53" s="46">
        <v>0</v>
      </c>
      <c r="Q53" s="46">
        <v>0</v>
      </c>
      <c r="R53" s="46">
        <v>0</v>
      </c>
      <c r="S53" s="74">
        <v>0</v>
      </c>
      <c r="W53">
        <v>2.76</v>
      </c>
      <c r="X53">
        <v>24.1</v>
      </c>
      <c r="Y53">
        <v>0.96</v>
      </c>
      <c r="Z53">
        <v>100</v>
      </c>
      <c r="AA53">
        <v>1.93</v>
      </c>
      <c r="AB53">
        <v>0</v>
      </c>
      <c r="AC53">
        <v>0</v>
      </c>
      <c r="AD53">
        <v>0</v>
      </c>
      <c r="AE53">
        <v>0</v>
      </c>
      <c r="AF53">
        <v>7.38</v>
      </c>
      <c r="AG53">
        <v>0</v>
      </c>
      <c r="AH53">
        <v>100</v>
      </c>
      <c r="AI53">
        <v>0</v>
      </c>
      <c r="AJ53">
        <v>100</v>
      </c>
      <c r="AK53">
        <v>0</v>
      </c>
      <c r="AL53">
        <v>0</v>
      </c>
      <c r="AM53">
        <v>48.2</v>
      </c>
      <c r="AN53">
        <v>0</v>
      </c>
      <c r="AO53">
        <v>48.2</v>
      </c>
      <c r="AP53">
        <v>0</v>
      </c>
      <c r="AQ53">
        <v>182.66</v>
      </c>
      <c r="AR53">
        <v>150</v>
      </c>
      <c r="AS53">
        <v>0</v>
      </c>
    </row>
    <row r="54" spans="1:45">
      <c r="A54" t="s">
        <v>401</v>
      </c>
      <c r="G54" t="s">
        <v>96</v>
      </c>
      <c r="H54" s="73">
        <v>97.360000000000014</v>
      </c>
      <c r="I54" s="46">
        <v>0</v>
      </c>
      <c r="J54" s="46">
        <v>2.76</v>
      </c>
      <c r="K54" s="46">
        <v>24.1</v>
      </c>
      <c r="L54" s="46">
        <v>8.89</v>
      </c>
      <c r="M54" s="74">
        <v>0</v>
      </c>
      <c r="N54" s="73">
        <v>182.66</v>
      </c>
      <c r="O54" s="46">
        <v>450</v>
      </c>
      <c r="P54" s="46">
        <v>0</v>
      </c>
      <c r="Q54" s="46">
        <v>0</v>
      </c>
      <c r="R54" s="46">
        <v>0</v>
      </c>
      <c r="S54" s="74">
        <v>0</v>
      </c>
      <c r="W54">
        <v>2.76</v>
      </c>
      <c r="X54">
        <v>24.1</v>
      </c>
      <c r="Y54">
        <v>0.96</v>
      </c>
      <c r="Z54">
        <v>100</v>
      </c>
      <c r="AA54">
        <v>1.93</v>
      </c>
      <c r="AB54">
        <v>0</v>
      </c>
      <c r="AC54">
        <v>0</v>
      </c>
      <c r="AD54">
        <v>0</v>
      </c>
      <c r="AE54">
        <v>0</v>
      </c>
      <c r="AF54">
        <v>6.96</v>
      </c>
      <c r="AG54">
        <v>0</v>
      </c>
      <c r="AH54">
        <v>100</v>
      </c>
      <c r="AI54">
        <v>0</v>
      </c>
      <c r="AJ54">
        <v>100</v>
      </c>
      <c r="AK54">
        <v>0</v>
      </c>
      <c r="AL54">
        <v>0</v>
      </c>
      <c r="AM54">
        <v>48.2</v>
      </c>
      <c r="AN54">
        <v>0</v>
      </c>
      <c r="AO54">
        <v>48.2</v>
      </c>
      <c r="AP54">
        <v>0</v>
      </c>
      <c r="AQ54">
        <v>182.66</v>
      </c>
      <c r="AR54">
        <v>150</v>
      </c>
      <c r="AS54">
        <v>0</v>
      </c>
    </row>
    <row r="55" spans="1:45">
      <c r="A55" t="s">
        <v>403</v>
      </c>
      <c r="G55" t="s">
        <v>97</v>
      </c>
      <c r="H55" s="73">
        <v>97.360000000000014</v>
      </c>
      <c r="I55" s="46">
        <v>0</v>
      </c>
      <c r="J55" s="46">
        <v>2.67</v>
      </c>
      <c r="K55" s="46">
        <v>24.1</v>
      </c>
      <c r="L55" s="46">
        <v>8.27</v>
      </c>
      <c r="M55" s="74">
        <v>0</v>
      </c>
      <c r="N55" s="73">
        <v>182.66</v>
      </c>
      <c r="O55" s="46">
        <v>450</v>
      </c>
      <c r="P55" s="46">
        <v>0</v>
      </c>
      <c r="Q55" s="46">
        <v>0</v>
      </c>
      <c r="R55" s="46">
        <v>0</v>
      </c>
      <c r="S55" s="74">
        <v>0</v>
      </c>
      <c r="W55">
        <v>2.67</v>
      </c>
      <c r="X55">
        <v>24.1</v>
      </c>
      <c r="Y55">
        <v>0.96</v>
      </c>
      <c r="Z55">
        <v>100</v>
      </c>
      <c r="AA55">
        <v>1.93</v>
      </c>
      <c r="AB55">
        <v>0</v>
      </c>
      <c r="AC55">
        <v>0</v>
      </c>
      <c r="AD55">
        <v>0</v>
      </c>
      <c r="AE55">
        <v>0</v>
      </c>
      <c r="AF55">
        <v>6.34</v>
      </c>
      <c r="AG55">
        <v>0</v>
      </c>
      <c r="AH55">
        <v>100</v>
      </c>
      <c r="AI55">
        <v>0</v>
      </c>
      <c r="AJ55">
        <v>100</v>
      </c>
      <c r="AK55">
        <v>0</v>
      </c>
      <c r="AL55">
        <v>0</v>
      </c>
      <c r="AM55">
        <v>48.2</v>
      </c>
      <c r="AN55">
        <v>0</v>
      </c>
      <c r="AO55">
        <v>48.2</v>
      </c>
      <c r="AP55">
        <v>0</v>
      </c>
      <c r="AQ55">
        <v>182.66</v>
      </c>
      <c r="AR55">
        <v>150</v>
      </c>
      <c r="AS55">
        <v>0</v>
      </c>
    </row>
    <row r="56" spans="1:45">
      <c r="A56" t="s">
        <v>403</v>
      </c>
      <c r="G56" t="s">
        <v>98</v>
      </c>
      <c r="H56" s="73">
        <v>97.360000000000014</v>
      </c>
      <c r="I56" s="46">
        <v>0</v>
      </c>
      <c r="J56" s="46">
        <v>2.67</v>
      </c>
      <c r="K56" s="46">
        <v>24.1</v>
      </c>
      <c r="L56" s="46">
        <v>4.9000000000000004</v>
      </c>
      <c r="M56" s="74">
        <v>0</v>
      </c>
      <c r="N56" s="73">
        <v>182.66</v>
      </c>
      <c r="O56" s="46">
        <v>450</v>
      </c>
      <c r="P56" s="46">
        <v>0</v>
      </c>
      <c r="Q56" s="46">
        <v>0</v>
      </c>
      <c r="R56" s="46">
        <v>0</v>
      </c>
      <c r="S56" s="74">
        <v>0</v>
      </c>
      <c r="W56">
        <v>2.67</v>
      </c>
      <c r="X56">
        <v>24.1</v>
      </c>
      <c r="Y56">
        <v>0.96</v>
      </c>
      <c r="Z56">
        <v>100</v>
      </c>
      <c r="AA56">
        <v>1.93</v>
      </c>
      <c r="AB56">
        <v>0</v>
      </c>
      <c r="AC56">
        <v>0</v>
      </c>
      <c r="AD56">
        <v>0</v>
      </c>
      <c r="AE56">
        <v>0</v>
      </c>
      <c r="AF56">
        <v>2.97</v>
      </c>
      <c r="AG56">
        <v>0</v>
      </c>
      <c r="AH56">
        <v>100</v>
      </c>
      <c r="AI56">
        <v>0</v>
      </c>
      <c r="AJ56">
        <v>100</v>
      </c>
      <c r="AK56">
        <v>0</v>
      </c>
      <c r="AL56">
        <v>0</v>
      </c>
      <c r="AM56">
        <v>48.2</v>
      </c>
      <c r="AN56">
        <v>0</v>
      </c>
      <c r="AO56">
        <v>48.2</v>
      </c>
      <c r="AP56">
        <v>0</v>
      </c>
      <c r="AQ56">
        <v>182.66</v>
      </c>
      <c r="AR56">
        <v>150</v>
      </c>
      <c r="AS56">
        <v>0</v>
      </c>
    </row>
    <row r="57" spans="1:45">
      <c r="G57" t="s">
        <v>99</v>
      </c>
      <c r="H57" s="73">
        <v>97.360000000000014</v>
      </c>
      <c r="I57" s="46">
        <v>0</v>
      </c>
      <c r="J57" s="46">
        <v>2.67</v>
      </c>
      <c r="K57" s="46">
        <v>24.1</v>
      </c>
      <c r="L57" s="46">
        <v>5.35</v>
      </c>
      <c r="M57" s="74">
        <v>0</v>
      </c>
      <c r="N57" s="73">
        <v>182.66</v>
      </c>
      <c r="O57" s="46">
        <v>450</v>
      </c>
      <c r="P57" s="46">
        <v>0</v>
      </c>
      <c r="Q57" s="46">
        <v>0</v>
      </c>
      <c r="R57" s="46">
        <v>0</v>
      </c>
      <c r="S57" s="74">
        <v>0</v>
      </c>
      <c r="W57">
        <v>2.67</v>
      </c>
      <c r="X57">
        <v>24.1</v>
      </c>
      <c r="Y57">
        <v>0.96</v>
      </c>
      <c r="Z57">
        <v>100</v>
      </c>
      <c r="AA57">
        <v>1.93</v>
      </c>
      <c r="AB57">
        <v>0</v>
      </c>
      <c r="AC57">
        <v>0</v>
      </c>
      <c r="AD57">
        <v>0</v>
      </c>
      <c r="AE57">
        <v>0</v>
      </c>
      <c r="AF57">
        <v>3.42</v>
      </c>
      <c r="AG57">
        <v>0</v>
      </c>
      <c r="AH57">
        <v>100</v>
      </c>
      <c r="AI57">
        <v>0</v>
      </c>
      <c r="AJ57">
        <v>100</v>
      </c>
      <c r="AK57">
        <v>0</v>
      </c>
      <c r="AL57">
        <v>0</v>
      </c>
      <c r="AM57">
        <v>48.2</v>
      </c>
      <c r="AN57">
        <v>0</v>
      </c>
      <c r="AO57">
        <v>48.2</v>
      </c>
      <c r="AP57">
        <v>0</v>
      </c>
      <c r="AQ57">
        <v>182.66</v>
      </c>
      <c r="AR57">
        <v>150</v>
      </c>
      <c r="AS57">
        <v>0</v>
      </c>
    </row>
    <row r="58" spans="1:45">
      <c r="G58" t="s">
        <v>100</v>
      </c>
      <c r="H58" s="73">
        <v>97.360000000000014</v>
      </c>
      <c r="I58" s="46">
        <v>0</v>
      </c>
      <c r="J58" s="46">
        <v>2.67</v>
      </c>
      <c r="K58" s="46">
        <v>24.1</v>
      </c>
      <c r="L58" s="46">
        <v>6.1999999999999993</v>
      </c>
      <c r="M58" s="74">
        <v>0</v>
      </c>
      <c r="N58" s="73">
        <v>182.66</v>
      </c>
      <c r="O58" s="46">
        <v>450</v>
      </c>
      <c r="P58" s="46">
        <v>0</v>
      </c>
      <c r="Q58" s="46">
        <v>0</v>
      </c>
      <c r="R58" s="46">
        <v>0</v>
      </c>
      <c r="S58" s="74">
        <v>0</v>
      </c>
      <c r="W58">
        <v>2.67</v>
      </c>
      <c r="X58">
        <v>24.1</v>
      </c>
      <c r="Y58">
        <v>0.96</v>
      </c>
      <c r="Z58">
        <v>100</v>
      </c>
      <c r="AA58">
        <v>1.93</v>
      </c>
      <c r="AB58">
        <v>0</v>
      </c>
      <c r="AC58">
        <v>0</v>
      </c>
      <c r="AD58">
        <v>0</v>
      </c>
      <c r="AE58">
        <v>0</v>
      </c>
      <c r="AF58">
        <v>4.2699999999999996</v>
      </c>
      <c r="AG58">
        <v>0</v>
      </c>
      <c r="AH58">
        <v>100</v>
      </c>
      <c r="AI58">
        <v>0</v>
      </c>
      <c r="AJ58">
        <v>100</v>
      </c>
      <c r="AK58">
        <v>0</v>
      </c>
      <c r="AL58">
        <v>0</v>
      </c>
      <c r="AM58">
        <v>48.2</v>
      </c>
      <c r="AN58">
        <v>0</v>
      </c>
      <c r="AO58">
        <v>48.2</v>
      </c>
      <c r="AP58">
        <v>0</v>
      </c>
      <c r="AQ58">
        <v>182.66</v>
      </c>
      <c r="AR58">
        <v>150</v>
      </c>
      <c r="AS58">
        <v>0</v>
      </c>
    </row>
    <row r="59" spans="1:45">
      <c r="G59" t="s">
        <v>101</v>
      </c>
      <c r="H59" s="73">
        <v>97.360000000000014</v>
      </c>
      <c r="I59" s="46">
        <v>0</v>
      </c>
      <c r="J59" s="46">
        <v>2.67</v>
      </c>
      <c r="K59" s="46">
        <v>24.1</v>
      </c>
      <c r="L59" s="46">
        <v>6.96</v>
      </c>
      <c r="M59" s="74">
        <v>0</v>
      </c>
      <c r="N59" s="73">
        <v>182.66</v>
      </c>
      <c r="O59" s="46">
        <v>450</v>
      </c>
      <c r="P59" s="46">
        <v>0</v>
      </c>
      <c r="Q59" s="46">
        <v>0</v>
      </c>
      <c r="R59" s="46">
        <v>0</v>
      </c>
      <c r="S59" s="74">
        <v>0</v>
      </c>
      <c r="W59">
        <v>2.67</v>
      </c>
      <c r="X59">
        <v>24.1</v>
      </c>
      <c r="Y59">
        <v>0.96</v>
      </c>
      <c r="Z59">
        <v>100</v>
      </c>
      <c r="AA59">
        <v>1.93</v>
      </c>
      <c r="AB59">
        <v>0</v>
      </c>
      <c r="AC59">
        <v>0</v>
      </c>
      <c r="AD59">
        <v>0</v>
      </c>
      <c r="AE59">
        <v>0</v>
      </c>
      <c r="AF59">
        <v>5.03</v>
      </c>
      <c r="AG59">
        <v>0</v>
      </c>
      <c r="AH59">
        <v>100</v>
      </c>
      <c r="AI59">
        <v>0</v>
      </c>
      <c r="AJ59">
        <v>100</v>
      </c>
      <c r="AK59">
        <v>0</v>
      </c>
      <c r="AL59">
        <v>0</v>
      </c>
      <c r="AM59">
        <v>48.2</v>
      </c>
      <c r="AN59">
        <v>0</v>
      </c>
      <c r="AO59">
        <v>48.2</v>
      </c>
      <c r="AP59">
        <v>0</v>
      </c>
      <c r="AQ59">
        <v>182.66</v>
      </c>
      <c r="AR59">
        <v>150</v>
      </c>
      <c r="AS59">
        <v>0</v>
      </c>
    </row>
    <row r="60" spans="1:45">
      <c r="G60" t="s">
        <v>102</v>
      </c>
      <c r="H60" s="73">
        <v>97.360000000000014</v>
      </c>
      <c r="I60" s="46">
        <v>0</v>
      </c>
      <c r="J60" s="46">
        <v>2.67</v>
      </c>
      <c r="K60" s="46">
        <v>24.1</v>
      </c>
      <c r="L60" s="46">
        <v>5.25</v>
      </c>
      <c r="M60" s="74">
        <v>0</v>
      </c>
      <c r="N60" s="73">
        <v>182.66</v>
      </c>
      <c r="O60" s="46">
        <v>450</v>
      </c>
      <c r="P60" s="46">
        <v>0</v>
      </c>
      <c r="Q60" s="46">
        <v>0</v>
      </c>
      <c r="R60" s="46">
        <v>0</v>
      </c>
      <c r="S60" s="74">
        <v>0</v>
      </c>
      <c r="W60">
        <v>2.67</v>
      </c>
      <c r="X60">
        <v>24.1</v>
      </c>
      <c r="Y60">
        <v>0.96</v>
      </c>
      <c r="Z60">
        <v>100</v>
      </c>
      <c r="AA60">
        <v>1.93</v>
      </c>
      <c r="AB60">
        <v>0</v>
      </c>
      <c r="AC60">
        <v>0</v>
      </c>
      <c r="AD60">
        <v>0</v>
      </c>
      <c r="AE60">
        <v>0</v>
      </c>
      <c r="AF60">
        <v>3.32</v>
      </c>
      <c r="AG60">
        <v>0</v>
      </c>
      <c r="AH60">
        <v>100</v>
      </c>
      <c r="AI60">
        <v>0</v>
      </c>
      <c r="AJ60">
        <v>100</v>
      </c>
      <c r="AK60">
        <v>0</v>
      </c>
      <c r="AL60">
        <v>0</v>
      </c>
      <c r="AM60">
        <v>48.2</v>
      </c>
      <c r="AN60">
        <v>0</v>
      </c>
      <c r="AO60">
        <v>48.2</v>
      </c>
      <c r="AP60">
        <v>0</v>
      </c>
      <c r="AQ60">
        <v>182.66</v>
      </c>
      <c r="AR60">
        <v>150</v>
      </c>
      <c r="AS60">
        <v>0</v>
      </c>
    </row>
    <row r="61" spans="1:45">
      <c r="G61" t="s">
        <v>103</v>
      </c>
      <c r="H61" s="73">
        <v>97.360000000000014</v>
      </c>
      <c r="I61" s="46">
        <v>0</v>
      </c>
      <c r="J61" s="46">
        <v>2.67</v>
      </c>
      <c r="K61" s="46">
        <v>24.1</v>
      </c>
      <c r="L61" s="46">
        <v>5.96</v>
      </c>
      <c r="M61" s="74">
        <v>0</v>
      </c>
      <c r="N61" s="73">
        <v>182.66</v>
      </c>
      <c r="O61" s="46">
        <v>450</v>
      </c>
      <c r="P61" s="46">
        <v>0</v>
      </c>
      <c r="Q61" s="46">
        <v>0</v>
      </c>
      <c r="R61" s="46">
        <v>0</v>
      </c>
      <c r="S61" s="74">
        <v>0</v>
      </c>
      <c r="W61">
        <v>2.67</v>
      </c>
      <c r="X61">
        <v>24.1</v>
      </c>
      <c r="Y61">
        <v>0.96</v>
      </c>
      <c r="Z61">
        <v>100</v>
      </c>
      <c r="AA61">
        <v>1.93</v>
      </c>
      <c r="AB61">
        <v>0</v>
      </c>
      <c r="AC61">
        <v>0</v>
      </c>
      <c r="AD61">
        <v>0</v>
      </c>
      <c r="AE61">
        <v>0</v>
      </c>
      <c r="AF61">
        <v>4.03</v>
      </c>
      <c r="AG61">
        <v>0</v>
      </c>
      <c r="AH61">
        <v>100</v>
      </c>
      <c r="AI61">
        <v>0</v>
      </c>
      <c r="AJ61">
        <v>100</v>
      </c>
      <c r="AK61">
        <v>0</v>
      </c>
      <c r="AL61">
        <v>0</v>
      </c>
      <c r="AM61">
        <v>48.2</v>
      </c>
      <c r="AN61">
        <v>0</v>
      </c>
      <c r="AO61">
        <v>48.2</v>
      </c>
      <c r="AP61">
        <v>0</v>
      </c>
      <c r="AQ61">
        <v>182.66</v>
      </c>
      <c r="AR61">
        <v>150</v>
      </c>
      <c r="AS61">
        <v>0</v>
      </c>
    </row>
    <row r="62" spans="1:45">
      <c r="G62" t="s">
        <v>104</v>
      </c>
      <c r="H62" s="73">
        <v>97.360000000000014</v>
      </c>
      <c r="I62" s="46">
        <v>0</v>
      </c>
      <c r="J62" s="46">
        <v>2.67</v>
      </c>
      <c r="K62" s="46">
        <v>24.1</v>
      </c>
      <c r="L62" s="46">
        <v>6.9499999999999993</v>
      </c>
      <c r="M62" s="74">
        <v>0</v>
      </c>
      <c r="N62" s="73">
        <v>182.66</v>
      </c>
      <c r="O62" s="46">
        <v>450</v>
      </c>
      <c r="P62" s="46">
        <v>0</v>
      </c>
      <c r="Q62" s="46">
        <v>0</v>
      </c>
      <c r="R62" s="46">
        <v>0</v>
      </c>
      <c r="S62" s="74">
        <v>0</v>
      </c>
      <c r="W62">
        <v>2.67</v>
      </c>
      <c r="X62">
        <v>24.1</v>
      </c>
      <c r="Y62">
        <v>0.96</v>
      </c>
      <c r="Z62">
        <v>100</v>
      </c>
      <c r="AA62">
        <v>1.93</v>
      </c>
      <c r="AB62">
        <v>0</v>
      </c>
      <c r="AC62">
        <v>0</v>
      </c>
      <c r="AD62">
        <v>0</v>
      </c>
      <c r="AE62">
        <v>0</v>
      </c>
      <c r="AF62">
        <v>5.0199999999999996</v>
      </c>
      <c r="AG62">
        <v>0</v>
      </c>
      <c r="AH62">
        <v>100</v>
      </c>
      <c r="AI62">
        <v>0</v>
      </c>
      <c r="AJ62">
        <v>100</v>
      </c>
      <c r="AK62">
        <v>0</v>
      </c>
      <c r="AL62">
        <v>0</v>
      </c>
      <c r="AM62">
        <v>48.2</v>
      </c>
      <c r="AN62">
        <v>0</v>
      </c>
      <c r="AO62">
        <v>48.2</v>
      </c>
      <c r="AP62">
        <v>0</v>
      </c>
      <c r="AQ62">
        <v>182.66</v>
      </c>
      <c r="AR62">
        <v>150</v>
      </c>
      <c r="AS62">
        <v>0</v>
      </c>
    </row>
    <row r="63" spans="1:45">
      <c r="G63" t="s">
        <v>105</v>
      </c>
      <c r="H63" s="73">
        <v>97.360000000000014</v>
      </c>
      <c r="I63" s="46">
        <v>0</v>
      </c>
      <c r="J63" s="46">
        <v>2.67</v>
      </c>
      <c r="K63" s="46">
        <v>24.1</v>
      </c>
      <c r="L63" s="46">
        <v>6.3</v>
      </c>
      <c r="M63" s="74">
        <v>0</v>
      </c>
      <c r="N63" s="73">
        <v>182.66</v>
      </c>
      <c r="O63" s="46">
        <v>450</v>
      </c>
      <c r="P63" s="46">
        <v>0</v>
      </c>
      <c r="Q63" s="46">
        <v>0</v>
      </c>
      <c r="R63" s="46">
        <v>0</v>
      </c>
      <c r="S63" s="74">
        <v>0</v>
      </c>
      <c r="W63">
        <v>2.67</v>
      </c>
      <c r="X63">
        <v>24.1</v>
      </c>
      <c r="Y63">
        <v>0.96</v>
      </c>
      <c r="Z63">
        <v>100</v>
      </c>
      <c r="AA63">
        <v>1.93</v>
      </c>
      <c r="AB63">
        <v>0</v>
      </c>
      <c r="AC63">
        <v>0</v>
      </c>
      <c r="AD63">
        <v>0</v>
      </c>
      <c r="AE63">
        <v>0</v>
      </c>
      <c r="AF63">
        <v>4.37</v>
      </c>
      <c r="AG63">
        <v>0</v>
      </c>
      <c r="AH63">
        <v>100</v>
      </c>
      <c r="AI63">
        <v>0</v>
      </c>
      <c r="AJ63">
        <v>100</v>
      </c>
      <c r="AK63">
        <v>0</v>
      </c>
      <c r="AL63">
        <v>0</v>
      </c>
      <c r="AM63">
        <v>48.2</v>
      </c>
      <c r="AN63">
        <v>0</v>
      </c>
      <c r="AO63">
        <v>48.2</v>
      </c>
      <c r="AP63">
        <v>0</v>
      </c>
      <c r="AQ63">
        <v>182.66</v>
      </c>
      <c r="AR63">
        <v>150</v>
      </c>
      <c r="AS63">
        <v>0</v>
      </c>
    </row>
    <row r="64" spans="1:45">
      <c r="G64" t="s">
        <v>106</v>
      </c>
      <c r="H64" s="73">
        <v>97.360000000000014</v>
      </c>
      <c r="I64" s="46">
        <v>0</v>
      </c>
      <c r="J64" s="46">
        <v>2.67</v>
      </c>
      <c r="K64" s="46">
        <v>24.1</v>
      </c>
      <c r="L64" s="46">
        <v>4.57</v>
      </c>
      <c r="M64" s="74">
        <v>0</v>
      </c>
      <c r="N64" s="73">
        <v>182.66</v>
      </c>
      <c r="O64" s="46">
        <v>450</v>
      </c>
      <c r="P64" s="46">
        <v>0</v>
      </c>
      <c r="Q64" s="46">
        <v>0</v>
      </c>
      <c r="R64" s="46">
        <v>0</v>
      </c>
      <c r="S64" s="74">
        <v>0</v>
      </c>
      <c r="W64">
        <v>2.67</v>
      </c>
      <c r="X64">
        <v>24.1</v>
      </c>
      <c r="Y64">
        <v>0.96</v>
      </c>
      <c r="Z64">
        <v>100</v>
      </c>
      <c r="AA64">
        <v>1.93</v>
      </c>
      <c r="AB64">
        <v>0</v>
      </c>
      <c r="AC64">
        <v>0</v>
      </c>
      <c r="AD64">
        <v>0</v>
      </c>
      <c r="AE64">
        <v>0</v>
      </c>
      <c r="AF64">
        <v>2.64</v>
      </c>
      <c r="AG64">
        <v>0</v>
      </c>
      <c r="AH64">
        <v>100</v>
      </c>
      <c r="AI64">
        <v>0</v>
      </c>
      <c r="AJ64">
        <v>100</v>
      </c>
      <c r="AK64">
        <v>0</v>
      </c>
      <c r="AL64">
        <v>0</v>
      </c>
      <c r="AM64">
        <v>48.2</v>
      </c>
      <c r="AN64">
        <v>0</v>
      </c>
      <c r="AO64">
        <v>48.2</v>
      </c>
      <c r="AP64">
        <v>0</v>
      </c>
      <c r="AQ64">
        <v>182.66</v>
      </c>
      <c r="AR64">
        <v>150</v>
      </c>
      <c r="AS64">
        <v>0</v>
      </c>
    </row>
    <row r="65" spans="7:45">
      <c r="G65" t="s">
        <v>107</v>
      </c>
      <c r="H65" s="73">
        <v>97.360000000000014</v>
      </c>
      <c r="I65" s="46">
        <v>0</v>
      </c>
      <c r="J65" s="46">
        <v>2.67</v>
      </c>
      <c r="K65" s="46">
        <v>24.1</v>
      </c>
      <c r="L65" s="46">
        <v>5.45</v>
      </c>
      <c r="M65" s="74">
        <v>0</v>
      </c>
      <c r="N65" s="73">
        <v>182.66</v>
      </c>
      <c r="O65" s="46">
        <v>450</v>
      </c>
      <c r="P65" s="46">
        <v>0</v>
      </c>
      <c r="Q65" s="46">
        <v>0</v>
      </c>
      <c r="R65" s="46">
        <v>0</v>
      </c>
      <c r="S65" s="74">
        <v>0</v>
      </c>
      <c r="W65">
        <v>2.67</v>
      </c>
      <c r="X65">
        <v>24.1</v>
      </c>
      <c r="Y65">
        <v>0.96</v>
      </c>
      <c r="Z65">
        <v>100</v>
      </c>
      <c r="AA65">
        <v>1.93</v>
      </c>
      <c r="AB65">
        <v>0</v>
      </c>
      <c r="AC65">
        <v>0</v>
      </c>
      <c r="AD65">
        <v>0</v>
      </c>
      <c r="AE65">
        <v>0</v>
      </c>
      <c r="AF65">
        <v>3.52</v>
      </c>
      <c r="AG65">
        <v>0</v>
      </c>
      <c r="AH65">
        <v>100</v>
      </c>
      <c r="AI65">
        <v>0</v>
      </c>
      <c r="AJ65">
        <v>100</v>
      </c>
      <c r="AK65">
        <v>0</v>
      </c>
      <c r="AL65">
        <v>0</v>
      </c>
      <c r="AM65">
        <v>48.2</v>
      </c>
      <c r="AN65">
        <v>0</v>
      </c>
      <c r="AO65">
        <v>48.2</v>
      </c>
      <c r="AP65">
        <v>0</v>
      </c>
      <c r="AQ65">
        <v>182.66</v>
      </c>
      <c r="AR65">
        <v>150</v>
      </c>
      <c r="AS65">
        <v>0</v>
      </c>
    </row>
    <row r="66" spans="7:45">
      <c r="G66" t="s">
        <v>108</v>
      </c>
      <c r="H66" s="73">
        <v>97.360000000000014</v>
      </c>
      <c r="I66" s="46">
        <v>0</v>
      </c>
      <c r="J66" s="46">
        <v>2.67</v>
      </c>
      <c r="K66" s="46">
        <v>24.1</v>
      </c>
      <c r="L66" s="46">
        <v>4.9799999999999995</v>
      </c>
      <c r="M66" s="74">
        <v>0</v>
      </c>
      <c r="N66" s="73">
        <v>182.66</v>
      </c>
      <c r="O66" s="46">
        <v>450</v>
      </c>
      <c r="P66" s="46">
        <v>0</v>
      </c>
      <c r="Q66" s="46">
        <v>0</v>
      </c>
      <c r="R66" s="46">
        <v>0</v>
      </c>
      <c r="S66" s="74">
        <v>0</v>
      </c>
      <c r="W66">
        <v>2.67</v>
      </c>
      <c r="X66">
        <v>24.1</v>
      </c>
      <c r="Y66">
        <v>0.96</v>
      </c>
      <c r="Z66">
        <v>100</v>
      </c>
      <c r="AA66">
        <v>1.93</v>
      </c>
      <c r="AB66">
        <v>0</v>
      </c>
      <c r="AC66">
        <v>0</v>
      </c>
      <c r="AD66">
        <v>0</v>
      </c>
      <c r="AE66">
        <v>0</v>
      </c>
      <c r="AF66">
        <v>3.05</v>
      </c>
      <c r="AG66">
        <v>0</v>
      </c>
      <c r="AH66">
        <v>100</v>
      </c>
      <c r="AI66">
        <v>0</v>
      </c>
      <c r="AJ66">
        <v>100</v>
      </c>
      <c r="AK66">
        <v>0</v>
      </c>
      <c r="AL66">
        <v>0</v>
      </c>
      <c r="AM66">
        <v>48.2</v>
      </c>
      <c r="AN66">
        <v>0</v>
      </c>
      <c r="AO66">
        <v>48.2</v>
      </c>
      <c r="AP66">
        <v>0</v>
      </c>
      <c r="AQ66">
        <v>182.66</v>
      </c>
      <c r="AR66">
        <v>150</v>
      </c>
      <c r="AS66">
        <v>0</v>
      </c>
    </row>
    <row r="67" spans="7:45">
      <c r="G67" t="s">
        <v>109</v>
      </c>
      <c r="H67" s="73">
        <v>97.03</v>
      </c>
      <c r="I67" s="46">
        <v>0</v>
      </c>
      <c r="J67" s="46">
        <v>2.67</v>
      </c>
      <c r="K67" s="46">
        <v>0</v>
      </c>
      <c r="L67" s="46">
        <v>4.2</v>
      </c>
      <c r="M67" s="74">
        <v>0</v>
      </c>
      <c r="N67" s="73">
        <v>182.66</v>
      </c>
      <c r="O67" s="46">
        <v>450</v>
      </c>
      <c r="P67" s="46">
        <v>0</v>
      </c>
      <c r="Q67" s="46">
        <v>0</v>
      </c>
      <c r="R67" s="46">
        <v>0</v>
      </c>
      <c r="S67" s="74">
        <v>0</v>
      </c>
      <c r="W67">
        <v>2.67</v>
      </c>
      <c r="X67">
        <v>0</v>
      </c>
      <c r="Y67">
        <v>0.63</v>
      </c>
      <c r="Z67">
        <v>100</v>
      </c>
      <c r="AA67">
        <v>1.93</v>
      </c>
      <c r="AB67">
        <v>0</v>
      </c>
      <c r="AC67">
        <v>0</v>
      </c>
      <c r="AD67">
        <v>0</v>
      </c>
      <c r="AE67">
        <v>0</v>
      </c>
      <c r="AF67">
        <v>2.27</v>
      </c>
      <c r="AG67">
        <v>0</v>
      </c>
      <c r="AH67">
        <v>100</v>
      </c>
      <c r="AI67">
        <v>0</v>
      </c>
      <c r="AJ67">
        <v>100</v>
      </c>
      <c r="AK67">
        <v>0</v>
      </c>
      <c r="AL67">
        <v>0</v>
      </c>
      <c r="AM67">
        <v>48.2</v>
      </c>
      <c r="AN67">
        <v>0</v>
      </c>
      <c r="AO67">
        <v>48.2</v>
      </c>
      <c r="AP67">
        <v>0</v>
      </c>
      <c r="AQ67">
        <v>182.66</v>
      </c>
      <c r="AR67">
        <v>150</v>
      </c>
      <c r="AS67">
        <v>0</v>
      </c>
    </row>
    <row r="68" spans="7:45">
      <c r="G68" t="s">
        <v>110</v>
      </c>
      <c r="H68" s="73">
        <v>97.03</v>
      </c>
      <c r="I68" s="46">
        <v>0</v>
      </c>
      <c r="J68" s="46">
        <v>2.67</v>
      </c>
      <c r="K68" s="46">
        <v>0</v>
      </c>
      <c r="L68" s="46">
        <v>3.59</v>
      </c>
      <c r="M68" s="74">
        <v>0</v>
      </c>
      <c r="N68" s="73">
        <v>182.66</v>
      </c>
      <c r="O68" s="46">
        <v>450</v>
      </c>
      <c r="P68" s="46">
        <v>0</v>
      </c>
      <c r="Q68" s="46">
        <v>0</v>
      </c>
      <c r="R68" s="46">
        <v>0</v>
      </c>
      <c r="S68" s="74">
        <v>0</v>
      </c>
      <c r="W68">
        <v>2.67</v>
      </c>
      <c r="X68">
        <v>0</v>
      </c>
      <c r="Y68">
        <v>0.63</v>
      </c>
      <c r="Z68">
        <v>100</v>
      </c>
      <c r="AA68">
        <v>1.93</v>
      </c>
      <c r="AB68">
        <v>0</v>
      </c>
      <c r="AC68">
        <v>0</v>
      </c>
      <c r="AD68">
        <v>0</v>
      </c>
      <c r="AE68">
        <v>0</v>
      </c>
      <c r="AF68">
        <v>1.66</v>
      </c>
      <c r="AG68">
        <v>0</v>
      </c>
      <c r="AH68">
        <v>100</v>
      </c>
      <c r="AI68">
        <v>0</v>
      </c>
      <c r="AJ68">
        <v>100</v>
      </c>
      <c r="AK68">
        <v>0</v>
      </c>
      <c r="AL68">
        <v>0</v>
      </c>
      <c r="AM68">
        <v>48.2</v>
      </c>
      <c r="AN68">
        <v>0</v>
      </c>
      <c r="AO68">
        <v>48.2</v>
      </c>
      <c r="AP68">
        <v>0</v>
      </c>
      <c r="AQ68">
        <v>182.66</v>
      </c>
      <c r="AR68">
        <v>150</v>
      </c>
      <c r="AS68">
        <v>0</v>
      </c>
    </row>
    <row r="69" spans="7:45">
      <c r="G69" t="s">
        <v>111</v>
      </c>
      <c r="H69" s="73">
        <v>97.03</v>
      </c>
      <c r="I69" s="46">
        <v>0</v>
      </c>
      <c r="J69" s="46">
        <v>2.67</v>
      </c>
      <c r="K69" s="46">
        <v>0</v>
      </c>
      <c r="L69" s="46">
        <v>3.0999999999999996</v>
      </c>
      <c r="M69" s="74">
        <v>0</v>
      </c>
      <c r="N69" s="73">
        <v>182.66</v>
      </c>
      <c r="O69" s="46">
        <v>450</v>
      </c>
      <c r="P69" s="46">
        <v>0</v>
      </c>
      <c r="Q69" s="46">
        <v>0</v>
      </c>
      <c r="R69" s="46">
        <v>0</v>
      </c>
      <c r="S69" s="74">
        <v>0</v>
      </c>
      <c r="W69">
        <v>2.67</v>
      </c>
      <c r="X69">
        <v>0</v>
      </c>
      <c r="Y69">
        <v>0.63</v>
      </c>
      <c r="Z69">
        <v>100</v>
      </c>
      <c r="AA69">
        <v>1.93</v>
      </c>
      <c r="AB69">
        <v>0</v>
      </c>
      <c r="AC69">
        <v>0</v>
      </c>
      <c r="AD69">
        <v>0</v>
      </c>
      <c r="AE69">
        <v>0</v>
      </c>
      <c r="AF69">
        <v>1.17</v>
      </c>
      <c r="AG69">
        <v>0</v>
      </c>
      <c r="AH69">
        <v>100</v>
      </c>
      <c r="AI69">
        <v>0</v>
      </c>
      <c r="AJ69">
        <v>100</v>
      </c>
      <c r="AK69">
        <v>0</v>
      </c>
      <c r="AL69">
        <v>0</v>
      </c>
      <c r="AM69">
        <v>48.2</v>
      </c>
      <c r="AN69">
        <v>0</v>
      </c>
      <c r="AO69">
        <v>48.2</v>
      </c>
      <c r="AP69">
        <v>0</v>
      </c>
      <c r="AQ69">
        <v>182.66</v>
      </c>
      <c r="AR69">
        <v>150</v>
      </c>
      <c r="AS69">
        <v>0</v>
      </c>
    </row>
    <row r="70" spans="7:45">
      <c r="G70" t="s">
        <v>112</v>
      </c>
      <c r="H70" s="73">
        <v>97.03</v>
      </c>
      <c r="I70" s="46">
        <v>0</v>
      </c>
      <c r="J70" s="46">
        <v>2.67</v>
      </c>
      <c r="K70" s="46">
        <v>0</v>
      </c>
      <c r="L70" s="46">
        <v>2.69</v>
      </c>
      <c r="M70" s="74">
        <v>0</v>
      </c>
      <c r="N70" s="73">
        <v>182.66</v>
      </c>
      <c r="O70" s="46">
        <v>450</v>
      </c>
      <c r="P70" s="46">
        <v>0</v>
      </c>
      <c r="Q70" s="46">
        <v>0</v>
      </c>
      <c r="R70" s="46">
        <v>0</v>
      </c>
      <c r="S70" s="74">
        <v>0</v>
      </c>
      <c r="W70">
        <v>2.67</v>
      </c>
      <c r="X70">
        <v>0</v>
      </c>
      <c r="Y70">
        <v>0.63</v>
      </c>
      <c r="Z70">
        <v>100</v>
      </c>
      <c r="AA70">
        <v>1.93</v>
      </c>
      <c r="AB70">
        <v>0</v>
      </c>
      <c r="AC70">
        <v>0</v>
      </c>
      <c r="AD70">
        <v>0</v>
      </c>
      <c r="AE70">
        <v>0</v>
      </c>
      <c r="AF70">
        <v>0.76</v>
      </c>
      <c r="AG70">
        <v>0</v>
      </c>
      <c r="AH70">
        <v>100</v>
      </c>
      <c r="AI70">
        <v>0</v>
      </c>
      <c r="AJ70">
        <v>100</v>
      </c>
      <c r="AK70">
        <v>0</v>
      </c>
      <c r="AL70">
        <v>0</v>
      </c>
      <c r="AM70">
        <v>48.2</v>
      </c>
      <c r="AN70">
        <v>0</v>
      </c>
      <c r="AO70">
        <v>48.2</v>
      </c>
      <c r="AP70">
        <v>0</v>
      </c>
      <c r="AQ70">
        <v>182.66</v>
      </c>
      <c r="AR70">
        <v>150</v>
      </c>
      <c r="AS70">
        <v>0</v>
      </c>
    </row>
    <row r="71" spans="7:45">
      <c r="G71" t="s">
        <v>113</v>
      </c>
      <c r="H71" s="73">
        <v>96.98</v>
      </c>
      <c r="I71" s="46">
        <v>176.42000000000002</v>
      </c>
      <c r="J71" s="46">
        <v>2.76</v>
      </c>
      <c r="K71" s="46">
        <v>0</v>
      </c>
      <c r="L71" s="46">
        <v>2.33</v>
      </c>
      <c r="M71" s="74">
        <v>0</v>
      </c>
      <c r="N71" s="73">
        <v>182.66</v>
      </c>
      <c r="O71" s="46">
        <v>450</v>
      </c>
      <c r="P71" s="46">
        <v>0</v>
      </c>
      <c r="Q71" s="46">
        <v>0</v>
      </c>
      <c r="R71" s="46">
        <v>0</v>
      </c>
      <c r="S71" s="74">
        <v>0</v>
      </c>
      <c r="W71">
        <v>2.76</v>
      </c>
      <c r="X71">
        <v>0</v>
      </c>
      <c r="Y71">
        <v>0.57999999999999996</v>
      </c>
      <c r="Z71">
        <v>100</v>
      </c>
      <c r="AA71">
        <v>1.93</v>
      </c>
      <c r="AB71">
        <v>0</v>
      </c>
      <c r="AC71">
        <v>20.25</v>
      </c>
      <c r="AD71">
        <v>0</v>
      </c>
      <c r="AE71">
        <v>0</v>
      </c>
      <c r="AF71">
        <v>0.4</v>
      </c>
      <c r="AG71">
        <v>0</v>
      </c>
      <c r="AH71">
        <v>100</v>
      </c>
      <c r="AI71">
        <v>0</v>
      </c>
      <c r="AJ71">
        <v>100</v>
      </c>
      <c r="AK71">
        <v>120.51</v>
      </c>
      <c r="AL71">
        <v>48.2</v>
      </c>
      <c r="AM71">
        <v>48.2</v>
      </c>
      <c r="AN71">
        <v>0</v>
      </c>
      <c r="AO71">
        <v>48.2</v>
      </c>
      <c r="AP71">
        <v>59.77</v>
      </c>
      <c r="AQ71">
        <v>182.66</v>
      </c>
      <c r="AR71">
        <v>150</v>
      </c>
      <c r="AS71">
        <v>48.2</v>
      </c>
    </row>
    <row r="72" spans="7:45">
      <c r="G72" t="s">
        <v>114</v>
      </c>
      <c r="H72" s="73">
        <v>96.98</v>
      </c>
      <c r="I72" s="46">
        <v>178.34000000000003</v>
      </c>
      <c r="J72" s="46">
        <v>2.76</v>
      </c>
      <c r="K72" s="46">
        <v>0</v>
      </c>
      <c r="L72" s="46">
        <v>2.12</v>
      </c>
      <c r="M72" s="74">
        <v>0</v>
      </c>
      <c r="N72" s="73">
        <v>182.66</v>
      </c>
      <c r="O72" s="46">
        <v>450</v>
      </c>
      <c r="P72" s="46">
        <v>0</v>
      </c>
      <c r="Q72" s="46">
        <v>0</v>
      </c>
      <c r="R72" s="46">
        <v>0</v>
      </c>
      <c r="S72" s="74">
        <v>0</v>
      </c>
      <c r="W72">
        <v>2.76</v>
      </c>
      <c r="X72">
        <v>0</v>
      </c>
      <c r="Y72">
        <v>0.57999999999999996</v>
      </c>
      <c r="Z72">
        <v>100</v>
      </c>
      <c r="AA72">
        <v>1.93</v>
      </c>
      <c r="AB72">
        <v>0</v>
      </c>
      <c r="AC72">
        <v>22.17</v>
      </c>
      <c r="AD72">
        <v>0</v>
      </c>
      <c r="AE72">
        <v>0</v>
      </c>
      <c r="AF72">
        <v>0.19</v>
      </c>
      <c r="AG72">
        <v>0</v>
      </c>
      <c r="AH72">
        <v>100</v>
      </c>
      <c r="AI72">
        <v>0</v>
      </c>
      <c r="AJ72">
        <v>100</v>
      </c>
      <c r="AK72">
        <v>120.51</v>
      </c>
      <c r="AL72">
        <v>48.2</v>
      </c>
      <c r="AM72">
        <v>48.2</v>
      </c>
      <c r="AN72">
        <v>0</v>
      </c>
      <c r="AO72">
        <v>48.2</v>
      </c>
      <c r="AP72">
        <v>59.77</v>
      </c>
      <c r="AQ72">
        <v>182.66</v>
      </c>
      <c r="AR72">
        <v>150</v>
      </c>
      <c r="AS72">
        <v>48.2</v>
      </c>
    </row>
    <row r="73" spans="7:45">
      <c r="G73" t="s">
        <v>115</v>
      </c>
      <c r="H73" s="73">
        <v>96.98</v>
      </c>
      <c r="I73" s="46">
        <v>179.31</v>
      </c>
      <c r="J73" s="46">
        <v>2.76</v>
      </c>
      <c r="K73" s="46">
        <v>0</v>
      </c>
      <c r="L73" s="46">
        <v>2.0299999999999998</v>
      </c>
      <c r="M73" s="74">
        <v>0</v>
      </c>
      <c r="N73" s="73">
        <v>182.66</v>
      </c>
      <c r="O73" s="46">
        <v>450</v>
      </c>
      <c r="P73" s="46">
        <v>0</v>
      </c>
      <c r="Q73" s="46">
        <v>0</v>
      </c>
      <c r="R73" s="46">
        <v>0</v>
      </c>
      <c r="S73" s="74">
        <v>0</v>
      </c>
      <c r="W73">
        <v>2.76</v>
      </c>
      <c r="X73">
        <v>0</v>
      </c>
      <c r="Y73">
        <v>0.57999999999999996</v>
      </c>
      <c r="Z73">
        <v>100</v>
      </c>
      <c r="AA73">
        <v>1.93</v>
      </c>
      <c r="AB73">
        <v>0</v>
      </c>
      <c r="AC73">
        <v>23.14</v>
      </c>
      <c r="AD73">
        <v>0</v>
      </c>
      <c r="AE73">
        <v>0</v>
      </c>
      <c r="AF73">
        <v>0.1</v>
      </c>
      <c r="AG73">
        <v>0</v>
      </c>
      <c r="AH73">
        <v>100</v>
      </c>
      <c r="AI73">
        <v>0</v>
      </c>
      <c r="AJ73">
        <v>100</v>
      </c>
      <c r="AK73">
        <v>120.51</v>
      </c>
      <c r="AL73">
        <v>48.2</v>
      </c>
      <c r="AM73">
        <v>48.2</v>
      </c>
      <c r="AN73">
        <v>0</v>
      </c>
      <c r="AO73">
        <v>48.2</v>
      </c>
      <c r="AP73">
        <v>59.77</v>
      </c>
      <c r="AQ73">
        <v>182.66</v>
      </c>
      <c r="AR73">
        <v>150</v>
      </c>
      <c r="AS73">
        <v>48.2</v>
      </c>
    </row>
    <row r="74" spans="7:45">
      <c r="G74" t="s">
        <v>116</v>
      </c>
      <c r="H74" s="73">
        <v>96.98</v>
      </c>
      <c r="I74" s="46">
        <v>179.31</v>
      </c>
      <c r="J74" s="46">
        <v>2.76</v>
      </c>
      <c r="K74" s="46">
        <v>0</v>
      </c>
      <c r="L74" s="46">
        <v>1.93</v>
      </c>
      <c r="M74" s="74">
        <v>0</v>
      </c>
      <c r="N74" s="73">
        <v>182.66</v>
      </c>
      <c r="O74" s="46">
        <v>450</v>
      </c>
      <c r="P74" s="46">
        <v>0</v>
      </c>
      <c r="Q74" s="46">
        <v>0</v>
      </c>
      <c r="R74" s="46">
        <v>0</v>
      </c>
      <c r="S74" s="74">
        <v>0</v>
      </c>
      <c r="W74">
        <v>2.76</v>
      </c>
      <c r="X74">
        <v>0</v>
      </c>
      <c r="Y74">
        <v>0.57999999999999996</v>
      </c>
      <c r="Z74">
        <v>100</v>
      </c>
      <c r="AA74">
        <v>1.93</v>
      </c>
      <c r="AB74">
        <v>0</v>
      </c>
      <c r="AC74">
        <v>23.14</v>
      </c>
      <c r="AD74">
        <v>0</v>
      </c>
      <c r="AE74">
        <v>0</v>
      </c>
      <c r="AF74">
        <v>0</v>
      </c>
      <c r="AG74">
        <v>0</v>
      </c>
      <c r="AH74">
        <v>100</v>
      </c>
      <c r="AI74">
        <v>0</v>
      </c>
      <c r="AJ74">
        <v>100</v>
      </c>
      <c r="AK74">
        <v>120.51</v>
      </c>
      <c r="AL74">
        <v>48.2</v>
      </c>
      <c r="AM74">
        <v>48.2</v>
      </c>
      <c r="AN74">
        <v>0</v>
      </c>
      <c r="AO74">
        <v>48.2</v>
      </c>
      <c r="AP74">
        <v>59.77</v>
      </c>
      <c r="AQ74">
        <v>182.66</v>
      </c>
      <c r="AR74">
        <v>150</v>
      </c>
      <c r="AS74">
        <v>48.2</v>
      </c>
    </row>
    <row r="75" spans="7:45">
      <c r="G75" t="s">
        <v>117</v>
      </c>
      <c r="H75" s="73">
        <v>97.03</v>
      </c>
      <c r="I75" s="46">
        <v>131.11000000000001</v>
      </c>
      <c r="J75" s="46">
        <v>2.76</v>
      </c>
      <c r="K75" s="46">
        <v>0</v>
      </c>
      <c r="L75" s="46">
        <v>1.93</v>
      </c>
      <c r="M75" s="74">
        <v>0</v>
      </c>
      <c r="N75" s="73">
        <v>182.01</v>
      </c>
      <c r="O75" s="46">
        <v>450</v>
      </c>
      <c r="P75" s="46">
        <v>0</v>
      </c>
      <c r="Q75" s="46">
        <v>0</v>
      </c>
      <c r="R75" s="46">
        <v>0</v>
      </c>
      <c r="S75" s="74">
        <v>0</v>
      </c>
      <c r="W75">
        <v>2.76</v>
      </c>
      <c r="X75">
        <v>0</v>
      </c>
      <c r="Y75">
        <v>0.63</v>
      </c>
      <c r="Z75">
        <v>0</v>
      </c>
      <c r="AA75">
        <v>1.93</v>
      </c>
      <c r="AB75">
        <v>0</v>
      </c>
      <c r="AC75">
        <v>23.14</v>
      </c>
      <c r="AD75">
        <v>100</v>
      </c>
      <c r="AE75">
        <v>25</v>
      </c>
      <c r="AF75">
        <v>0</v>
      </c>
      <c r="AG75">
        <v>55</v>
      </c>
      <c r="AH75">
        <v>100</v>
      </c>
      <c r="AI75">
        <v>0</v>
      </c>
      <c r="AJ75">
        <v>100</v>
      </c>
      <c r="AK75">
        <v>32.78</v>
      </c>
      <c r="AL75">
        <v>48.2</v>
      </c>
      <c r="AM75">
        <v>48.2</v>
      </c>
      <c r="AN75">
        <v>0</v>
      </c>
      <c r="AO75">
        <v>48.2</v>
      </c>
      <c r="AP75">
        <v>59.77</v>
      </c>
      <c r="AQ75">
        <v>102.01</v>
      </c>
      <c r="AR75">
        <v>150</v>
      </c>
      <c r="AS75">
        <v>0</v>
      </c>
    </row>
    <row r="76" spans="7:45">
      <c r="G76" t="s">
        <v>118</v>
      </c>
      <c r="H76" s="73">
        <v>97.03</v>
      </c>
      <c r="I76" s="46">
        <v>131.11000000000001</v>
      </c>
      <c r="J76" s="46">
        <v>2.76</v>
      </c>
      <c r="K76" s="46">
        <v>0</v>
      </c>
      <c r="L76" s="46">
        <v>1.93</v>
      </c>
      <c r="M76" s="74">
        <v>0</v>
      </c>
      <c r="N76" s="73">
        <v>182.01</v>
      </c>
      <c r="O76" s="46">
        <v>450</v>
      </c>
      <c r="P76" s="46">
        <v>0</v>
      </c>
      <c r="Q76" s="46">
        <v>0</v>
      </c>
      <c r="R76" s="46">
        <v>0</v>
      </c>
      <c r="S76" s="74">
        <v>0</v>
      </c>
      <c r="W76">
        <v>2.76</v>
      </c>
      <c r="X76">
        <v>0</v>
      </c>
      <c r="Y76">
        <v>0.63</v>
      </c>
      <c r="Z76">
        <v>0</v>
      </c>
      <c r="AA76">
        <v>1.93</v>
      </c>
      <c r="AB76">
        <v>0</v>
      </c>
      <c r="AC76">
        <v>23.14</v>
      </c>
      <c r="AD76">
        <v>100</v>
      </c>
      <c r="AE76">
        <v>25</v>
      </c>
      <c r="AF76">
        <v>0</v>
      </c>
      <c r="AG76">
        <v>55</v>
      </c>
      <c r="AH76">
        <v>100</v>
      </c>
      <c r="AI76">
        <v>0</v>
      </c>
      <c r="AJ76">
        <v>100</v>
      </c>
      <c r="AK76">
        <v>32.78</v>
      </c>
      <c r="AL76">
        <v>48.2</v>
      </c>
      <c r="AM76">
        <v>48.2</v>
      </c>
      <c r="AN76">
        <v>0</v>
      </c>
      <c r="AO76">
        <v>48.2</v>
      </c>
      <c r="AP76">
        <v>59.77</v>
      </c>
      <c r="AQ76">
        <v>102.01</v>
      </c>
      <c r="AR76">
        <v>150</v>
      </c>
      <c r="AS76">
        <v>0</v>
      </c>
    </row>
    <row r="77" spans="7:45">
      <c r="G77" t="s">
        <v>119</v>
      </c>
      <c r="H77" s="73">
        <v>97.03</v>
      </c>
      <c r="I77" s="46">
        <v>131.11000000000001</v>
      </c>
      <c r="J77" s="46">
        <v>2.76</v>
      </c>
      <c r="K77" s="46">
        <v>0</v>
      </c>
      <c r="L77" s="46">
        <v>1.93</v>
      </c>
      <c r="M77" s="74">
        <v>0</v>
      </c>
      <c r="N77" s="73">
        <v>182.01</v>
      </c>
      <c r="O77" s="46">
        <v>450</v>
      </c>
      <c r="P77" s="46">
        <v>0</v>
      </c>
      <c r="Q77" s="46">
        <v>0</v>
      </c>
      <c r="R77" s="46">
        <v>0</v>
      </c>
      <c r="S77" s="74">
        <v>0</v>
      </c>
      <c r="W77">
        <v>2.76</v>
      </c>
      <c r="X77">
        <v>0</v>
      </c>
      <c r="Y77">
        <v>0.63</v>
      </c>
      <c r="Z77">
        <v>0</v>
      </c>
      <c r="AA77">
        <v>1.93</v>
      </c>
      <c r="AB77">
        <v>0</v>
      </c>
      <c r="AC77">
        <v>23.14</v>
      </c>
      <c r="AD77">
        <v>100</v>
      </c>
      <c r="AE77">
        <v>25</v>
      </c>
      <c r="AF77">
        <v>0</v>
      </c>
      <c r="AG77">
        <v>55</v>
      </c>
      <c r="AH77">
        <v>100</v>
      </c>
      <c r="AI77">
        <v>0</v>
      </c>
      <c r="AJ77">
        <v>100</v>
      </c>
      <c r="AK77">
        <v>32.78</v>
      </c>
      <c r="AL77">
        <v>48.2</v>
      </c>
      <c r="AM77">
        <v>48.2</v>
      </c>
      <c r="AN77">
        <v>0</v>
      </c>
      <c r="AO77">
        <v>48.2</v>
      </c>
      <c r="AP77">
        <v>59.77</v>
      </c>
      <c r="AQ77">
        <v>102.01</v>
      </c>
      <c r="AR77">
        <v>150</v>
      </c>
      <c r="AS77">
        <v>0</v>
      </c>
    </row>
    <row r="78" spans="7:45">
      <c r="G78" t="s">
        <v>120</v>
      </c>
      <c r="H78" s="73">
        <v>97.03</v>
      </c>
      <c r="I78" s="46">
        <v>131.11000000000001</v>
      </c>
      <c r="J78" s="46">
        <v>2.76</v>
      </c>
      <c r="K78" s="46">
        <v>0</v>
      </c>
      <c r="L78" s="46">
        <v>1.93</v>
      </c>
      <c r="M78" s="74">
        <v>0</v>
      </c>
      <c r="N78" s="73">
        <v>182.01</v>
      </c>
      <c r="O78" s="46">
        <v>450</v>
      </c>
      <c r="P78" s="46">
        <v>0</v>
      </c>
      <c r="Q78" s="46">
        <v>0</v>
      </c>
      <c r="R78" s="46">
        <v>0</v>
      </c>
      <c r="S78" s="74">
        <v>0</v>
      </c>
      <c r="W78">
        <v>2.76</v>
      </c>
      <c r="X78">
        <v>0</v>
      </c>
      <c r="Y78">
        <v>0.63</v>
      </c>
      <c r="Z78">
        <v>0</v>
      </c>
      <c r="AA78">
        <v>1.93</v>
      </c>
      <c r="AB78">
        <v>0</v>
      </c>
      <c r="AC78">
        <v>23.14</v>
      </c>
      <c r="AD78">
        <v>100</v>
      </c>
      <c r="AE78">
        <v>25</v>
      </c>
      <c r="AF78">
        <v>0</v>
      </c>
      <c r="AG78">
        <v>55</v>
      </c>
      <c r="AH78">
        <v>100</v>
      </c>
      <c r="AI78">
        <v>0</v>
      </c>
      <c r="AJ78">
        <v>100</v>
      </c>
      <c r="AK78">
        <v>32.78</v>
      </c>
      <c r="AL78">
        <v>48.2</v>
      </c>
      <c r="AM78">
        <v>48.2</v>
      </c>
      <c r="AN78">
        <v>0</v>
      </c>
      <c r="AO78">
        <v>48.2</v>
      </c>
      <c r="AP78">
        <v>59.77</v>
      </c>
      <c r="AQ78">
        <v>102.01</v>
      </c>
      <c r="AR78">
        <v>150</v>
      </c>
      <c r="AS78">
        <v>0</v>
      </c>
    </row>
    <row r="79" spans="7:45">
      <c r="G79" t="s">
        <v>121</v>
      </c>
      <c r="H79" s="73">
        <v>97.03</v>
      </c>
      <c r="I79" s="46">
        <v>0</v>
      </c>
      <c r="J79" s="46">
        <v>2.76</v>
      </c>
      <c r="K79" s="46">
        <v>0</v>
      </c>
      <c r="L79" s="46">
        <v>1.93</v>
      </c>
      <c r="M79" s="74">
        <v>0</v>
      </c>
      <c r="N79" s="73">
        <v>182.01</v>
      </c>
      <c r="O79" s="46">
        <v>450</v>
      </c>
      <c r="P79" s="46">
        <v>0</v>
      </c>
      <c r="Q79" s="46">
        <v>0</v>
      </c>
      <c r="R79" s="46">
        <v>0</v>
      </c>
      <c r="S79" s="74">
        <v>0</v>
      </c>
      <c r="W79">
        <v>2.76</v>
      </c>
      <c r="X79">
        <v>0</v>
      </c>
      <c r="Y79">
        <v>0.63</v>
      </c>
      <c r="Z79">
        <v>0</v>
      </c>
      <c r="AA79">
        <v>1.93</v>
      </c>
      <c r="AB79">
        <v>0</v>
      </c>
      <c r="AC79">
        <v>0</v>
      </c>
      <c r="AD79">
        <v>100</v>
      </c>
      <c r="AE79">
        <v>25</v>
      </c>
      <c r="AF79">
        <v>0</v>
      </c>
      <c r="AG79">
        <v>55</v>
      </c>
      <c r="AH79">
        <v>100</v>
      </c>
      <c r="AI79">
        <v>0</v>
      </c>
      <c r="AJ79">
        <v>100</v>
      </c>
      <c r="AK79">
        <v>0</v>
      </c>
      <c r="AL79">
        <v>0</v>
      </c>
      <c r="AM79">
        <v>48.2</v>
      </c>
      <c r="AN79">
        <v>0</v>
      </c>
      <c r="AO79">
        <v>48.2</v>
      </c>
      <c r="AP79">
        <v>0</v>
      </c>
      <c r="AQ79">
        <v>102.01</v>
      </c>
      <c r="AR79">
        <v>150</v>
      </c>
      <c r="AS79">
        <v>0</v>
      </c>
    </row>
    <row r="80" spans="7:45">
      <c r="G80" t="s">
        <v>122</v>
      </c>
      <c r="H80" s="73">
        <v>97.03</v>
      </c>
      <c r="I80" s="46">
        <v>0</v>
      </c>
      <c r="J80" s="46">
        <v>2.76</v>
      </c>
      <c r="K80" s="46">
        <v>0</v>
      </c>
      <c r="L80" s="46">
        <v>1.93</v>
      </c>
      <c r="M80" s="74">
        <v>0</v>
      </c>
      <c r="N80" s="73">
        <v>182.01</v>
      </c>
      <c r="O80" s="46">
        <v>450</v>
      </c>
      <c r="P80" s="46">
        <v>0</v>
      </c>
      <c r="Q80" s="46">
        <v>0</v>
      </c>
      <c r="R80" s="46">
        <v>0</v>
      </c>
      <c r="S80" s="74">
        <v>0</v>
      </c>
      <c r="W80">
        <v>2.76</v>
      </c>
      <c r="X80">
        <v>0</v>
      </c>
      <c r="Y80">
        <v>0.63</v>
      </c>
      <c r="Z80">
        <v>0</v>
      </c>
      <c r="AA80">
        <v>1.93</v>
      </c>
      <c r="AB80">
        <v>0</v>
      </c>
      <c r="AC80">
        <v>0</v>
      </c>
      <c r="AD80">
        <v>100</v>
      </c>
      <c r="AE80">
        <v>25</v>
      </c>
      <c r="AF80">
        <v>0</v>
      </c>
      <c r="AG80">
        <v>55</v>
      </c>
      <c r="AH80">
        <v>100</v>
      </c>
      <c r="AI80">
        <v>0</v>
      </c>
      <c r="AJ80">
        <v>100</v>
      </c>
      <c r="AK80">
        <v>0</v>
      </c>
      <c r="AL80">
        <v>0</v>
      </c>
      <c r="AM80">
        <v>48.2</v>
      </c>
      <c r="AN80">
        <v>0</v>
      </c>
      <c r="AO80">
        <v>48.2</v>
      </c>
      <c r="AP80">
        <v>0</v>
      </c>
      <c r="AQ80">
        <v>102.01</v>
      </c>
      <c r="AR80">
        <v>150</v>
      </c>
      <c r="AS80">
        <v>0</v>
      </c>
    </row>
    <row r="81" spans="7:45">
      <c r="G81" t="s">
        <v>123</v>
      </c>
      <c r="H81" s="73">
        <v>97.03</v>
      </c>
      <c r="I81" s="46">
        <v>0</v>
      </c>
      <c r="J81" s="46">
        <v>2.76</v>
      </c>
      <c r="K81" s="46">
        <v>0</v>
      </c>
      <c r="L81" s="46">
        <v>1.93</v>
      </c>
      <c r="M81" s="74">
        <v>0</v>
      </c>
      <c r="N81" s="73">
        <v>182.01</v>
      </c>
      <c r="O81" s="46">
        <v>450</v>
      </c>
      <c r="P81" s="46">
        <v>0</v>
      </c>
      <c r="Q81" s="46">
        <v>0</v>
      </c>
      <c r="R81" s="46">
        <v>0</v>
      </c>
      <c r="S81" s="74">
        <v>0</v>
      </c>
      <c r="W81">
        <v>2.76</v>
      </c>
      <c r="X81">
        <v>0</v>
      </c>
      <c r="Y81">
        <v>0.63</v>
      </c>
      <c r="Z81">
        <v>0</v>
      </c>
      <c r="AA81">
        <v>1.93</v>
      </c>
      <c r="AB81">
        <v>0</v>
      </c>
      <c r="AC81">
        <v>0</v>
      </c>
      <c r="AD81">
        <v>100</v>
      </c>
      <c r="AE81">
        <v>25</v>
      </c>
      <c r="AF81">
        <v>0</v>
      </c>
      <c r="AG81">
        <v>55</v>
      </c>
      <c r="AH81">
        <v>100</v>
      </c>
      <c r="AI81">
        <v>0</v>
      </c>
      <c r="AJ81">
        <v>100</v>
      </c>
      <c r="AK81">
        <v>0</v>
      </c>
      <c r="AL81">
        <v>0</v>
      </c>
      <c r="AM81">
        <v>48.2</v>
      </c>
      <c r="AN81">
        <v>0</v>
      </c>
      <c r="AO81">
        <v>48.2</v>
      </c>
      <c r="AP81">
        <v>0</v>
      </c>
      <c r="AQ81">
        <v>102.01</v>
      </c>
      <c r="AR81">
        <v>150</v>
      </c>
      <c r="AS81">
        <v>0</v>
      </c>
    </row>
    <row r="82" spans="7:45">
      <c r="G82" t="s">
        <v>124</v>
      </c>
      <c r="H82" s="73">
        <v>97.03</v>
      </c>
      <c r="I82" s="46">
        <v>0</v>
      </c>
      <c r="J82" s="46">
        <v>2.76</v>
      </c>
      <c r="K82" s="46">
        <v>0</v>
      </c>
      <c r="L82" s="46">
        <v>1.93</v>
      </c>
      <c r="M82" s="74">
        <v>0</v>
      </c>
      <c r="N82" s="73">
        <v>182.01</v>
      </c>
      <c r="O82" s="46">
        <v>450</v>
      </c>
      <c r="P82" s="46">
        <v>0</v>
      </c>
      <c r="Q82" s="46">
        <v>0</v>
      </c>
      <c r="R82" s="46">
        <v>0</v>
      </c>
      <c r="S82" s="74">
        <v>0</v>
      </c>
      <c r="W82">
        <v>2.76</v>
      </c>
      <c r="X82">
        <v>0</v>
      </c>
      <c r="Y82">
        <v>0.63</v>
      </c>
      <c r="Z82">
        <v>0</v>
      </c>
      <c r="AA82">
        <v>1.93</v>
      </c>
      <c r="AB82">
        <v>0</v>
      </c>
      <c r="AC82">
        <v>0</v>
      </c>
      <c r="AD82">
        <v>100</v>
      </c>
      <c r="AE82">
        <v>25</v>
      </c>
      <c r="AF82">
        <v>0</v>
      </c>
      <c r="AG82">
        <v>55</v>
      </c>
      <c r="AH82">
        <v>100</v>
      </c>
      <c r="AI82">
        <v>0</v>
      </c>
      <c r="AJ82">
        <v>100</v>
      </c>
      <c r="AK82">
        <v>0</v>
      </c>
      <c r="AL82">
        <v>0</v>
      </c>
      <c r="AM82">
        <v>48.2</v>
      </c>
      <c r="AN82">
        <v>0</v>
      </c>
      <c r="AO82">
        <v>48.2</v>
      </c>
      <c r="AP82">
        <v>0</v>
      </c>
      <c r="AQ82">
        <v>102.01</v>
      </c>
      <c r="AR82">
        <v>150</v>
      </c>
      <c r="AS82">
        <v>0</v>
      </c>
    </row>
    <row r="83" spans="7:45">
      <c r="G83" t="s">
        <v>125</v>
      </c>
      <c r="H83" s="73">
        <v>96.98</v>
      </c>
      <c r="I83" s="46">
        <v>0</v>
      </c>
      <c r="J83" s="46">
        <v>2.67</v>
      </c>
      <c r="K83" s="46">
        <v>0</v>
      </c>
      <c r="L83" s="46">
        <v>1.93</v>
      </c>
      <c r="M83" s="74">
        <v>0</v>
      </c>
      <c r="N83" s="73">
        <v>182.01</v>
      </c>
      <c r="O83" s="46">
        <v>350</v>
      </c>
      <c r="P83" s="46">
        <v>0</v>
      </c>
      <c r="Q83" s="46">
        <v>0</v>
      </c>
      <c r="R83" s="46">
        <v>0</v>
      </c>
      <c r="S83" s="74">
        <v>0</v>
      </c>
      <c r="W83">
        <v>2.67</v>
      </c>
      <c r="X83">
        <v>0</v>
      </c>
      <c r="Y83">
        <v>0.57999999999999996</v>
      </c>
      <c r="Z83">
        <v>0</v>
      </c>
      <c r="AA83">
        <v>1.93</v>
      </c>
      <c r="AB83">
        <v>0</v>
      </c>
      <c r="AC83">
        <v>0</v>
      </c>
      <c r="AD83">
        <v>100</v>
      </c>
      <c r="AE83">
        <v>25</v>
      </c>
      <c r="AF83">
        <v>0</v>
      </c>
      <c r="AG83">
        <v>55</v>
      </c>
      <c r="AH83">
        <v>0</v>
      </c>
      <c r="AI83">
        <v>0</v>
      </c>
      <c r="AJ83">
        <v>100</v>
      </c>
      <c r="AK83">
        <v>0</v>
      </c>
      <c r="AL83">
        <v>0</v>
      </c>
      <c r="AM83">
        <v>48.2</v>
      </c>
      <c r="AN83">
        <v>0</v>
      </c>
      <c r="AO83">
        <v>48.2</v>
      </c>
      <c r="AP83">
        <v>0</v>
      </c>
      <c r="AQ83">
        <v>102.01</v>
      </c>
      <c r="AR83">
        <v>150</v>
      </c>
      <c r="AS83">
        <v>0</v>
      </c>
    </row>
    <row r="84" spans="7:45">
      <c r="G84" t="s">
        <v>126</v>
      </c>
      <c r="H84" s="73">
        <v>96.98</v>
      </c>
      <c r="I84" s="46">
        <v>0</v>
      </c>
      <c r="J84" s="46">
        <v>2.67</v>
      </c>
      <c r="K84" s="46">
        <v>0</v>
      </c>
      <c r="L84" s="46">
        <v>1.93</v>
      </c>
      <c r="M84" s="74">
        <v>0</v>
      </c>
      <c r="N84" s="73">
        <v>182.01</v>
      </c>
      <c r="O84" s="46">
        <v>350</v>
      </c>
      <c r="P84" s="46">
        <v>0</v>
      </c>
      <c r="Q84" s="46">
        <v>0</v>
      </c>
      <c r="R84" s="46">
        <v>0</v>
      </c>
      <c r="S84" s="74">
        <v>0</v>
      </c>
      <c r="W84">
        <v>2.67</v>
      </c>
      <c r="X84">
        <v>0</v>
      </c>
      <c r="Y84">
        <v>0.57999999999999996</v>
      </c>
      <c r="Z84">
        <v>0</v>
      </c>
      <c r="AA84">
        <v>1.93</v>
      </c>
      <c r="AB84">
        <v>0</v>
      </c>
      <c r="AC84">
        <v>0</v>
      </c>
      <c r="AD84">
        <v>100</v>
      </c>
      <c r="AE84">
        <v>25</v>
      </c>
      <c r="AF84">
        <v>0</v>
      </c>
      <c r="AG84">
        <v>55</v>
      </c>
      <c r="AH84">
        <v>0</v>
      </c>
      <c r="AI84">
        <v>0</v>
      </c>
      <c r="AJ84">
        <v>100</v>
      </c>
      <c r="AK84">
        <v>0</v>
      </c>
      <c r="AL84">
        <v>0</v>
      </c>
      <c r="AM84">
        <v>48.2</v>
      </c>
      <c r="AN84">
        <v>0</v>
      </c>
      <c r="AO84">
        <v>48.2</v>
      </c>
      <c r="AP84">
        <v>0</v>
      </c>
      <c r="AQ84">
        <v>102.01</v>
      </c>
      <c r="AR84">
        <v>150</v>
      </c>
      <c r="AS84">
        <v>0</v>
      </c>
    </row>
    <row r="85" spans="7:45">
      <c r="G85" t="s">
        <v>127</v>
      </c>
      <c r="H85" s="73">
        <v>96.98</v>
      </c>
      <c r="I85" s="46">
        <v>0</v>
      </c>
      <c r="J85" s="46">
        <v>2.67</v>
      </c>
      <c r="K85" s="46">
        <v>0</v>
      </c>
      <c r="L85" s="46">
        <v>1.93</v>
      </c>
      <c r="M85" s="74">
        <v>0</v>
      </c>
      <c r="N85" s="73">
        <v>182.01</v>
      </c>
      <c r="O85" s="46">
        <v>350</v>
      </c>
      <c r="P85" s="46">
        <v>0</v>
      </c>
      <c r="Q85" s="46">
        <v>0</v>
      </c>
      <c r="R85" s="46">
        <v>0</v>
      </c>
      <c r="S85" s="74">
        <v>0</v>
      </c>
      <c r="W85">
        <v>2.67</v>
      </c>
      <c r="X85">
        <v>0</v>
      </c>
      <c r="Y85">
        <v>0.57999999999999996</v>
      </c>
      <c r="Z85">
        <v>0</v>
      </c>
      <c r="AA85">
        <v>1.93</v>
      </c>
      <c r="AB85">
        <v>0</v>
      </c>
      <c r="AC85">
        <v>0</v>
      </c>
      <c r="AD85">
        <v>100</v>
      </c>
      <c r="AE85">
        <v>25</v>
      </c>
      <c r="AF85">
        <v>0</v>
      </c>
      <c r="AG85">
        <v>55</v>
      </c>
      <c r="AH85">
        <v>0</v>
      </c>
      <c r="AI85">
        <v>0</v>
      </c>
      <c r="AJ85">
        <v>100</v>
      </c>
      <c r="AK85">
        <v>0</v>
      </c>
      <c r="AL85">
        <v>0</v>
      </c>
      <c r="AM85">
        <v>48.2</v>
      </c>
      <c r="AN85">
        <v>0</v>
      </c>
      <c r="AO85">
        <v>48.2</v>
      </c>
      <c r="AP85">
        <v>0</v>
      </c>
      <c r="AQ85">
        <v>102.01</v>
      </c>
      <c r="AR85">
        <v>150</v>
      </c>
      <c r="AS85">
        <v>0</v>
      </c>
    </row>
    <row r="86" spans="7:45">
      <c r="G86" t="s">
        <v>128</v>
      </c>
      <c r="H86" s="73">
        <v>96.98</v>
      </c>
      <c r="I86" s="46">
        <v>0</v>
      </c>
      <c r="J86" s="46">
        <v>2.67</v>
      </c>
      <c r="K86" s="46">
        <v>0</v>
      </c>
      <c r="L86" s="46">
        <v>1.93</v>
      </c>
      <c r="M86" s="74">
        <v>0</v>
      </c>
      <c r="N86" s="73">
        <v>182.01</v>
      </c>
      <c r="O86" s="46">
        <v>350</v>
      </c>
      <c r="P86" s="46">
        <v>0</v>
      </c>
      <c r="Q86" s="46">
        <v>0</v>
      </c>
      <c r="R86" s="46">
        <v>0</v>
      </c>
      <c r="S86" s="74">
        <v>0</v>
      </c>
      <c r="W86">
        <v>2.67</v>
      </c>
      <c r="X86">
        <v>0</v>
      </c>
      <c r="Y86">
        <v>0.57999999999999996</v>
      </c>
      <c r="Z86">
        <v>0</v>
      </c>
      <c r="AA86">
        <v>1.93</v>
      </c>
      <c r="AB86">
        <v>0</v>
      </c>
      <c r="AC86">
        <v>0</v>
      </c>
      <c r="AD86">
        <v>100</v>
      </c>
      <c r="AE86">
        <v>25</v>
      </c>
      <c r="AF86">
        <v>0</v>
      </c>
      <c r="AG86">
        <v>55</v>
      </c>
      <c r="AH86">
        <v>0</v>
      </c>
      <c r="AI86">
        <v>0</v>
      </c>
      <c r="AJ86">
        <v>100</v>
      </c>
      <c r="AK86">
        <v>0</v>
      </c>
      <c r="AL86">
        <v>0</v>
      </c>
      <c r="AM86">
        <v>48.2</v>
      </c>
      <c r="AN86">
        <v>0</v>
      </c>
      <c r="AO86">
        <v>48.2</v>
      </c>
      <c r="AP86">
        <v>0</v>
      </c>
      <c r="AQ86">
        <v>102.01</v>
      </c>
      <c r="AR86">
        <v>150</v>
      </c>
      <c r="AS86">
        <v>0</v>
      </c>
    </row>
    <row r="87" spans="7:45">
      <c r="G87" t="s">
        <v>129</v>
      </c>
      <c r="H87" s="73">
        <v>96.98</v>
      </c>
      <c r="I87" s="46">
        <v>0</v>
      </c>
      <c r="J87" s="46">
        <v>2.67</v>
      </c>
      <c r="K87" s="46">
        <v>0</v>
      </c>
      <c r="L87" s="46">
        <v>1.93</v>
      </c>
      <c r="M87" s="74">
        <v>0</v>
      </c>
      <c r="N87" s="73">
        <v>182.01</v>
      </c>
      <c r="O87" s="46">
        <v>350</v>
      </c>
      <c r="P87" s="46">
        <v>0</v>
      </c>
      <c r="Q87" s="46">
        <v>0</v>
      </c>
      <c r="R87" s="46">
        <v>0</v>
      </c>
      <c r="S87" s="74">
        <v>0</v>
      </c>
      <c r="W87">
        <v>2.67</v>
      </c>
      <c r="X87">
        <v>0</v>
      </c>
      <c r="Y87">
        <v>0.57999999999999996</v>
      </c>
      <c r="Z87">
        <v>0</v>
      </c>
      <c r="AA87">
        <v>1.93</v>
      </c>
      <c r="AB87">
        <v>0</v>
      </c>
      <c r="AC87">
        <v>0</v>
      </c>
      <c r="AD87">
        <v>100</v>
      </c>
      <c r="AE87">
        <v>25</v>
      </c>
      <c r="AF87">
        <v>0</v>
      </c>
      <c r="AG87">
        <v>55</v>
      </c>
      <c r="AH87">
        <v>0</v>
      </c>
      <c r="AI87">
        <v>0</v>
      </c>
      <c r="AJ87">
        <v>100</v>
      </c>
      <c r="AK87">
        <v>0</v>
      </c>
      <c r="AL87">
        <v>0</v>
      </c>
      <c r="AM87">
        <v>48.2</v>
      </c>
      <c r="AN87">
        <v>0</v>
      </c>
      <c r="AO87">
        <v>48.2</v>
      </c>
      <c r="AP87">
        <v>0</v>
      </c>
      <c r="AQ87">
        <v>102.01</v>
      </c>
      <c r="AR87">
        <v>150</v>
      </c>
      <c r="AS87">
        <v>0</v>
      </c>
    </row>
    <row r="88" spans="7:45">
      <c r="G88" t="s">
        <v>130</v>
      </c>
      <c r="H88" s="73">
        <v>96.98</v>
      </c>
      <c r="I88" s="46">
        <v>0</v>
      </c>
      <c r="J88" s="46">
        <v>2.67</v>
      </c>
      <c r="K88" s="46">
        <v>0</v>
      </c>
      <c r="L88" s="46">
        <v>1.93</v>
      </c>
      <c r="M88" s="74">
        <v>0</v>
      </c>
      <c r="N88" s="73">
        <v>182.01</v>
      </c>
      <c r="O88" s="46">
        <v>350</v>
      </c>
      <c r="P88" s="46">
        <v>0</v>
      </c>
      <c r="Q88" s="46">
        <v>0</v>
      </c>
      <c r="R88" s="46">
        <v>0</v>
      </c>
      <c r="S88" s="74">
        <v>0</v>
      </c>
      <c r="W88">
        <v>2.67</v>
      </c>
      <c r="X88">
        <v>0</v>
      </c>
      <c r="Y88">
        <v>0.57999999999999996</v>
      </c>
      <c r="Z88">
        <v>0</v>
      </c>
      <c r="AA88">
        <v>1.93</v>
      </c>
      <c r="AB88">
        <v>0</v>
      </c>
      <c r="AC88">
        <v>0</v>
      </c>
      <c r="AD88">
        <v>100</v>
      </c>
      <c r="AE88">
        <v>25</v>
      </c>
      <c r="AF88">
        <v>0</v>
      </c>
      <c r="AG88">
        <v>55</v>
      </c>
      <c r="AH88">
        <v>0</v>
      </c>
      <c r="AI88">
        <v>0</v>
      </c>
      <c r="AJ88">
        <v>100</v>
      </c>
      <c r="AK88">
        <v>0</v>
      </c>
      <c r="AL88">
        <v>0</v>
      </c>
      <c r="AM88">
        <v>48.2</v>
      </c>
      <c r="AN88">
        <v>0</v>
      </c>
      <c r="AO88">
        <v>48.2</v>
      </c>
      <c r="AP88">
        <v>0</v>
      </c>
      <c r="AQ88">
        <v>102.01</v>
      </c>
      <c r="AR88">
        <v>150</v>
      </c>
      <c r="AS88">
        <v>0</v>
      </c>
    </row>
    <row r="89" spans="7:45">
      <c r="G89" t="s">
        <v>131</v>
      </c>
      <c r="H89" s="73">
        <v>96.98</v>
      </c>
      <c r="I89" s="46">
        <v>0</v>
      </c>
      <c r="J89" s="46">
        <v>2.67</v>
      </c>
      <c r="K89" s="46">
        <v>0</v>
      </c>
      <c r="L89" s="46">
        <v>1.93</v>
      </c>
      <c r="M89" s="74">
        <v>0</v>
      </c>
      <c r="N89" s="73">
        <v>182.01</v>
      </c>
      <c r="O89" s="46">
        <v>350</v>
      </c>
      <c r="P89" s="46">
        <v>0</v>
      </c>
      <c r="Q89" s="46">
        <v>0</v>
      </c>
      <c r="R89" s="46">
        <v>0</v>
      </c>
      <c r="S89" s="74">
        <v>0</v>
      </c>
      <c r="W89">
        <v>2.67</v>
      </c>
      <c r="X89">
        <v>0</v>
      </c>
      <c r="Y89">
        <v>0.57999999999999996</v>
      </c>
      <c r="Z89">
        <v>0</v>
      </c>
      <c r="AA89">
        <v>1.93</v>
      </c>
      <c r="AB89">
        <v>0</v>
      </c>
      <c r="AC89">
        <v>0</v>
      </c>
      <c r="AD89">
        <v>100</v>
      </c>
      <c r="AE89">
        <v>25</v>
      </c>
      <c r="AF89">
        <v>0</v>
      </c>
      <c r="AG89">
        <v>55</v>
      </c>
      <c r="AH89">
        <v>0</v>
      </c>
      <c r="AI89">
        <v>0</v>
      </c>
      <c r="AJ89">
        <v>100</v>
      </c>
      <c r="AK89">
        <v>0</v>
      </c>
      <c r="AL89">
        <v>0</v>
      </c>
      <c r="AM89">
        <v>48.2</v>
      </c>
      <c r="AN89">
        <v>0</v>
      </c>
      <c r="AO89">
        <v>48.2</v>
      </c>
      <c r="AP89">
        <v>0</v>
      </c>
      <c r="AQ89">
        <v>102.01</v>
      </c>
      <c r="AR89">
        <v>150</v>
      </c>
      <c r="AS89">
        <v>0</v>
      </c>
    </row>
    <row r="90" spans="7:45">
      <c r="G90" t="s">
        <v>132</v>
      </c>
      <c r="H90" s="73">
        <v>96.98</v>
      </c>
      <c r="I90" s="46">
        <v>0</v>
      </c>
      <c r="J90" s="46">
        <v>2.67</v>
      </c>
      <c r="K90" s="46">
        <v>0</v>
      </c>
      <c r="L90" s="46">
        <v>1.93</v>
      </c>
      <c r="M90" s="74">
        <v>0</v>
      </c>
      <c r="N90" s="73">
        <v>182.01</v>
      </c>
      <c r="O90" s="46">
        <v>350</v>
      </c>
      <c r="P90" s="46">
        <v>0</v>
      </c>
      <c r="Q90" s="46">
        <v>0</v>
      </c>
      <c r="R90" s="46">
        <v>0</v>
      </c>
      <c r="S90" s="74">
        <v>0</v>
      </c>
      <c r="W90">
        <v>2.67</v>
      </c>
      <c r="X90">
        <v>0</v>
      </c>
      <c r="Y90">
        <v>0.57999999999999996</v>
      </c>
      <c r="Z90">
        <v>0</v>
      </c>
      <c r="AA90">
        <v>1.93</v>
      </c>
      <c r="AB90">
        <v>0</v>
      </c>
      <c r="AC90">
        <v>0</v>
      </c>
      <c r="AD90">
        <v>100</v>
      </c>
      <c r="AE90">
        <v>25</v>
      </c>
      <c r="AF90">
        <v>0</v>
      </c>
      <c r="AG90">
        <v>55</v>
      </c>
      <c r="AH90">
        <v>0</v>
      </c>
      <c r="AI90">
        <v>0</v>
      </c>
      <c r="AJ90">
        <v>100</v>
      </c>
      <c r="AK90">
        <v>0</v>
      </c>
      <c r="AL90">
        <v>0</v>
      </c>
      <c r="AM90">
        <v>48.2</v>
      </c>
      <c r="AN90">
        <v>0</v>
      </c>
      <c r="AO90">
        <v>48.2</v>
      </c>
      <c r="AP90">
        <v>0</v>
      </c>
      <c r="AQ90">
        <v>102.01</v>
      </c>
      <c r="AR90">
        <v>150</v>
      </c>
      <c r="AS90">
        <v>0</v>
      </c>
    </row>
    <row r="91" spans="7:45">
      <c r="G91" t="s">
        <v>133</v>
      </c>
      <c r="H91" s="73">
        <v>96.98</v>
      </c>
      <c r="I91" s="46">
        <v>0</v>
      </c>
      <c r="J91" s="46">
        <v>2.67</v>
      </c>
      <c r="K91" s="46">
        <v>0</v>
      </c>
      <c r="L91" s="46">
        <v>1.93</v>
      </c>
      <c r="M91" s="74">
        <v>0</v>
      </c>
      <c r="N91" s="73">
        <v>236.5</v>
      </c>
      <c r="O91" s="46">
        <v>384.17</v>
      </c>
      <c r="P91" s="46">
        <v>0</v>
      </c>
      <c r="Q91" s="46">
        <v>0</v>
      </c>
      <c r="R91" s="46">
        <v>0</v>
      </c>
      <c r="S91" s="74">
        <v>0</v>
      </c>
      <c r="W91">
        <v>2.67</v>
      </c>
      <c r="X91">
        <v>0</v>
      </c>
      <c r="Y91">
        <v>0.57999999999999996</v>
      </c>
      <c r="Z91">
        <v>0</v>
      </c>
      <c r="AA91">
        <v>1.93</v>
      </c>
      <c r="AB91">
        <v>34.17</v>
      </c>
      <c r="AC91">
        <v>0</v>
      </c>
      <c r="AD91">
        <v>100</v>
      </c>
      <c r="AE91">
        <v>0</v>
      </c>
      <c r="AF91">
        <v>0</v>
      </c>
      <c r="AG91">
        <v>55</v>
      </c>
      <c r="AH91">
        <v>0</v>
      </c>
      <c r="AI91">
        <v>0</v>
      </c>
      <c r="AJ91">
        <v>100</v>
      </c>
      <c r="AK91">
        <v>0</v>
      </c>
      <c r="AL91">
        <v>0</v>
      </c>
      <c r="AM91">
        <v>48.2</v>
      </c>
      <c r="AN91">
        <v>79.489999999999995</v>
      </c>
      <c r="AO91">
        <v>48.2</v>
      </c>
      <c r="AP91">
        <v>0</v>
      </c>
      <c r="AQ91">
        <v>102.01</v>
      </c>
      <c r="AR91">
        <v>150</v>
      </c>
      <c r="AS91">
        <v>0</v>
      </c>
    </row>
    <row r="92" spans="7:45">
      <c r="G92" t="s">
        <v>134</v>
      </c>
      <c r="H92" s="73">
        <v>96.98</v>
      </c>
      <c r="I92" s="46">
        <v>0</v>
      </c>
      <c r="J92" s="46">
        <v>2.67</v>
      </c>
      <c r="K92" s="46">
        <v>0</v>
      </c>
      <c r="L92" s="46">
        <v>1.93</v>
      </c>
      <c r="M92" s="74">
        <v>0</v>
      </c>
      <c r="N92" s="73">
        <v>236.5</v>
      </c>
      <c r="O92" s="46">
        <v>384.17</v>
      </c>
      <c r="P92" s="46">
        <v>0</v>
      </c>
      <c r="Q92" s="46">
        <v>0</v>
      </c>
      <c r="R92" s="46">
        <v>0</v>
      </c>
      <c r="S92" s="74">
        <v>0</v>
      </c>
      <c r="W92">
        <v>2.67</v>
      </c>
      <c r="X92">
        <v>0</v>
      </c>
      <c r="Y92">
        <v>0.57999999999999996</v>
      </c>
      <c r="Z92">
        <v>0</v>
      </c>
      <c r="AA92">
        <v>1.93</v>
      </c>
      <c r="AB92">
        <v>34.17</v>
      </c>
      <c r="AC92">
        <v>0</v>
      </c>
      <c r="AD92">
        <v>100</v>
      </c>
      <c r="AE92">
        <v>0</v>
      </c>
      <c r="AF92">
        <v>0</v>
      </c>
      <c r="AG92">
        <v>55</v>
      </c>
      <c r="AH92">
        <v>0</v>
      </c>
      <c r="AI92">
        <v>0</v>
      </c>
      <c r="AJ92">
        <v>100</v>
      </c>
      <c r="AK92">
        <v>0</v>
      </c>
      <c r="AL92">
        <v>0</v>
      </c>
      <c r="AM92">
        <v>48.2</v>
      </c>
      <c r="AN92">
        <v>79.489999999999995</v>
      </c>
      <c r="AO92">
        <v>48.2</v>
      </c>
      <c r="AP92">
        <v>0</v>
      </c>
      <c r="AQ92">
        <v>102.01</v>
      </c>
      <c r="AR92">
        <v>150</v>
      </c>
      <c r="AS92">
        <v>0</v>
      </c>
    </row>
    <row r="93" spans="7:45">
      <c r="G93" t="s">
        <v>135</v>
      </c>
      <c r="H93" s="73">
        <v>96.98</v>
      </c>
      <c r="I93" s="46">
        <v>0</v>
      </c>
      <c r="J93" s="46">
        <v>2.67</v>
      </c>
      <c r="K93" s="46">
        <v>0</v>
      </c>
      <c r="L93" s="46">
        <v>1.93</v>
      </c>
      <c r="M93" s="74">
        <v>0</v>
      </c>
      <c r="N93" s="73">
        <v>236.5</v>
      </c>
      <c r="O93" s="46">
        <v>384.17</v>
      </c>
      <c r="P93" s="46">
        <v>0</v>
      </c>
      <c r="Q93" s="46">
        <v>0</v>
      </c>
      <c r="R93" s="46">
        <v>0</v>
      </c>
      <c r="S93" s="74">
        <v>0</v>
      </c>
      <c r="W93">
        <v>2.67</v>
      </c>
      <c r="X93">
        <v>0</v>
      </c>
      <c r="Y93">
        <v>0.57999999999999996</v>
      </c>
      <c r="Z93">
        <v>0</v>
      </c>
      <c r="AA93">
        <v>1.93</v>
      </c>
      <c r="AB93">
        <v>34.17</v>
      </c>
      <c r="AC93">
        <v>0</v>
      </c>
      <c r="AD93">
        <v>100</v>
      </c>
      <c r="AE93">
        <v>0</v>
      </c>
      <c r="AF93">
        <v>0</v>
      </c>
      <c r="AG93">
        <v>55</v>
      </c>
      <c r="AH93">
        <v>0</v>
      </c>
      <c r="AI93">
        <v>0</v>
      </c>
      <c r="AJ93">
        <v>100</v>
      </c>
      <c r="AK93">
        <v>0</v>
      </c>
      <c r="AL93">
        <v>0</v>
      </c>
      <c r="AM93">
        <v>48.2</v>
      </c>
      <c r="AN93">
        <v>79.489999999999995</v>
      </c>
      <c r="AO93">
        <v>48.2</v>
      </c>
      <c r="AP93">
        <v>0</v>
      </c>
      <c r="AQ93">
        <v>102.01</v>
      </c>
      <c r="AR93">
        <v>150</v>
      </c>
      <c r="AS93">
        <v>0</v>
      </c>
    </row>
    <row r="94" spans="7:45">
      <c r="G94" t="s">
        <v>136</v>
      </c>
      <c r="H94" s="73">
        <v>96.98</v>
      </c>
      <c r="I94" s="46">
        <v>0</v>
      </c>
      <c r="J94" s="46">
        <v>2.67</v>
      </c>
      <c r="K94" s="46">
        <v>0</v>
      </c>
      <c r="L94" s="46">
        <v>1.93</v>
      </c>
      <c r="M94" s="74">
        <v>0</v>
      </c>
      <c r="N94" s="73">
        <v>236.5</v>
      </c>
      <c r="O94" s="46">
        <v>384.17</v>
      </c>
      <c r="P94" s="46">
        <v>0</v>
      </c>
      <c r="Q94" s="46">
        <v>0</v>
      </c>
      <c r="R94" s="46">
        <v>0</v>
      </c>
      <c r="S94" s="74">
        <v>0</v>
      </c>
      <c r="W94">
        <v>2.67</v>
      </c>
      <c r="X94">
        <v>0</v>
      </c>
      <c r="Y94">
        <v>0.57999999999999996</v>
      </c>
      <c r="Z94">
        <v>0</v>
      </c>
      <c r="AA94">
        <v>1.93</v>
      </c>
      <c r="AB94">
        <v>34.17</v>
      </c>
      <c r="AC94">
        <v>0</v>
      </c>
      <c r="AD94">
        <v>100</v>
      </c>
      <c r="AE94">
        <v>0</v>
      </c>
      <c r="AF94">
        <v>0</v>
      </c>
      <c r="AG94">
        <v>55</v>
      </c>
      <c r="AH94">
        <v>0</v>
      </c>
      <c r="AI94">
        <v>0</v>
      </c>
      <c r="AJ94">
        <v>100</v>
      </c>
      <c r="AK94">
        <v>0</v>
      </c>
      <c r="AL94">
        <v>0</v>
      </c>
      <c r="AM94">
        <v>48.2</v>
      </c>
      <c r="AN94">
        <v>79.489999999999995</v>
      </c>
      <c r="AO94">
        <v>48.2</v>
      </c>
      <c r="AP94">
        <v>0</v>
      </c>
      <c r="AQ94">
        <v>102.01</v>
      </c>
      <c r="AR94">
        <v>150</v>
      </c>
      <c r="AS94">
        <v>0</v>
      </c>
    </row>
    <row r="95" spans="7:45">
      <c r="G95" t="s">
        <v>137</v>
      </c>
      <c r="H95" s="73">
        <v>96.98</v>
      </c>
      <c r="I95" s="46">
        <v>0</v>
      </c>
      <c r="J95" s="46">
        <v>2.67</v>
      </c>
      <c r="K95" s="46">
        <v>0</v>
      </c>
      <c r="L95" s="46">
        <v>1.93</v>
      </c>
      <c r="M95" s="74">
        <v>0</v>
      </c>
      <c r="N95" s="73">
        <v>181.5</v>
      </c>
      <c r="O95" s="46">
        <v>384.17</v>
      </c>
      <c r="P95" s="46">
        <v>0</v>
      </c>
      <c r="Q95" s="46">
        <v>0</v>
      </c>
      <c r="R95" s="46">
        <v>0</v>
      </c>
      <c r="S95" s="74">
        <v>0</v>
      </c>
      <c r="W95">
        <v>2.67</v>
      </c>
      <c r="X95">
        <v>0</v>
      </c>
      <c r="Y95">
        <v>0.57999999999999996</v>
      </c>
      <c r="Z95">
        <v>0</v>
      </c>
      <c r="AA95">
        <v>1.93</v>
      </c>
      <c r="AB95">
        <v>34.17</v>
      </c>
      <c r="AC95">
        <v>0</v>
      </c>
      <c r="AD95">
        <v>100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100</v>
      </c>
      <c r="AK95">
        <v>0</v>
      </c>
      <c r="AL95">
        <v>0</v>
      </c>
      <c r="AM95">
        <v>48.2</v>
      </c>
      <c r="AN95">
        <v>79.489999999999995</v>
      </c>
      <c r="AO95">
        <v>48.2</v>
      </c>
      <c r="AP95">
        <v>0</v>
      </c>
      <c r="AQ95">
        <v>102.01</v>
      </c>
      <c r="AR95">
        <v>150</v>
      </c>
      <c r="AS95">
        <v>0</v>
      </c>
    </row>
    <row r="96" spans="7:45">
      <c r="G96" t="s">
        <v>138</v>
      </c>
      <c r="H96" s="73">
        <v>96.98</v>
      </c>
      <c r="I96" s="46">
        <v>0</v>
      </c>
      <c r="J96" s="46">
        <v>2.67</v>
      </c>
      <c r="K96" s="46">
        <v>0</v>
      </c>
      <c r="L96" s="46">
        <v>1.93</v>
      </c>
      <c r="M96" s="74">
        <v>0</v>
      </c>
      <c r="N96" s="73">
        <v>181.5</v>
      </c>
      <c r="O96" s="46">
        <v>384.17</v>
      </c>
      <c r="P96" s="46">
        <v>0</v>
      </c>
      <c r="Q96" s="46">
        <v>0</v>
      </c>
      <c r="R96" s="46">
        <v>0</v>
      </c>
      <c r="S96" s="74">
        <v>0</v>
      </c>
      <c r="W96">
        <v>2.67</v>
      </c>
      <c r="X96">
        <v>0</v>
      </c>
      <c r="Y96">
        <v>0.57999999999999996</v>
      </c>
      <c r="Z96">
        <v>0</v>
      </c>
      <c r="AA96">
        <v>1.93</v>
      </c>
      <c r="AB96">
        <v>34.17</v>
      </c>
      <c r="AC96">
        <v>0</v>
      </c>
      <c r="AD96">
        <v>100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100</v>
      </c>
      <c r="AK96">
        <v>0</v>
      </c>
      <c r="AL96">
        <v>0</v>
      </c>
      <c r="AM96">
        <v>48.2</v>
      </c>
      <c r="AN96">
        <v>79.489999999999995</v>
      </c>
      <c r="AO96">
        <v>48.2</v>
      </c>
      <c r="AP96">
        <v>0</v>
      </c>
      <c r="AQ96">
        <v>102.01</v>
      </c>
      <c r="AR96">
        <v>150</v>
      </c>
      <c r="AS96">
        <v>0</v>
      </c>
    </row>
    <row r="97" spans="1:133">
      <c r="G97" t="s">
        <v>139</v>
      </c>
      <c r="H97" s="73">
        <v>96.98</v>
      </c>
      <c r="I97" s="46">
        <v>0</v>
      </c>
      <c r="J97" s="46">
        <v>2.67</v>
      </c>
      <c r="K97" s="46">
        <v>0</v>
      </c>
      <c r="L97" s="46">
        <v>1.93</v>
      </c>
      <c r="M97" s="74">
        <v>0</v>
      </c>
      <c r="N97" s="73">
        <v>181.5</v>
      </c>
      <c r="O97" s="46">
        <v>384.17</v>
      </c>
      <c r="P97" s="46">
        <v>0</v>
      </c>
      <c r="Q97" s="46">
        <v>0</v>
      </c>
      <c r="R97" s="46">
        <v>0</v>
      </c>
      <c r="S97" s="74">
        <v>0</v>
      </c>
      <c r="W97">
        <v>2.67</v>
      </c>
      <c r="X97">
        <v>0</v>
      </c>
      <c r="Y97">
        <v>0.57999999999999996</v>
      </c>
      <c r="Z97">
        <v>0</v>
      </c>
      <c r="AA97">
        <v>1.93</v>
      </c>
      <c r="AB97">
        <v>34.17</v>
      </c>
      <c r="AC97">
        <v>0</v>
      </c>
      <c r="AD97">
        <v>100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100</v>
      </c>
      <c r="AK97">
        <v>0</v>
      </c>
      <c r="AL97">
        <v>0</v>
      </c>
      <c r="AM97">
        <v>48.2</v>
      </c>
      <c r="AN97">
        <v>79.489999999999995</v>
      </c>
      <c r="AO97">
        <v>48.2</v>
      </c>
      <c r="AP97">
        <v>0</v>
      </c>
      <c r="AQ97">
        <v>102.01</v>
      </c>
      <c r="AR97">
        <v>150</v>
      </c>
      <c r="AS97">
        <v>0</v>
      </c>
    </row>
    <row r="98" spans="1:133">
      <c r="G98" t="s">
        <v>140</v>
      </c>
      <c r="H98" s="73">
        <v>96.98</v>
      </c>
      <c r="I98" s="46">
        <v>0</v>
      </c>
      <c r="J98" s="46">
        <v>2.67</v>
      </c>
      <c r="K98" s="46">
        <v>0</v>
      </c>
      <c r="L98" s="46">
        <v>1.93</v>
      </c>
      <c r="M98" s="74">
        <v>0</v>
      </c>
      <c r="N98" s="73">
        <v>181.5</v>
      </c>
      <c r="O98" s="46">
        <v>384.17</v>
      </c>
      <c r="P98" s="46">
        <v>0</v>
      </c>
      <c r="Q98" s="46">
        <v>0</v>
      </c>
      <c r="R98" s="46">
        <v>0</v>
      </c>
      <c r="S98" s="74">
        <v>0</v>
      </c>
      <c r="W98">
        <v>2.67</v>
      </c>
      <c r="X98">
        <v>0</v>
      </c>
      <c r="Y98">
        <v>0.57999999999999996</v>
      </c>
      <c r="Z98">
        <v>0</v>
      </c>
      <c r="AA98">
        <v>1.93</v>
      </c>
      <c r="AB98">
        <v>34.17</v>
      </c>
      <c r="AC98">
        <v>0</v>
      </c>
      <c r="AD98">
        <v>100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100</v>
      </c>
      <c r="AK98">
        <v>0</v>
      </c>
      <c r="AL98">
        <v>0</v>
      </c>
      <c r="AM98">
        <v>48.2</v>
      </c>
      <c r="AN98">
        <v>79.489999999999995</v>
      </c>
      <c r="AO98">
        <v>48.2</v>
      </c>
      <c r="AP98">
        <v>0</v>
      </c>
      <c r="AQ98">
        <v>102.01</v>
      </c>
      <c r="AR98">
        <v>150</v>
      </c>
      <c r="AS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2.3297599999999958</v>
      </c>
      <c r="I99" s="69">
        <f t="shared" ref="I99:BU99" si="1">SUM(I3:I98)/4000</f>
        <v>0.30945500000000004</v>
      </c>
      <c r="J99" s="69">
        <f t="shared" si="1"/>
        <v>6.4709999999999893E-2</v>
      </c>
      <c r="K99" s="69">
        <f t="shared" si="1"/>
        <v>0.16870000000000007</v>
      </c>
      <c r="L99" s="69">
        <f t="shared" si="1"/>
        <v>8.5930000000000034E-2</v>
      </c>
      <c r="M99" s="69">
        <f t="shared" si="1"/>
        <v>0</v>
      </c>
      <c r="N99" s="68">
        <f t="shared" si="1"/>
        <v>4.4269599999999993</v>
      </c>
      <c r="O99" s="69">
        <f t="shared" si="1"/>
        <v>9.9233599999999971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6.4709999999999893E-2</v>
      </c>
      <c r="X99">
        <f t="shared" si="1"/>
        <v>0.16870000000000007</v>
      </c>
      <c r="Y99">
        <f t="shared" si="1"/>
        <v>1.6160000000000004E-2</v>
      </c>
      <c r="Z99">
        <f t="shared" si="1"/>
        <v>1.2</v>
      </c>
      <c r="AA99">
        <f t="shared" si="1"/>
        <v>4.6320000000000104E-2</v>
      </c>
      <c r="AB99">
        <f t="shared" si="1"/>
        <v>0.27335999999999994</v>
      </c>
      <c r="AC99">
        <f t="shared" si="1"/>
        <v>4.5315000000000001E-2</v>
      </c>
      <c r="AD99">
        <f t="shared" si="1"/>
        <v>1.2</v>
      </c>
      <c r="AE99">
        <f t="shared" si="1"/>
        <v>0.1</v>
      </c>
      <c r="AF99">
        <f t="shared" si="1"/>
        <v>3.9609999999999999E-2</v>
      </c>
      <c r="AG99">
        <f t="shared" si="1"/>
        <v>0.27500000000000002</v>
      </c>
      <c r="AH99">
        <f t="shared" si="1"/>
        <v>1.25</v>
      </c>
      <c r="AI99">
        <f t="shared" si="1"/>
        <v>0</v>
      </c>
      <c r="AJ99">
        <f t="shared" si="1"/>
        <v>2.4</v>
      </c>
      <c r="AK99">
        <f t="shared" si="1"/>
        <v>0.15328999999999998</v>
      </c>
      <c r="AL99">
        <f t="shared" si="1"/>
        <v>9.6399999999999986E-2</v>
      </c>
      <c r="AM99">
        <f t="shared" si="1"/>
        <v>1.1567999999999978</v>
      </c>
      <c r="AN99">
        <f t="shared" si="1"/>
        <v>0.6359199999999996</v>
      </c>
      <c r="AO99">
        <f t="shared" si="1"/>
        <v>1.1567999999999978</v>
      </c>
      <c r="AP99">
        <f t="shared" si="1"/>
        <v>0.11953999999999999</v>
      </c>
      <c r="AQ99">
        <f t="shared" si="1"/>
        <v>3.4160399999999997</v>
      </c>
      <c r="AR99">
        <f t="shared" si="1"/>
        <v>3.6</v>
      </c>
      <c r="AS99">
        <f t="shared" si="1"/>
        <v>4.82E-2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0" spans="1:133">
      <c r="W100" t="s">
        <v>529</v>
      </c>
      <c r="X100" t="s">
        <v>531</v>
      </c>
      <c r="Y100" t="s">
        <v>533</v>
      </c>
      <c r="Z100" t="s">
        <v>535</v>
      </c>
      <c r="AA100" t="s">
        <v>537</v>
      </c>
      <c r="AB100" t="s">
        <v>539</v>
      </c>
      <c r="AC100" t="s">
        <v>541</v>
      </c>
      <c r="AD100" t="s">
        <v>542</v>
      </c>
      <c r="AE100" t="s">
        <v>544</v>
      </c>
      <c r="AF100" t="s">
        <v>546</v>
      </c>
      <c r="AG100" t="s">
        <v>547</v>
      </c>
      <c r="AH100" t="s">
        <v>549</v>
      </c>
      <c r="AI100" t="s">
        <v>551</v>
      </c>
      <c r="AJ100" t="s">
        <v>553</v>
      </c>
      <c r="AK100" t="s">
        <v>556</v>
      </c>
      <c r="AL100" t="s">
        <v>558</v>
      </c>
      <c r="AM100" t="s">
        <v>560</v>
      </c>
      <c r="AN100" t="s">
        <v>561</v>
      </c>
      <c r="AO100" t="s">
        <v>563</v>
      </c>
      <c r="AP100" t="s">
        <v>565</v>
      </c>
      <c r="AQ100" t="s">
        <v>566</v>
      </c>
      <c r="AR100" t="s">
        <v>568</v>
      </c>
      <c r="AS100" t="s">
        <v>570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45254</v>
      </c>
      <c r="U2" s="73" t="s">
        <v>225</v>
      </c>
      <c r="V2" s="74" t="s">
        <v>224</v>
      </c>
      <c r="W2" s="28" t="s">
        <v>273</v>
      </c>
    </row>
    <row r="3" spans="1:23">
      <c r="A3" t="s">
        <v>398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W2" sqref="W2:AB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8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8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45254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333</v>
      </c>
      <c r="Z2" t="s">
        <v>441</v>
      </c>
      <c r="AA2" t="s">
        <v>334</v>
      </c>
      <c r="AB2" t="s">
        <v>265</v>
      </c>
    </row>
    <row r="3" spans="1:28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8.68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-70</v>
      </c>
      <c r="Q3" s="53">
        <v>0</v>
      </c>
      <c r="R3" s="53">
        <v>-0.7</v>
      </c>
      <c r="S3" s="72">
        <v>0</v>
      </c>
      <c r="U3" s="73">
        <v>8.68</v>
      </c>
      <c r="V3" s="74">
        <v>-70.7</v>
      </c>
      <c r="W3">
        <v>8.68</v>
      </c>
      <c r="X3">
        <v>0</v>
      </c>
      <c r="Y3">
        <v>-0.7</v>
      </c>
      <c r="Z3">
        <v>0</v>
      </c>
      <c r="AA3">
        <v>0</v>
      </c>
      <c r="AB3">
        <v>-70</v>
      </c>
    </row>
    <row r="4" spans="1:28">
      <c r="B4" t="s">
        <v>257</v>
      </c>
      <c r="D4" t="s">
        <v>441</v>
      </c>
      <c r="F4" t="s">
        <v>440</v>
      </c>
      <c r="G4" t="s">
        <v>46</v>
      </c>
      <c r="H4" s="73">
        <v>12.53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-48</v>
      </c>
      <c r="Q4" s="46">
        <v>0</v>
      </c>
      <c r="R4" s="46">
        <v>-0.7</v>
      </c>
      <c r="S4" s="74">
        <v>0</v>
      </c>
      <c r="U4" s="73">
        <v>12.53</v>
      </c>
      <c r="V4" s="74">
        <v>-48.7</v>
      </c>
      <c r="W4">
        <v>12.53</v>
      </c>
      <c r="X4">
        <v>0</v>
      </c>
      <c r="Y4">
        <v>-0.7</v>
      </c>
      <c r="Z4">
        <v>0</v>
      </c>
      <c r="AA4">
        <v>0</v>
      </c>
      <c r="AB4">
        <v>-48</v>
      </c>
    </row>
    <row r="5" spans="1:28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-18</v>
      </c>
      <c r="O5" s="46">
        <v>0</v>
      </c>
      <c r="P5" s="46">
        <v>-42</v>
      </c>
      <c r="Q5" s="46">
        <v>0</v>
      </c>
      <c r="R5" s="46">
        <v>-1.1000000000000001</v>
      </c>
      <c r="S5" s="74">
        <v>0</v>
      </c>
      <c r="U5" s="73">
        <v>0</v>
      </c>
      <c r="V5" s="74">
        <v>-61.1</v>
      </c>
      <c r="W5">
        <v>-18</v>
      </c>
      <c r="X5">
        <v>0</v>
      </c>
      <c r="Y5">
        <v>-1.1000000000000001</v>
      </c>
      <c r="Z5">
        <v>0</v>
      </c>
      <c r="AA5">
        <v>0</v>
      </c>
      <c r="AB5">
        <v>-42</v>
      </c>
    </row>
    <row r="6" spans="1:28">
      <c r="G6" t="s">
        <v>48</v>
      </c>
      <c r="H6" s="73">
        <v>7.71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-43</v>
      </c>
      <c r="Q6" s="46">
        <v>0</v>
      </c>
      <c r="R6" s="46">
        <v>-1.1000000000000001</v>
      </c>
      <c r="S6" s="74">
        <v>0</v>
      </c>
      <c r="U6" s="73">
        <v>7.71</v>
      </c>
      <c r="V6" s="74">
        <v>-44.1</v>
      </c>
      <c r="W6">
        <v>7.71</v>
      </c>
      <c r="X6">
        <v>0</v>
      </c>
      <c r="Y6">
        <v>-1.1000000000000001</v>
      </c>
      <c r="Z6">
        <v>0</v>
      </c>
      <c r="AA6">
        <v>0</v>
      </c>
      <c r="AB6">
        <v>-43</v>
      </c>
    </row>
    <row r="7" spans="1:28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-51</v>
      </c>
      <c r="O7" s="46">
        <v>0</v>
      </c>
      <c r="P7" s="46">
        <v>-58</v>
      </c>
      <c r="Q7" s="46">
        <v>0</v>
      </c>
      <c r="R7" s="46">
        <v>-1.2</v>
      </c>
      <c r="S7" s="74">
        <v>0</v>
      </c>
      <c r="U7" s="73">
        <v>0</v>
      </c>
      <c r="V7" s="74">
        <v>-110.2</v>
      </c>
      <c r="W7">
        <v>-51</v>
      </c>
      <c r="X7">
        <v>0</v>
      </c>
      <c r="Y7">
        <v>-1.2</v>
      </c>
      <c r="Z7">
        <v>0</v>
      </c>
      <c r="AA7">
        <v>0</v>
      </c>
      <c r="AB7">
        <v>-58</v>
      </c>
    </row>
    <row r="8" spans="1:28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-62</v>
      </c>
      <c r="O8" s="46">
        <v>0</v>
      </c>
      <c r="P8" s="46">
        <v>-58</v>
      </c>
      <c r="Q8" s="46">
        <v>0</v>
      </c>
      <c r="R8" s="46">
        <v>-1.2</v>
      </c>
      <c r="S8" s="74">
        <v>0</v>
      </c>
      <c r="U8" s="73">
        <v>0</v>
      </c>
      <c r="V8" s="74">
        <v>-121.2</v>
      </c>
      <c r="W8">
        <v>-62</v>
      </c>
      <c r="X8">
        <v>0</v>
      </c>
      <c r="Y8">
        <v>-1.2</v>
      </c>
      <c r="Z8">
        <v>0</v>
      </c>
      <c r="AA8">
        <v>0</v>
      </c>
      <c r="AB8">
        <v>-58</v>
      </c>
    </row>
    <row r="9" spans="1:28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-61</v>
      </c>
      <c r="O9" s="46">
        <v>-10</v>
      </c>
      <c r="P9" s="46">
        <v>-10</v>
      </c>
      <c r="Q9" s="46">
        <v>0</v>
      </c>
      <c r="R9" s="46">
        <v>-1.2</v>
      </c>
      <c r="S9" s="74">
        <v>0</v>
      </c>
      <c r="U9" s="73">
        <v>0</v>
      </c>
      <c r="V9" s="74">
        <v>-82.2</v>
      </c>
      <c r="W9">
        <v>-61</v>
      </c>
      <c r="X9">
        <v>-10</v>
      </c>
      <c r="Y9">
        <v>-1.2</v>
      </c>
      <c r="Z9">
        <v>0</v>
      </c>
      <c r="AA9">
        <v>0</v>
      </c>
      <c r="AB9">
        <v>-10</v>
      </c>
    </row>
    <row r="10" spans="1:28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-68</v>
      </c>
      <c r="O10" s="46">
        <v>-10</v>
      </c>
      <c r="P10" s="46">
        <v>-52</v>
      </c>
      <c r="Q10" s="46">
        <v>0</v>
      </c>
      <c r="R10" s="46">
        <v>-1.2</v>
      </c>
      <c r="S10" s="74">
        <v>0</v>
      </c>
      <c r="U10" s="73">
        <v>0</v>
      </c>
      <c r="V10" s="74">
        <v>-131.19999999999999</v>
      </c>
      <c r="W10">
        <v>-68</v>
      </c>
      <c r="X10">
        <v>-10</v>
      </c>
      <c r="Y10">
        <v>-1.2</v>
      </c>
      <c r="Z10">
        <v>0</v>
      </c>
      <c r="AA10">
        <v>0</v>
      </c>
      <c r="AB10">
        <v>-52</v>
      </c>
    </row>
    <row r="11" spans="1:28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-45</v>
      </c>
      <c r="O11" s="46">
        <v>0</v>
      </c>
      <c r="P11" s="46">
        <v>-15</v>
      </c>
      <c r="Q11" s="46">
        <v>0</v>
      </c>
      <c r="R11" s="46">
        <v>-1.2</v>
      </c>
      <c r="S11" s="74">
        <v>0</v>
      </c>
      <c r="U11" s="73">
        <v>0</v>
      </c>
      <c r="V11" s="74">
        <v>-61.2</v>
      </c>
      <c r="W11">
        <v>-45</v>
      </c>
      <c r="X11">
        <v>0</v>
      </c>
      <c r="Y11">
        <v>-1.2</v>
      </c>
      <c r="Z11">
        <v>0</v>
      </c>
      <c r="AA11">
        <v>0</v>
      </c>
      <c r="AB11">
        <v>-15</v>
      </c>
    </row>
    <row r="12" spans="1:28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-52</v>
      </c>
      <c r="O12" s="46">
        <v>0</v>
      </c>
      <c r="P12" s="46">
        <v>-15</v>
      </c>
      <c r="Q12" s="46">
        <v>0</v>
      </c>
      <c r="R12" s="46">
        <v>-1.2</v>
      </c>
      <c r="S12" s="74">
        <v>0</v>
      </c>
      <c r="U12" s="73">
        <v>0</v>
      </c>
      <c r="V12" s="74">
        <v>-68.2</v>
      </c>
      <c r="W12">
        <v>-52</v>
      </c>
      <c r="X12">
        <v>0</v>
      </c>
      <c r="Y12">
        <v>-1.2</v>
      </c>
      <c r="Z12">
        <v>0</v>
      </c>
      <c r="AA12">
        <v>0</v>
      </c>
      <c r="AB12">
        <v>-15</v>
      </c>
    </row>
    <row r="13" spans="1:28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-50</v>
      </c>
      <c r="O13" s="46">
        <v>0</v>
      </c>
      <c r="P13" s="46">
        <v>-17</v>
      </c>
      <c r="Q13" s="46">
        <v>0</v>
      </c>
      <c r="R13" s="46">
        <v>-1.2</v>
      </c>
      <c r="S13" s="74">
        <v>0</v>
      </c>
      <c r="U13" s="73">
        <v>0</v>
      </c>
      <c r="V13" s="74">
        <v>-68.2</v>
      </c>
      <c r="W13">
        <v>-50</v>
      </c>
      <c r="X13">
        <v>0</v>
      </c>
      <c r="Y13">
        <v>-1.2</v>
      </c>
      <c r="Z13">
        <v>0</v>
      </c>
      <c r="AA13">
        <v>0</v>
      </c>
      <c r="AB13">
        <v>-17</v>
      </c>
    </row>
    <row r="14" spans="1:28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-55</v>
      </c>
      <c r="O14" s="46">
        <v>0</v>
      </c>
      <c r="P14" s="46">
        <v>-13</v>
      </c>
      <c r="Q14" s="46">
        <v>0</v>
      </c>
      <c r="R14" s="46">
        <v>-1.2</v>
      </c>
      <c r="S14" s="74">
        <v>0</v>
      </c>
      <c r="U14" s="73">
        <v>0</v>
      </c>
      <c r="V14" s="74">
        <v>-69.2</v>
      </c>
      <c r="W14">
        <v>-55</v>
      </c>
      <c r="X14">
        <v>0</v>
      </c>
      <c r="Y14">
        <v>-1.2</v>
      </c>
      <c r="Z14">
        <v>0</v>
      </c>
      <c r="AA14">
        <v>0</v>
      </c>
      <c r="AB14">
        <v>-13</v>
      </c>
    </row>
    <row r="15" spans="1:28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-58</v>
      </c>
      <c r="O15" s="46">
        <v>0</v>
      </c>
      <c r="P15" s="46">
        <v>-14</v>
      </c>
      <c r="Q15" s="46">
        <v>0</v>
      </c>
      <c r="R15" s="46">
        <v>-1.2</v>
      </c>
      <c r="S15" s="74">
        <v>0</v>
      </c>
      <c r="U15" s="73">
        <v>0</v>
      </c>
      <c r="V15" s="74">
        <v>-73.2</v>
      </c>
      <c r="W15">
        <v>-58</v>
      </c>
      <c r="X15">
        <v>0</v>
      </c>
      <c r="Y15">
        <v>-1.2</v>
      </c>
      <c r="Z15">
        <v>0</v>
      </c>
      <c r="AA15">
        <v>0</v>
      </c>
      <c r="AB15">
        <v>-14</v>
      </c>
    </row>
    <row r="16" spans="1:28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-54</v>
      </c>
      <c r="O16" s="46">
        <v>0</v>
      </c>
      <c r="P16" s="46">
        <v>-23</v>
      </c>
      <c r="Q16" s="46">
        <v>0</v>
      </c>
      <c r="R16" s="46">
        <v>-1</v>
      </c>
      <c r="S16" s="74">
        <v>0</v>
      </c>
      <c r="U16" s="73">
        <v>0</v>
      </c>
      <c r="V16" s="74">
        <v>-78</v>
      </c>
      <c r="W16">
        <v>-54</v>
      </c>
      <c r="X16">
        <v>0</v>
      </c>
      <c r="Y16">
        <v>-1</v>
      </c>
      <c r="Z16">
        <v>0</v>
      </c>
      <c r="AA16">
        <v>0</v>
      </c>
      <c r="AB16">
        <v>-23</v>
      </c>
    </row>
    <row r="17" spans="7:28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-34</v>
      </c>
      <c r="O17" s="46">
        <v>0</v>
      </c>
      <c r="P17" s="46">
        <v>-23</v>
      </c>
      <c r="Q17" s="46">
        <v>0</v>
      </c>
      <c r="R17" s="46">
        <v>-1</v>
      </c>
      <c r="S17" s="74">
        <v>0</v>
      </c>
      <c r="U17" s="73">
        <v>0</v>
      </c>
      <c r="V17" s="74">
        <v>-58</v>
      </c>
      <c r="W17">
        <v>-34</v>
      </c>
      <c r="X17">
        <v>0</v>
      </c>
      <c r="Y17">
        <v>-1</v>
      </c>
      <c r="Z17">
        <v>0</v>
      </c>
      <c r="AA17">
        <v>0</v>
      </c>
      <c r="AB17">
        <v>-23</v>
      </c>
    </row>
    <row r="18" spans="7:28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-23</v>
      </c>
      <c r="O18" s="46">
        <v>0</v>
      </c>
      <c r="P18" s="46">
        <v>-26</v>
      </c>
      <c r="Q18" s="46">
        <v>0</v>
      </c>
      <c r="R18" s="46">
        <v>-0.6</v>
      </c>
      <c r="S18" s="74">
        <v>0</v>
      </c>
      <c r="U18" s="73">
        <v>0</v>
      </c>
      <c r="V18" s="74">
        <v>-49.6</v>
      </c>
      <c r="W18">
        <v>-23</v>
      </c>
      <c r="X18">
        <v>0</v>
      </c>
      <c r="Y18">
        <v>-0.6</v>
      </c>
      <c r="Z18">
        <v>0</v>
      </c>
      <c r="AA18">
        <v>0</v>
      </c>
      <c r="AB18">
        <v>-26</v>
      </c>
    </row>
    <row r="19" spans="7:28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-11</v>
      </c>
      <c r="O19" s="46">
        <v>0</v>
      </c>
      <c r="P19" s="46">
        <v>-56</v>
      </c>
      <c r="Q19" s="46">
        <v>0</v>
      </c>
      <c r="R19" s="46">
        <v>0</v>
      </c>
      <c r="S19" s="74">
        <v>0</v>
      </c>
      <c r="U19" s="73">
        <v>0</v>
      </c>
      <c r="V19" s="74">
        <v>-67</v>
      </c>
      <c r="W19">
        <v>-11</v>
      </c>
      <c r="X19">
        <v>0</v>
      </c>
      <c r="Y19">
        <v>0</v>
      </c>
      <c r="Z19">
        <v>0</v>
      </c>
      <c r="AA19">
        <v>0</v>
      </c>
      <c r="AB19">
        <v>-56</v>
      </c>
    </row>
    <row r="20" spans="7:28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-11</v>
      </c>
      <c r="O20" s="46">
        <v>0</v>
      </c>
      <c r="P20" s="46">
        <v>-92</v>
      </c>
      <c r="Q20" s="46">
        <v>0</v>
      </c>
      <c r="R20" s="46">
        <v>0</v>
      </c>
      <c r="S20" s="74">
        <v>0</v>
      </c>
      <c r="U20" s="73">
        <v>0</v>
      </c>
      <c r="V20" s="74">
        <v>-103</v>
      </c>
      <c r="W20">
        <v>-11</v>
      </c>
      <c r="X20">
        <v>0</v>
      </c>
      <c r="Y20">
        <v>0</v>
      </c>
      <c r="Z20">
        <v>0</v>
      </c>
      <c r="AA20">
        <v>0</v>
      </c>
      <c r="AB20">
        <v>-92</v>
      </c>
    </row>
    <row r="21" spans="7:28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0.77</v>
      </c>
      <c r="M21" s="74">
        <v>0</v>
      </c>
      <c r="N21" s="73">
        <v>-7</v>
      </c>
      <c r="O21" s="46">
        <v>0</v>
      </c>
      <c r="P21" s="46">
        <v>-48</v>
      </c>
      <c r="Q21" s="46">
        <v>0</v>
      </c>
      <c r="R21" s="46">
        <v>0</v>
      </c>
      <c r="S21" s="74">
        <v>0</v>
      </c>
      <c r="U21" s="73">
        <v>0.77</v>
      </c>
      <c r="V21" s="74">
        <v>-55</v>
      </c>
      <c r="W21">
        <v>-7</v>
      </c>
      <c r="X21">
        <v>0</v>
      </c>
      <c r="Y21">
        <v>0.77</v>
      </c>
      <c r="Z21">
        <v>0</v>
      </c>
      <c r="AA21">
        <v>0</v>
      </c>
      <c r="AB21">
        <v>-48</v>
      </c>
    </row>
    <row r="22" spans="7:28">
      <c r="G22" t="s">
        <v>64</v>
      </c>
      <c r="H22" s="73">
        <v>5.78</v>
      </c>
      <c r="I22" s="46">
        <v>0</v>
      </c>
      <c r="J22" s="46">
        <v>0</v>
      </c>
      <c r="K22" s="46">
        <v>0</v>
      </c>
      <c r="L22" s="46">
        <v>1.93</v>
      </c>
      <c r="M22" s="74">
        <v>0</v>
      </c>
      <c r="N22" s="73">
        <v>0</v>
      </c>
      <c r="O22" s="46">
        <v>0</v>
      </c>
      <c r="P22" s="46">
        <v>-52</v>
      </c>
      <c r="Q22" s="46">
        <v>0</v>
      </c>
      <c r="R22" s="46">
        <v>0</v>
      </c>
      <c r="S22" s="74">
        <v>0</v>
      </c>
      <c r="U22" s="73">
        <v>7.71</v>
      </c>
      <c r="V22" s="74">
        <v>-52</v>
      </c>
      <c r="W22">
        <v>5.78</v>
      </c>
      <c r="X22">
        <v>0</v>
      </c>
      <c r="Y22">
        <v>1.93</v>
      </c>
      <c r="Z22">
        <v>0</v>
      </c>
      <c r="AA22">
        <v>0</v>
      </c>
      <c r="AB22">
        <v>-52</v>
      </c>
    </row>
    <row r="23" spans="7:28">
      <c r="G23" t="s">
        <v>65</v>
      </c>
      <c r="H23" s="73">
        <v>5.78</v>
      </c>
      <c r="I23" s="46">
        <v>0</v>
      </c>
      <c r="J23" s="46">
        <v>0</v>
      </c>
      <c r="K23" s="46">
        <v>0</v>
      </c>
      <c r="L23" s="46">
        <v>4.63</v>
      </c>
      <c r="M23" s="74">
        <v>0</v>
      </c>
      <c r="N23" s="73">
        <v>0</v>
      </c>
      <c r="O23" s="46">
        <v>0</v>
      </c>
      <c r="P23" s="46">
        <v>-38</v>
      </c>
      <c r="Q23" s="46">
        <v>0</v>
      </c>
      <c r="R23" s="46">
        <v>0</v>
      </c>
      <c r="S23" s="74">
        <v>0</v>
      </c>
      <c r="U23" s="73">
        <v>10.41</v>
      </c>
      <c r="V23" s="74">
        <v>-38</v>
      </c>
      <c r="W23">
        <v>5.78</v>
      </c>
      <c r="X23">
        <v>0</v>
      </c>
      <c r="Y23">
        <v>4.63</v>
      </c>
      <c r="Z23">
        <v>0</v>
      </c>
      <c r="AA23">
        <v>0</v>
      </c>
      <c r="AB23">
        <v>-38</v>
      </c>
    </row>
    <row r="24" spans="7:28">
      <c r="G24" t="s">
        <v>66</v>
      </c>
      <c r="H24" s="73">
        <v>15.42</v>
      </c>
      <c r="I24" s="46">
        <v>0</v>
      </c>
      <c r="J24" s="46">
        <v>0</v>
      </c>
      <c r="K24" s="46">
        <v>0</v>
      </c>
      <c r="L24" s="46">
        <v>7.52</v>
      </c>
      <c r="M24" s="74">
        <v>0.1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>
        <v>23.04</v>
      </c>
      <c r="V24" s="74">
        <v>0</v>
      </c>
      <c r="W24">
        <v>15.42</v>
      </c>
      <c r="X24">
        <v>0</v>
      </c>
      <c r="Y24">
        <v>7.52</v>
      </c>
      <c r="Z24">
        <v>0</v>
      </c>
      <c r="AA24">
        <v>0.1</v>
      </c>
      <c r="AB24">
        <v>0</v>
      </c>
    </row>
    <row r="25" spans="7:28">
      <c r="G25" t="s">
        <v>67</v>
      </c>
      <c r="H25" s="73">
        <v>6.75</v>
      </c>
      <c r="I25" s="46">
        <v>0</v>
      </c>
      <c r="J25" s="46">
        <v>0</v>
      </c>
      <c r="K25" s="46">
        <v>0</v>
      </c>
      <c r="L25" s="46">
        <v>9.15</v>
      </c>
      <c r="M25" s="74">
        <v>0.1</v>
      </c>
      <c r="N25" s="73">
        <v>0</v>
      </c>
      <c r="O25" s="46">
        <v>0</v>
      </c>
      <c r="P25" s="46">
        <v>-21</v>
      </c>
      <c r="Q25" s="46">
        <v>0</v>
      </c>
      <c r="R25" s="46">
        <v>0</v>
      </c>
      <c r="S25" s="74">
        <v>0</v>
      </c>
      <c r="U25" s="73">
        <v>16</v>
      </c>
      <c r="V25" s="74">
        <v>-21</v>
      </c>
      <c r="W25">
        <v>6.75</v>
      </c>
      <c r="X25">
        <v>0</v>
      </c>
      <c r="Y25">
        <v>9.15</v>
      </c>
      <c r="Z25">
        <v>0</v>
      </c>
      <c r="AA25">
        <v>0.1</v>
      </c>
      <c r="AB25">
        <v>-21</v>
      </c>
    </row>
    <row r="26" spans="7:28">
      <c r="G26" t="s">
        <v>68</v>
      </c>
      <c r="H26" s="73">
        <v>4.82</v>
      </c>
      <c r="I26" s="46">
        <v>0</v>
      </c>
      <c r="J26" s="46">
        <v>0</v>
      </c>
      <c r="K26" s="46">
        <v>0</v>
      </c>
      <c r="L26" s="46">
        <v>11.09</v>
      </c>
      <c r="M26" s="74">
        <v>0</v>
      </c>
      <c r="N26" s="73">
        <v>0</v>
      </c>
      <c r="O26" s="46">
        <v>0</v>
      </c>
      <c r="P26" s="46">
        <v>-44</v>
      </c>
      <c r="Q26" s="46">
        <v>0</v>
      </c>
      <c r="R26" s="46">
        <v>0</v>
      </c>
      <c r="S26" s="74">
        <v>0</v>
      </c>
      <c r="U26" s="73">
        <v>15.91</v>
      </c>
      <c r="V26" s="74">
        <v>-44</v>
      </c>
      <c r="W26">
        <v>4.82</v>
      </c>
      <c r="X26">
        <v>0</v>
      </c>
      <c r="Y26">
        <v>11.09</v>
      </c>
      <c r="Z26">
        <v>0</v>
      </c>
      <c r="AA26">
        <v>0</v>
      </c>
      <c r="AB26">
        <v>-44</v>
      </c>
    </row>
    <row r="27" spans="7:28">
      <c r="G27" t="s">
        <v>69</v>
      </c>
      <c r="H27" s="73">
        <v>10.61</v>
      </c>
      <c r="I27" s="46">
        <v>0</v>
      </c>
      <c r="J27" s="46">
        <v>0</v>
      </c>
      <c r="K27" s="46">
        <v>0</v>
      </c>
      <c r="L27" s="46">
        <v>13.11</v>
      </c>
      <c r="M27" s="74">
        <v>0</v>
      </c>
      <c r="N27" s="73">
        <v>0</v>
      </c>
      <c r="O27" s="46">
        <v>0</v>
      </c>
      <c r="P27" s="46">
        <v>-58</v>
      </c>
      <c r="Q27" s="46">
        <v>0</v>
      </c>
      <c r="R27" s="46">
        <v>0</v>
      </c>
      <c r="S27" s="74">
        <v>0</v>
      </c>
      <c r="U27" s="73">
        <v>23.72</v>
      </c>
      <c r="V27" s="74">
        <v>-58</v>
      </c>
      <c r="W27">
        <v>10.61</v>
      </c>
      <c r="X27">
        <v>0</v>
      </c>
      <c r="Y27">
        <v>13.11</v>
      </c>
      <c r="Z27">
        <v>0</v>
      </c>
      <c r="AA27">
        <v>0</v>
      </c>
      <c r="AB27">
        <v>-58</v>
      </c>
    </row>
    <row r="28" spans="7:28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14.46</v>
      </c>
      <c r="M28" s="74">
        <v>0.1</v>
      </c>
      <c r="N28" s="73">
        <v>-8</v>
      </c>
      <c r="O28" s="46">
        <v>0</v>
      </c>
      <c r="P28" s="46">
        <v>-43</v>
      </c>
      <c r="Q28" s="46">
        <v>0</v>
      </c>
      <c r="R28" s="46">
        <v>0</v>
      </c>
      <c r="S28" s="74">
        <v>0</v>
      </c>
      <c r="U28" s="73">
        <v>14.56</v>
      </c>
      <c r="V28" s="74">
        <v>-51</v>
      </c>
      <c r="W28">
        <v>-8</v>
      </c>
      <c r="X28">
        <v>0</v>
      </c>
      <c r="Y28">
        <v>14.46</v>
      </c>
      <c r="Z28">
        <v>0</v>
      </c>
      <c r="AA28">
        <v>0.1</v>
      </c>
      <c r="AB28">
        <v>-43</v>
      </c>
    </row>
    <row r="29" spans="7:28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15.04</v>
      </c>
      <c r="M29" s="74">
        <v>0.1</v>
      </c>
      <c r="N29" s="73">
        <v>-19</v>
      </c>
      <c r="O29" s="46">
        <v>0</v>
      </c>
      <c r="P29" s="46">
        <v>-66</v>
      </c>
      <c r="Q29" s="46">
        <v>0</v>
      </c>
      <c r="R29" s="46">
        <v>0</v>
      </c>
      <c r="S29" s="74">
        <v>0</v>
      </c>
      <c r="U29" s="73">
        <v>15.14</v>
      </c>
      <c r="V29" s="74">
        <v>-85</v>
      </c>
      <c r="W29">
        <v>-19</v>
      </c>
      <c r="X29">
        <v>0</v>
      </c>
      <c r="Y29">
        <v>15.04</v>
      </c>
      <c r="Z29">
        <v>0</v>
      </c>
      <c r="AA29">
        <v>0.1</v>
      </c>
      <c r="AB29">
        <v>-66</v>
      </c>
    </row>
    <row r="30" spans="7:28">
      <c r="G30" t="s">
        <v>72</v>
      </c>
      <c r="H30" s="73">
        <v>14.46</v>
      </c>
      <c r="I30" s="46">
        <v>0</v>
      </c>
      <c r="J30" s="46">
        <v>0</v>
      </c>
      <c r="K30" s="46">
        <v>0</v>
      </c>
      <c r="L30" s="46">
        <v>15.13</v>
      </c>
      <c r="M30" s="74">
        <v>0.1</v>
      </c>
      <c r="N30" s="73">
        <v>0</v>
      </c>
      <c r="O30" s="46">
        <v>0</v>
      </c>
      <c r="P30" s="46">
        <v>-24</v>
      </c>
      <c r="Q30" s="46">
        <v>0</v>
      </c>
      <c r="R30" s="46">
        <v>0</v>
      </c>
      <c r="S30" s="74">
        <v>0</v>
      </c>
      <c r="U30" s="73">
        <v>29.69</v>
      </c>
      <c r="V30" s="74">
        <v>-24</v>
      </c>
      <c r="W30">
        <v>14.46</v>
      </c>
      <c r="X30">
        <v>0</v>
      </c>
      <c r="Y30">
        <v>15.13</v>
      </c>
      <c r="Z30">
        <v>0</v>
      </c>
      <c r="AA30">
        <v>0.1</v>
      </c>
      <c r="AB30">
        <v>-24</v>
      </c>
    </row>
    <row r="31" spans="7:28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15.43</v>
      </c>
      <c r="M31" s="74">
        <v>0</v>
      </c>
      <c r="N31" s="73">
        <v>-28</v>
      </c>
      <c r="O31" s="46">
        <v>-17</v>
      </c>
      <c r="P31" s="46">
        <v>-60</v>
      </c>
      <c r="Q31" s="46">
        <v>0</v>
      </c>
      <c r="R31" s="46">
        <v>0</v>
      </c>
      <c r="S31" s="74">
        <v>0</v>
      </c>
      <c r="U31" s="73">
        <v>15.43</v>
      </c>
      <c r="V31" s="74">
        <v>-105</v>
      </c>
      <c r="W31">
        <v>-28</v>
      </c>
      <c r="X31">
        <v>-17</v>
      </c>
      <c r="Y31">
        <v>15.43</v>
      </c>
      <c r="Z31">
        <v>0</v>
      </c>
      <c r="AA31">
        <v>0</v>
      </c>
      <c r="AB31">
        <v>-60</v>
      </c>
    </row>
    <row r="32" spans="7:28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15.13</v>
      </c>
      <c r="M32" s="74">
        <v>0.1</v>
      </c>
      <c r="N32" s="73">
        <v>-28</v>
      </c>
      <c r="O32" s="46">
        <v>-8</v>
      </c>
      <c r="P32" s="46">
        <v>-50</v>
      </c>
      <c r="Q32" s="46">
        <v>0</v>
      </c>
      <c r="R32" s="46">
        <v>0</v>
      </c>
      <c r="S32" s="74">
        <v>0</v>
      </c>
      <c r="U32" s="73">
        <v>15.23</v>
      </c>
      <c r="V32" s="74">
        <v>-86</v>
      </c>
      <c r="W32">
        <v>-28</v>
      </c>
      <c r="X32">
        <v>-8</v>
      </c>
      <c r="Y32">
        <v>15.13</v>
      </c>
      <c r="Z32">
        <v>0</v>
      </c>
      <c r="AA32">
        <v>0.1</v>
      </c>
      <c r="AB32">
        <v>-50</v>
      </c>
    </row>
    <row r="33" spans="7:28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14.36</v>
      </c>
      <c r="M33" s="74">
        <v>0.1</v>
      </c>
      <c r="N33" s="73">
        <v>-53</v>
      </c>
      <c r="O33" s="46">
        <v>0</v>
      </c>
      <c r="P33" s="46">
        <v>-82</v>
      </c>
      <c r="Q33" s="46">
        <v>0</v>
      </c>
      <c r="R33" s="46">
        <v>0</v>
      </c>
      <c r="S33" s="74">
        <v>0</v>
      </c>
      <c r="U33" s="73">
        <v>14.46</v>
      </c>
      <c r="V33" s="74">
        <v>-135</v>
      </c>
      <c r="W33">
        <v>-53</v>
      </c>
      <c r="X33">
        <v>0</v>
      </c>
      <c r="Y33">
        <v>14.36</v>
      </c>
      <c r="Z33">
        <v>0</v>
      </c>
      <c r="AA33">
        <v>0.1</v>
      </c>
      <c r="AB33">
        <v>-82</v>
      </c>
    </row>
    <row r="34" spans="7:28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13.11</v>
      </c>
      <c r="M34" s="74">
        <v>0.19</v>
      </c>
      <c r="N34" s="73">
        <v>-66</v>
      </c>
      <c r="O34" s="46">
        <v>0</v>
      </c>
      <c r="P34" s="46">
        <v>-72</v>
      </c>
      <c r="Q34" s="46">
        <v>0</v>
      </c>
      <c r="R34" s="46">
        <v>0</v>
      </c>
      <c r="S34" s="74">
        <v>0</v>
      </c>
      <c r="U34" s="73">
        <v>13.3</v>
      </c>
      <c r="V34" s="74">
        <v>-138</v>
      </c>
      <c r="W34">
        <v>-66</v>
      </c>
      <c r="X34">
        <v>0</v>
      </c>
      <c r="Y34">
        <v>13.11</v>
      </c>
      <c r="Z34">
        <v>0</v>
      </c>
      <c r="AA34">
        <v>0.19</v>
      </c>
      <c r="AB34">
        <v>-72</v>
      </c>
    </row>
    <row r="35" spans="7:28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12.24</v>
      </c>
      <c r="M35" s="74">
        <v>0</v>
      </c>
      <c r="N35" s="73">
        <v>0</v>
      </c>
      <c r="O35" s="46">
        <v>-15</v>
      </c>
      <c r="P35" s="46">
        <v>-84</v>
      </c>
      <c r="Q35" s="46">
        <v>0</v>
      </c>
      <c r="R35" s="46">
        <v>0</v>
      </c>
      <c r="S35" s="74">
        <v>0</v>
      </c>
      <c r="U35" s="73">
        <v>12.24</v>
      </c>
      <c r="V35" s="74">
        <v>-99</v>
      </c>
      <c r="W35">
        <v>0</v>
      </c>
      <c r="X35">
        <v>-15</v>
      </c>
      <c r="Y35">
        <v>12.24</v>
      </c>
      <c r="Z35">
        <v>0</v>
      </c>
      <c r="AA35">
        <v>0</v>
      </c>
      <c r="AB35">
        <v>-84</v>
      </c>
    </row>
    <row r="36" spans="7:28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10.6</v>
      </c>
      <c r="M36" s="74">
        <v>0.1</v>
      </c>
      <c r="N36" s="73">
        <v>-21</v>
      </c>
      <c r="O36" s="46">
        <v>-7</v>
      </c>
      <c r="P36" s="46">
        <v>-80</v>
      </c>
      <c r="Q36" s="46">
        <v>0</v>
      </c>
      <c r="R36" s="46">
        <v>0</v>
      </c>
      <c r="S36" s="74">
        <v>0</v>
      </c>
      <c r="U36" s="73">
        <v>10.7</v>
      </c>
      <c r="V36" s="74">
        <v>-108</v>
      </c>
      <c r="W36">
        <v>-21</v>
      </c>
      <c r="X36">
        <v>-7</v>
      </c>
      <c r="Y36">
        <v>10.6</v>
      </c>
      <c r="Z36">
        <v>0</v>
      </c>
      <c r="AA36">
        <v>0.1</v>
      </c>
      <c r="AB36">
        <v>-80</v>
      </c>
    </row>
    <row r="37" spans="7:28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8.77</v>
      </c>
      <c r="M37" s="74">
        <v>0.1</v>
      </c>
      <c r="N37" s="73">
        <v>-44</v>
      </c>
      <c r="O37" s="46">
        <v>0</v>
      </c>
      <c r="P37" s="46">
        <v>-70</v>
      </c>
      <c r="Q37" s="46">
        <v>0</v>
      </c>
      <c r="R37" s="46">
        <v>0</v>
      </c>
      <c r="S37" s="74">
        <v>0</v>
      </c>
      <c r="U37" s="73">
        <v>8.8699999999999992</v>
      </c>
      <c r="V37" s="74">
        <v>-114</v>
      </c>
      <c r="W37">
        <v>-44</v>
      </c>
      <c r="X37">
        <v>0</v>
      </c>
      <c r="Y37">
        <v>8.77</v>
      </c>
      <c r="Z37">
        <v>0</v>
      </c>
      <c r="AA37">
        <v>0.1</v>
      </c>
      <c r="AB37">
        <v>-70</v>
      </c>
    </row>
    <row r="38" spans="7:28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7.9</v>
      </c>
      <c r="M38" s="74">
        <v>0.1</v>
      </c>
      <c r="N38" s="73">
        <v>-60</v>
      </c>
      <c r="O38" s="46">
        <v>-7</v>
      </c>
      <c r="P38" s="46">
        <v>-83</v>
      </c>
      <c r="Q38" s="46">
        <v>0</v>
      </c>
      <c r="R38" s="46">
        <v>0</v>
      </c>
      <c r="S38" s="74">
        <v>0</v>
      </c>
      <c r="U38" s="73">
        <v>8</v>
      </c>
      <c r="V38" s="74">
        <v>-150</v>
      </c>
      <c r="W38">
        <v>-60</v>
      </c>
      <c r="X38">
        <v>-7</v>
      </c>
      <c r="Y38">
        <v>7.9</v>
      </c>
      <c r="Z38">
        <v>0</v>
      </c>
      <c r="AA38">
        <v>0.1</v>
      </c>
      <c r="AB38">
        <v>-83</v>
      </c>
    </row>
    <row r="39" spans="7:28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7.52</v>
      </c>
      <c r="M39" s="74">
        <v>0</v>
      </c>
      <c r="N39" s="73">
        <v>-10</v>
      </c>
      <c r="O39" s="46">
        <v>0</v>
      </c>
      <c r="P39" s="46">
        <v>-44</v>
      </c>
      <c r="Q39" s="46">
        <v>0</v>
      </c>
      <c r="R39" s="46">
        <v>0</v>
      </c>
      <c r="S39" s="74">
        <v>0</v>
      </c>
      <c r="U39" s="73">
        <v>7.52</v>
      </c>
      <c r="V39" s="74">
        <v>-54</v>
      </c>
      <c r="W39">
        <v>-10</v>
      </c>
      <c r="X39">
        <v>0</v>
      </c>
      <c r="Y39">
        <v>7.52</v>
      </c>
      <c r="Z39">
        <v>0</v>
      </c>
      <c r="AA39">
        <v>0</v>
      </c>
      <c r="AB39">
        <v>-44</v>
      </c>
    </row>
    <row r="40" spans="7:28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6.94</v>
      </c>
      <c r="M40" s="74">
        <v>0</v>
      </c>
      <c r="N40" s="73">
        <v>0</v>
      </c>
      <c r="O40" s="46">
        <v>0</v>
      </c>
      <c r="P40" s="46">
        <v>-37</v>
      </c>
      <c r="Q40" s="46">
        <v>0</v>
      </c>
      <c r="R40" s="46">
        <v>0</v>
      </c>
      <c r="S40" s="74">
        <v>0</v>
      </c>
      <c r="U40" s="73">
        <v>6.94</v>
      </c>
      <c r="V40" s="74">
        <v>-37</v>
      </c>
      <c r="W40">
        <v>0</v>
      </c>
      <c r="X40">
        <v>0</v>
      </c>
      <c r="Y40">
        <v>6.94</v>
      </c>
      <c r="Z40">
        <v>0</v>
      </c>
      <c r="AA40">
        <v>0</v>
      </c>
      <c r="AB40">
        <v>-37</v>
      </c>
    </row>
    <row r="41" spans="7:28">
      <c r="G41" t="s">
        <v>83</v>
      </c>
      <c r="H41" s="73">
        <v>42.43</v>
      </c>
      <c r="I41" s="46">
        <v>24.1</v>
      </c>
      <c r="J41" s="46">
        <v>9.64</v>
      </c>
      <c r="K41" s="46">
        <v>0</v>
      </c>
      <c r="L41" s="46">
        <v>6.36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>
        <v>82.53</v>
      </c>
      <c r="V41" s="74">
        <v>0</v>
      </c>
      <c r="W41">
        <v>42.43</v>
      </c>
      <c r="X41">
        <v>24.1</v>
      </c>
      <c r="Y41">
        <v>6.36</v>
      </c>
      <c r="Z41">
        <v>0</v>
      </c>
      <c r="AA41">
        <v>0</v>
      </c>
      <c r="AB41">
        <v>9.64</v>
      </c>
    </row>
    <row r="42" spans="7:28">
      <c r="G42" t="s">
        <v>84</v>
      </c>
      <c r="H42" s="73">
        <v>6.75</v>
      </c>
      <c r="I42" s="46">
        <v>19.28</v>
      </c>
      <c r="J42" s="46">
        <v>24.11</v>
      </c>
      <c r="K42" s="46">
        <v>0</v>
      </c>
      <c r="L42" s="46">
        <v>5.78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>
        <v>55.92</v>
      </c>
      <c r="V42" s="74">
        <v>0</v>
      </c>
      <c r="W42">
        <v>6.75</v>
      </c>
      <c r="X42">
        <v>19.28</v>
      </c>
      <c r="Y42">
        <v>5.78</v>
      </c>
      <c r="Z42">
        <v>0</v>
      </c>
      <c r="AA42">
        <v>0</v>
      </c>
      <c r="AB42">
        <v>24.11</v>
      </c>
    </row>
    <row r="43" spans="7:28">
      <c r="G43" t="s">
        <v>85</v>
      </c>
      <c r="H43" s="73">
        <v>0</v>
      </c>
      <c r="I43" s="46">
        <v>28.92</v>
      </c>
      <c r="J43" s="46">
        <v>24.1</v>
      </c>
      <c r="K43" s="46">
        <v>0</v>
      </c>
      <c r="L43" s="46">
        <v>4.92</v>
      </c>
      <c r="M43" s="74">
        <v>0</v>
      </c>
      <c r="N43" s="73">
        <v>-26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57.94</v>
      </c>
      <c r="V43" s="74">
        <v>-26</v>
      </c>
      <c r="W43">
        <v>-26</v>
      </c>
      <c r="X43">
        <v>28.92</v>
      </c>
      <c r="Y43">
        <v>4.92</v>
      </c>
      <c r="Z43">
        <v>0</v>
      </c>
      <c r="AA43">
        <v>0</v>
      </c>
      <c r="AB43">
        <v>24.1</v>
      </c>
    </row>
    <row r="44" spans="7:28">
      <c r="G44" t="s">
        <v>86</v>
      </c>
      <c r="H44" s="73">
        <v>15.43</v>
      </c>
      <c r="I44" s="46">
        <v>24.1</v>
      </c>
      <c r="J44" s="46">
        <v>24.1</v>
      </c>
      <c r="K44" s="46">
        <v>0</v>
      </c>
      <c r="L44" s="46">
        <v>3.86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67.489999999999995</v>
      </c>
      <c r="V44" s="74">
        <v>0</v>
      </c>
      <c r="W44">
        <v>15.43</v>
      </c>
      <c r="X44">
        <v>24.1</v>
      </c>
      <c r="Y44">
        <v>3.86</v>
      </c>
      <c r="Z44">
        <v>0</v>
      </c>
      <c r="AA44">
        <v>0</v>
      </c>
      <c r="AB44">
        <v>24.1</v>
      </c>
    </row>
    <row r="45" spans="7:28">
      <c r="G45" t="s">
        <v>87</v>
      </c>
      <c r="H45" s="73">
        <v>59.78</v>
      </c>
      <c r="I45" s="46">
        <v>19.28</v>
      </c>
      <c r="J45" s="46">
        <v>28.92</v>
      </c>
      <c r="K45" s="46">
        <v>0</v>
      </c>
      <c r="L45" s="46">
        <v>3.47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111.45</v>
      </c>
      <c r="V45" s="74">
        <v>0</v>
      </c>
      <c r="W45">
        <v>59.78</v>
      </c>
      <c r="X45">
        <v>19.28</v>
      </c>
      <c r="Y45">
        <v>3.47</v>
      </c>
      <c r="Z45">
        <v>0</v>
      </c>
      <c r="AA45">
        <v>0</v>
      </c>
      <c r="AB45">
        <v>28.92</v>
      </c>
    </row>
    <row r="46" spans="7:28">
      <c r="G46" t="s">
        <v>88</v>
      </c>
      <c r="H46" s="73">
        <v>55.91</v>
      </c>
      <c r="I46" s="46">
        <v>0</v>
      </c>
      <c r="J46" s="46">
        <v>16.39</v>
      </c>
      <c r="K46" s="46">
        <v>0</v>
      </c>
      <c r="L46" s="46">
        <v>2.8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75.099999999999994</v>
      </c>
      <c r="V46" s="74">
        <v>0</v>
      </c>
      <c r="W46">
        <v>55.91</v>
      </c>
      <c r="X46">
        <v>0</v>
      </c>
      <c r="Y46">
        <v>2.8</v>
      </c>
      <c r="Z46">
        <v>0</v>
      </c>
      <c r="AA46">
        <v>0</v>
      </c>
      <c r="AB46">
        <v>16.39</v>
      </c>
    </row>
    <row r="47" spans="7:28">
      <c r="G47" t="s">
        <v>89</v>
      </c>
      <c r="H47" s="73">
        <v>46.28</v>
      </c>
      <c r="I47" s="46">
        <v>28.92</v>
      </c>
      <c r="J47" s="46">
        <v>0</v>
      </c>
      <c r="K47" s="46">
        <v>0</v>
      </c>
      <c r="L47" s="46">
        <v>2.02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77.22</v>
      </c>
      <c r="V47" s="74">
        <v>0</v>
      </c>
      <c r="W47">
        <v>46.28</v>
      </c>
      <c r="X47">
        <v>28.92</v>
      </c>
      <c r="Y47">
        <v>2.02</v>
      </c>
      <c r="Z47">
        <v>0</v>
      </c>
      <c r="AA47">
        <v>0</v>
      </c>
      <c r="AB47">
        <v>0</v>
      </c>
    </row>
    <row r="48" spans="7:28">
      <c r="G48" t="s">
        <v>90</v>
      </c>
      <c r="H48" s="73">
        <v>0</v>
      </c>
      <c r="I48" s="46">
        <v>38.56</v>
      </c>
      <c r="J48" s="46">
        <v>0</v>
      </c>
      <c r="K48" s="46">
        <v>0</v>
      </c>
      <c r="L48" s="46">
        <v>1.74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40.299999999999997</v>
      </c>
      <c r="V48" s="74">
        <v>0</v>
      </c>
      <c r="W48">
        <v>0</v>
      </c>
      <c r="X48">
        <v>38.56</v>
      </c>
      <c r="Y48">
        <v>1.74</v>
      </c>
      <c r="Z48">
        <v>0</v>
      </c>
      <c r="AA48">
        <v>0</v>
      </c>
      <c r="AB48">
        <v>0</v>
      </c>
    </row>
    <row r="49" spans="7:28">
      <c r="G49" t="s">
        <v>91</v>
      </c>
      <c r="H49" s="73">
        <v>29.89</v>
      </c>
      <c r="I49" s="46">
        <v>32.78</v>
      </c>
      <c r="J49" s="46">
        <v>19.28</v>
      </c>
      <c r="K49" s="46">
        <v>0</v>
      </c>
      <c r="L49" s="46">
        <v>1.1599999999999999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83.11</v>
      </c>
      <c r="V49" s="74">
        <v>0</v>
      </c>
      <c r="W49">
        <v>29.89</v>
      </c>
      <c r="X49">
        <v>32.78</v>
      </c>
      <c r="Y49">
        <v>1.1599999999999999</v>
      </c>
      <c r="Z49">
        <v>0</v>
      </c>
      <c r="AA49">
        <v>0</v>
      </c>
      <c r="AB49">
        <v>19.28</v>
      </c>
    </row>
    <row r="50" spans="7:28">
      <c r="G50" t="s">
        <v>92</v>
      </c>
      <c r="H50" s="73">
        <v>29.89</v>
      </c>
      <c r="I50" s="46">
        <v>28.92</v>
      </c>
      <c r="J50" s="46">
        <v>19.28</v>
      </c>
      <c r="K50" s="46">
        <v>0</v>
      </c>
      <c r="L50" s="46">
        <v>0.48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78.569999999999993</v>
      </c>
      <c r="V50" s="74">
        <v>0</v>
      </c>
      <c r="W50">
        <v>29.89</v>
      </c>
      <c r="X50">
        <v>28.92</v>
      </c>
      <c r="Y50">
        <v>0.48</v>
      </c>
      <c r="Z50">
        <v>0</v>
      </c>
      <c r="AA50">
        <v>0</v>
      </c>
      <c r="AB50">
        <v>19.28</v>
      </c>
    </row>
    <row r="51" spans="7:28">
      <c r="G51" t="s">
        <v>93</v>
      </c>
      <c r="H51" s="73">
        <v>22.17</v>
      </c>
      <c r="I51" s="46">
        <v>27.96</v>
      </c>
      <c r="J51" s="46">
        <v>19.28</v>
      </c>
      <c r="K51" s="46">
        <v>0</v>
      </c>
      <c r="L51" s="46">
        <v>1.74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71.150000000000006</v>
      </c>
      <c r="V51" s="74">
        <v>0</v>
      </c>
      <c r="W51">
        <v>22.17</v>
      </c>
      <c r="X51">
        <v>27.96</v>
      </c>
      <c r="Y51">
        <v>1.74</v>
      </c>
      <c r="Z51">
        <v>0</v>
      </c>
      <c r="AA51">
        <v>0</v>
      </c>
      <c r="AB51">
        <v>19.28</v>
      </c>
    </row>
    <row r="52" spans="7:28">
      <c r="G52" t="s">
        <v>94</v>
      </c>
      <c r="H52" s="73">
        <v>25.07</v>
      </c>
      <c r="I52" s="46">
        <v>43.38</v>
      </c>
      <c r="J52" s="46">
        <v>19.28</v>
      </c>
      <c r="K52" s="46">
        <v>0</v>
      </c>
      <c r="L52" s="46">
        <v>0.77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88.5</v>
      </c>
      <c r="V52" s="74">
        <v>0</v>
      </c>
      <c r="W52">
        <v>25.07</v>
      </c>
      <c r="X52">
        <v>43.38</v>
      </c>
      <c r="Y52">
        <v>0.77</v>
      </c>
      <c r="Z52">
        <v>0</v>
      </c>
      <c r="AA52">
        <v>0</v>
      </c>
      <c r="AB52">
        <v>19.28</v>
      </c>
    </row>
    <row r="53" spans="7:28">
      <c r="G53" t="s">
        <v>95</v>
      </c>
      <c r="H53" s="73">
        <v>28.92</v>
      </c>
      <c r="I53" s="46">
        <v>28.92</v>
      </c>
      <c r="J53" s="46">
        <v>72.31</v>
      </c>
      <c r="K53" s="46">
        <v>0</v>
      </c>
      <c r="L53" s="46">
        <v>0</v>
      </c>
      <c r="M53" s="74">
        <v>0.1</v>
      </c>
      <c r="N53" s="73">
        <v>0</v>
      </c>
      <c r="O53" s="46">
        <v>0</v>
      </c>
      <c r="P53" s="46">
        <v>0</v>
      </c>
      <c r="Q53" s="46">
        <v>0</v>
      </c>
      <c r="R53" s="46">
        <v>-1.4</v>
      </c>
      <c r="S53" s="74">
        <v>0</v>
      </c>
      <c r="U53" s="73">
        <v>130.25</v>
      </c>
      <c r="V53" s="74">
        <v>-1.4</v>
      </c>
      <c r="W53">
        <v>28.92</v>
      </c>
      <c r="X53">
        <v>28.92</v>
      </c>
      <c r="Y53">
        <v>-1.4</v>
      </c>
      <c r="Z53">
        <v>0</v>
      </c>
      <c r="AA53">
        <v>0.1</v>
      </c>
      <c r="AB53">
        <v>72.31</v>
      </c>
    </row>
    <row r="54" spans="7:28">
      <c r="G54" t="s">
        <v>96</v>
      </c>
      <c r="H54" s="73">
        <v>35.67</v>
      </c>
      <c r="I54" s="46">
        <v>17.350000000000001</v>
      </c>
      <c r="J54" s="46">
        <v>72.31</v>
      </c>
      <c r="K54" s="46">
        <v>0</v>
      </c>
      <c r="L54" s="46">
        <v>0</v>
      </c>
      <c r="M54" s="74">
        <v>0.1</v>
      </c>
      <c r="N54" s="73">
        <v>0</v>
      </c>
      <c r="O54" s="46">
        <v>0</v>
      </c>
      <c r="P54" s="46">
        <v>0</v>
      </c>
      <c r="Q54" s="46">
        <v>0</v>
      </c>
      <c r="R54" s="46">
        <v>-1.2</v>
      </c>
      <c r="S54" s="74">
        <v>0</v>
      </c>
      <c r="U54" s="73">
        <v>125.43</v>
      </c>
      <c r="V54" s="74">
        <v>-1.2</v>
      </c>
      <c r="W54">
        <v>35.67</v>
      </c>
      <c r="X54">
        <v>17.350000000000001</v>
      </c>
      <c r="Y54">
        <v>-1.2</v>
      </c>
      <c r="Z54">
        <v>0</v>
      </c>
      <c r="AA54">
        <v>0.1</v>
      </c>
      <c r="AB54">
        <v>72.31</v>
      </c>
    </row>
    <row r="55" spans="7:28">
      <c r="G55" t="s">
        <v>97</v>
      </c>
      <c r="H55" s="73">
        <v>32.78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-30</v>
      </c>
      <c r="Q55" s="46">
        <v>0</v>
      </c>
      <c r="R55" s="46">
        <v>-1.1000000000000001</v>
      </c>
      <c r="S55" s="74">
        <v>0</v>
      </c>
      <c r="U55" s="73">
        <v>32.78</v>
      </c>
      <c r="V55" s="74">
        <v>-31.1</v>
      </c>
      <c r="W55">
        <v>32.78</v>
      </c>
      <c r="X55">
        <v>0</v>
      </c>
      <c r="Y55">
        <v>-1.1000000000000001</v>
      </c>
      <c r="Z55">
        <v>0</v>
      </c>
      <c r="AA55">
        <v>0</v>
      </c>
      <c r="AB55">
        <v>-30</v>
      </c>
    </row>
    <row r="56" spans="7:28">
      <c r="G56" t="s">
        <v>98</v>
      </c>
      <c r="H56" s="73">
        <v>18.32</v>
      </c>
      <c r="I56" s="46">
        <v>0</v>
      </c>
      <c r="J56" s="46">
        <v>0</v>
      </c>
      <c r="K56" s="46">
        <v>0</v>
      </c>
      <c r="L56" s="46">
        <v>1.93</v>
      </c>
      <c r="M56" s="74">
        <v>0</v>
      </c>
      <c r="N56" s="73">
        <v>0</v>
      </c>
      <c r="O56" s="46">
        <v>0</v>
      </c>
      <c r="P56" s="46">
        <v>-30</v>
      </c>
      <c r="Q56" s="46">
        <v>0</v>
      </c>
      <c r="R56" s="46">
        <v>0</v>
      </c>
      <c r="S56" s="74">
        <v>0</v>
      </c>
      <c r="U56" s="73">
        <v>20.25</v>
      </c>
      <c r="V56" s="74">
        <v>-30</v>
      </c>
      <c r="W56">
        <v>18.32</v>
      </c>
      <c r="X56">
        <v>0</v>
      </c>
      <c r="Y56">
        <v>1.93</v>
      </c>
      <c r="Z56">
        <v>0</v>
      </c>
      <c r="AA56">
        <v>0</v>
      </c>
      <c r="AB56">
        <v>-30</v>
      </c>
    </row>
    <row r="57" spans="7:28">
      <c r="G57" t="s">
        <v>99</v>
      </c>
      <c r="H57" s="73">
        <v>0</v>
      </c>
      <c r="I57" s="46">
        <v>9.64</v>
      </c>
      <c r="J57" s="46">
        <v>14.46</v>
      </c>
      <c r="K57" s="46">
        <v>0</v>
      </c>
      <c r="L57" s="46">
        <v>1.35</v>
      </c>
      <c r="M57" s="74">
        <v>0</v>
      </c>
      <c r="N57" s="73">
        <v>-7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25.45</v>
      </c>
      <c r="V57" s="74">
        <v>-7</v>
      </c>
      <c r="W57">
        <v>-7</v>
      </c>
      <c r="X57">
        <v>9.64</v>
      </c>
      <c r="Y57">
        <v>1.35</v>
      </c>
      <c r="Z57">
        <v>0</v>
      </c>
      <c r="AA57">
        <v>0</v>
      </c>
      <c r="AB57">
        <v>14.46</v>
      </c>
    </row>
    <row r="58" spans="7:28">
      <c r="G58" t="s">
        <v>100</v>
      </c>
      <c r="H58" s="73">
        <v>0</v>
      </c>
      <c r="I58" s="46">
        <v>9.64</v>
      </c>
      <c r="J58" s="46">
        <v>72.31</v>
      </c>
      <c r="K58" s="46">
        <v>0</v>
      </c>
      <c r="L58" s="46">
        <v>0</v>
      </c>
      <c r="M58" s="74">
        <v>0</v>
      </c>
      <c r="N58" s="73">
        <v>-9</v>
      </c>
      <c r="O58" s="46">
        <v>0</v>
      </c>
      <c r="P58" s="46">
        <v>0</v>
      </c>
      <c r="Q58" s="46">
        <v>0</v>
      </c>
      <c r="R58" s="46">
        <v>-0.4</v>
      </c>
      <c r="S58" s="74">
        <v>0</v>
      </c>
      <c r="U58" s="73">
        <v>81.95</v>
      </c>
      <c r="V58" s="74">
        <v>-9.4</v>
      </c>
      <c r="W58">
        <v>-9</v>
      </c>
      <c r="X58">
        <v>9.64</v>
      </c>
      <c r="Y58">
        <v>-0.4</v>
      </c>
      <c r="Z58">
        <v>0</v>
      </c>
      <c r="AA58">
        <v>0</v>
      </c>
      <c r="AB58">
        <v>72.31</v>
      </c>
    </row>
    <row r="59" spans="7:28">
      <c r="G59" t="s">
        <v>101</v>
      </c>
      <c r="H59" s="73">
        <v>0</v>
      </c>
      <c r="I59" s="46">
        <v>9.64</v>
      </c>
      <c r="J59" s="46">
        <v>0</v>
      </c>
      <c r="K59" s="46">
        <v>0</v>
      </c>
      <c r="L59" s="46">
        <v>0</v>
      </c>
      <c r="M59" s="74">
        <v>0.1</v>
      </c>
      <c r="N59" s="73">
        <v>-16</v>
      </c>
      <c r="O59" s="46">
        <v>0</v>
      </c>
      <c r="P59" s="46">
        <v>-30</v>
      </c>
      <c r="Q59" s="46">
        <v>0</v>
      </c>
      <c r="R59" s="46">
        <v>0</v>
      </c>
      <c r="S59" s="74">
        <v>0</v>
      </c>
      <c r="U59" s="73">
        <v>9.74</v>
      </c>
      <c r="V59" s="74">
        <v>-46</v>
      </c>
      <c r="W59">
        <v>-16</v>
      </c>
      <c r="X59">
        <v>9.64</v>
      </c>
      <c r="Y59">
        <v>0</v>
      </c>
      <c r="Z59">
        <v>0</v>
      </c>
      <c r="AA59">
        <v>0.1</v>
      </c>
      <c r="AB59">
        <v>-30</v>
      </c>
    </row>
    <row r="60" spans="7:28">
      <c r="G60" t="s">
        <v>102</v>
      </c>
      <c r="H60" s="73">
        <v>0</v>
      </c>
      <c r="I60" s="46">
        <v>2.89</v>
      </c>
      <c r="J60" s="46">
        <v>0</v>
      </c>
      <c r="K60" s="46">
        <v>0</v>
      </c>
      <c r="L60" s="46">
        <v>0.96</v>
      </c>
      <c r="M60" s="74">
        <v>0.1</v>
      </c>
      <c r="N60" s="73">
        <v>-33</v>
      </c>
      <c r="O60" s="46">
        <v>0</v>
      </c>
      <c r="P60" s="46">
        <v>-20</v>
      </c>
      <c r="Q60" s="46">
        <v>0</v>
      </c>
      <c r="R60" s="46">
        <v>0</v>
      </c>
      <c r="S60" s="74">
        <v>0</v>
      </c>
      <c r="U60" s="73">
        <v>3.95</v>
      </c>
      <c r="V60" s="74">
        <v>-53</v>
      </c>
      <c r="W60">
        <v>-33</v>
      </c>
      <c r="X60">
        <v>2.89</v>
      </c>
      <c r="Y60">
        <v>0.96</v>
      </c>
      <c r="Z60">
        <v>0</v>
      </c>
      <c r="AA60">
        <v>0.1</v>
      </c>
      <c r="AB60">
        <v>-20</v>
      </c>
    </row>
    <row r="61" spans="7:28">
      <c r="G61" t="s">
        <v>103</v>
      </c>
      <c r="H61" s="73">
        <v>0</v>
      </c>
      <c r="I61" s="46">
        <v>19.28</v>
      </c>
      <c r="J61" s="46">
        <v>0</v>
      </c>
      <c r="K61" s="46">
        <v>0</v>
      </c>
      <c r="L61" s="46">
        <v>0.48</v>
      </c>
      <c r="M61" s="74">
        <v>0.1</v>
      </c>
      <c r="N61" s="73">
        <v>-125</v>
      </c>
      <c r="O61" s="46">
        <v>0</v>
      </c>
      <c r="P61" s="46">
        <v>-20</v>
      </c>
      <c r="Q61" s="46">
        <v>0</v>
      </c>
      <c r="R61" s="46">
        <v>0</v>
      </c>
      <c r="S61" s="74">
        <v>0</v>
      </c>
      <c r="U61" s="73">
        <v>19.86</v>
      </c>
      <c r="V61" s="74">
        <v>-145</v>
      </c>
      <c r="W61">
        <v>-125</v>
      </c>
      <c r="X61">
        <v>19.28</v>
      </c>
      <c r="Y61">
        <v>0.48</v>
      </c>
      <c r="Z61">
        <v>0</v>
      </c>
      <c r="AA61">
        <v>0.1</v>
      </c>
      <c r="AB61">
        <v>-20</v>
      </c>
    </row>
    <row r="62" spans="7:28">
      <c r="G62" t="s">
        <v>104</v>
      </c>
      <c r="H62" s="73">
        <v>0</v>
      </c>
      <c r="I62" s="46">
        <v>14.46</v>
      </c>
      <c r="J62" s="46">
        <v>0</v>
      </c>
      <c r="K62" s="46">
        <v>0</v>
      </c>
      <c r="L62" s="46">
        <v>0</v>
      </c>
      <c r="M62" s="74">
        <v>0.1</v>
      </c>
      <c r="N62" s="73">
        <v>-109</v>
      </c>
      <c r="O62" s="46">
        <v>0</v>
      </c>
      <c r="P62" s="46">
        <v>-10</v>
      </c>
      <c r="Q62" s="46">
        <v>0</v>
      </c>
      <c r="R62" s="46">
        <v>0</v>
      </c>
      <c r="S62" s="74">
        <v>0</v>
      </c>
      <c r="U62" s="73">
        <v>14.56</v>
      </c>
      <c r="V62" s="74">
        <v>-119</v>
      </c>
      <c r="W62">
        <v>-109</v>
      </c>
      <c r="X62">
        <v>14.46</v>
      </c>
      <c r="Y62">
        <v>0</v>
      </c>
      <c r="Z62">
        <v>0</v>
      </c>
      <c r="AA62">
        <v>0.1</v>
      </c>
      <c r="AB62">
        <v>-10</v>
      </c>
    </row>
    <row r="63" spans="7:28">
      <c r="G63" t="s">
        <v>105</v>
      </c>
      <c r="H63" s="73">
        <v>0</v>
      </c>
      <c r="I63" s="46">
        <v>0</v>
      </c>
      <c r="J63" s="46">
        <v>0</v>
      </c>
      <c r="K63" s="46">
        <v>9.64</v>
      </c>
      <c r="L63" s="46">
        <v>0</v>
      </c>
      <c r="M63" s="74">
        <v>0</v>
      </c>
      <c r="N63" s="73">
        <v>-121</v>
      </c>
      <c r="O63" s="46">
        <v>0</v>
      </c>
      <c r="P63" s="46">
        <v>-60</v>
      </c>
      <c r="Q63" s="46">
        <v>0</v>
      </c>
      <c r="R63" s="46">
        <v>0</v>
      </c>
      <c r="S63" s="74">
        <v>0</v>
      </c>
      <c r="U63" s="73">
        <v>9.64</v>
      </c>
      <c r="V63" s="74">
        <v>-181</v>
      </c>
      <c r="W63">
        <v>-121</v>
      </c>
      <c r="X63">
        <v>0</v>
      </c>
      <c r="Y63">
        <v>0</v>
      </c>
      <c r="Z63">
        <v>9.64</v>
      </c>
      <c r="AA63">
        <v>0</v>
      </c>
      <c r="AB63">
        <v>-60</v>
      </c>
    </row>
    <row r="64" spans="7:28">
      <c r="G64" t="s">
        <v>106</v>
      </c>
      <c r="H64" s="73">
        <v>0</v>
      </c>
      <c r="I64" s="46">
        <v>0</v>
      </c>
      <c r="J64" s="46">
        <v>0</v>
      </c>
      <c r="K64" s="46">
        <v>9.64</v>
      </c>
      <c r="L64" s="46">
        <v>1.74</v>
      </c>
      <c r="M64" s="74">
        <v>0</v>
      </c>
      <c r="N64" s="73">
        <v>-119</v>
      </c>
      <c r="O64" s="46">
        <v>0</v>
      </c>
      <c r="P64" s="46">
        <v>-50</v>
      </c>
      <c r="Q64" s="46">
        <v>0</v>
      </c>
      <c r="R64" s="46">
        <v>0</v>
      </c>
      <c r="S64" s="74">
        <v>0</v>
      </c>
      <c r="U64" s="73">
        <v>11.38</v>
      </c>
      <c r="V64" s="74">
        <v>-169</v>
      </c>
      <c r="W64">
        <v>-119</v>
      </c>
      <c r="X64">
        <v>0</v>
      </c>
      <c r="Y64">
        <v>1.74</v>
      </c>
      <c r="Z64">
        <v>9.64</v>
      </c>
      <c r="AA64">
        <v>0</v>
      </c>
      <c r="AB64">
        <v>-50</v>
      </c>
    </row>
    <row r="65" spans="7:28">
      <c r="G65" t="s">
        <v>107</v>
      </c>
      <c r="H65" s="73">
        <v>0</v>
      </c>
      <c r="I65" s="46">
        <v>0</v>
      </c>
      <c r="J65" s="46">
        <v>0</v>
      </c>
      <c r="K65" s="46">
        <v>9.65</v>
      </c>
      <c r="L65" s="46">
        <v>0.96</v>
      </c>
      <c r="M65" s="74">
        <v>0</v>
      </c>
      <c r="N65" s="73">
        <v>-48</v>
      </c>
      <c r="O65" s="46">
        <v>0</v>
      </c>
      <c r="P65" s="46">
        <v>-50</v>
      </c>
      <c r="Q65" s="46">
        <v>0</v>
      </c>
      <c r="R65" s="46">
        <v>0</v>
      </c>
      <c r="S65" s="74">
        <v>0</v>
      </c>
      <c r="U65" s="73">
        <v>10.61</v>
      </c>
      <c r="V65" s="74">
        <v>-98</v>
      </c>
      <c r="W65">
        <v>-48</v>
      </c>
      <c r="X65">
        <v>0</v>
      </c>
      <c r="Y65">
        <v>0.96</v>
      </c>
      <c r="Z65">
        <v>9.65</v>
      </c>
      <c r="AA65">
        <v>0</v>
      </c>
      <c r="AB65">
        <v>-50</v>
      </c>
    </row>
    <row r="66" spans="7:28">
      <c r="G66" t="s">
        <v>108</v>
      </c>
      <c r="H66" s="73">
        <v>0</v>
      </c>
      <c r="I66" s="46">
        <v>0</v>
      </c>
      <c r="J66" s="46">
        <v>0</v>
      </c>
      <c r="K66" s="46">
        <v>9.64</v>
      </c>
      <c r="L66" s="46">
        <v>1.25</v>
      </c>
      <c r="M66" s="74">
        <v>0</v>
      </c>
      <c r="N66" s="73">
        <v>-54</v>
      </c>
      <c r="O66" s="46">
        <v>0</v>
      </c>
      <c r="P66" s="46">
        <v>-40</v>
      </c>
      <c r="Q66" s="46">
        <v>0</v>
      </c>
      <c r="R66" s="46">
        <v>0</v>
      </c>
      <c r="S66" s="74">
        <v>0</v>
      </c>
      <c r="U66" s="73">
        <v>10.89</v>
      </c>
      <c r="V66" s="74">
        <v>-94</v>
      </c>
      <c r="W66">
        <v>-54</v>
      </c>
      <c r="X66">
        <v>0</v>
      </c>
      <c r="Y66">
        <v>1.25</v>
      </c>
      <c r="Z66">
        <v>9.64</v>
      </c>
      <c r="AA66">
        <v>0</v>
      </c>
      <c r="AB66">
        <v>-40</v>
      </c>
    </row>
    <row r="67" spans="7:28">
      <c r="G67" t="s">
        <v>109</v>
      </c>
      <c r="H67" s="73">
        <v>0</v>
      </c>
      <c r="I67" s="46">
        <v>0</v>
      </c>
      <c r="J67" s="46">
        <v>0</v>
      </c>
      <c r="K67" s="46">
        <v>27.96</v>
      </c>
      <c r="L67" s="46">
        <v>2.6</v>
      </c>
      <c r="M67" s="74">
        <v>0</v>
      </c>
      <c r="N67" s="73">
        <v>-62</v>
      </c>
      <c r="O67" s="46">
        <v>-29</v>
      </c>
      <c r="P67" s="46">
        <v>0</v>
      </c>
      <c r="Q67" s="46">
        <v>0</v>
      </c>
      <c r="R67" s="46">
        <v>0</v>
      </c>
      <c r="S67" s="74">
        <v>0</v>
      </c>
      <c r="U67" s="73">
        <v>30.56</v>
      </c>
      <c r="V67" s="74">
        <v>-91</v>
      </c>
      <c r="W67">
        <v>-62</v>
      </c>
      <c r="X67">
        <v>-29</v>
      </c>
      <c r="Y67">
        <v>2.6</v>
      </c>
      <c r="Z67">
        <v>27.96</v>
      </c>
      <c r="AA67">
        <v>0</v>
      </c>
      <c r="AB67">
        <v>0</v>
      </c>
    </row>
    <row r="68" spans="7:28">
      <c r="G68" t="s">
        <v>110</v>
      </c>
      <c r="H68" s="73">
        <v>0</v>
      </c>
      <c r="I68" s="46">
        <v>0</v>
      </c>
      <c r="J68" s="46">
        <v>0</v>
      </c>
      <c r="K68" s="46">
        <v>27.96</v>
      </c>
      <c r="L68" s="46">
        <v>3.37</v>
      </c>
      <c r="M68" s="74">
        <v>0</v>
      </c>
      <c r="N68" s="73">
        <v>-47</v>
      </c>
      <c r="O68" s="46">
        <v>-31</v>
      </c>
      <c r="P68" s="46">
        <v>0</v>
      </c>
      <c r="Q68" s="46">
        <v>0</v>
      </c>
      <c r="R68" s="46">
        <v>0</v>
      </c>
      <c r="S68" s="74">
        <v>0</v>
      </c>
      <c r="U68" s="73">
        <v>31.33</v>
      </c>
      <c r="V68" s="74">
        <v>-78</v>
      </c>
      <c r="W68">
        <v>-47</v>
      </c>
      <c r="X68">
        <v>-31</v>
      </c>
      <c r="Y68">
        <v>3.37</v>
      </c>
      <c r="Z68">
        <v>27.96</v>
      </c>
      <c r="AA68">
        <v>0</v>
      </c>
      <c r="AB68">
        <v>0</v>
      </c>
    </row>
    <row r="69" spans="7:28">
      <c r="G69" t="s">
        <v>111</v>
      </c>
      <c r="H69" s="73">
        <v>0</v>
      </c>
      <c r="I69" s="46">
        <v>0</v>
      </c>
      <c r="J69" s="46">
        <v>26.03</v>
      </c>
      <c r="K69" s="46">
        <v>31.81</v>
      </c>
      <c r="L69" s="46">
        <v>4.34</v>
      </c>
      <c r="M69" s="74">
        <v>0.1</v>
      </c>
      <c r="N69" s="73">
        <v>-82</v>
      </c>
      <c r="O69" s="46">
        <v>-30</v>
      </c>
      <c r="P69" s="46">
        <v>0</v>
      </c>
      <c r="Q69" s="46">
        <v>0</v>
      </c>
      <c r="R69" s="46">
        <v>0</v>
      </c>
      <c r="S69" s="74">
        <v>0</v>
      </c>
      <c r="U69" s="73">
        <v>62.28</v>
      </c>
      <c r="V69" s="74">
        <v>-112</v>
      </c>
      <c r="W69">
        <v>-82</v>
      </c>
      <c r="X69">
        <v>-30</v>
      </c>
      <c r="Y69">
        <v>4.34</v>
      </c>
      <c r="Z69">
        <v>31.81</v>
      </c>
      <c r="AA69">
        <v>0.1</v>
      </c>
      <c r="AB69">
        <v>26.03</v>
      </c>
    </row>
    <row r="70" spans="7:28">
      <c r="G70" t="s">
        <v>112</v>
      </c>
      <c r="H70" s="73">
        <v>0</v>
      </c>
      <c r="I70" s="46">
        <v>0</v>
      </c>
      <c r="J70" s="46">
        <v>22.17</v>
      </c>
      <c r="K70" s="46">
        <v>29.89</v>
      </c>
      <c r="L70" s="46">
        <v>5.69</v>
      </c>
      <c r="M70" s="74">
        <v>0.1</v>
      </c>
      <c r="N70" s="73">
        <v>-104</v>
      </c>
      <c r="O70" s="46">
        <v>-38</v>
      </c>
      <c r="P70" s="46">
        <v>0</v>
      </c>
      <c r="Q70" s="46">
        <v>0</v>
      </c>
      <c r="R70" s="46">
        <v>0</v>
      </c>
      <c r="S70" s="74">
        <v>0</v>
      </c>
      <c r="U70" s="73">
        <v>57.85</v>
      </c>
      <c r="V70" s="74">
        <v>-142</v>
      </c>
      <c r="W70">
        <v>-104</v>
      </c>
      <c r="X70">
        <v>-38</v>
      </c>
      <c r="Y70">
        <v>5.69</v>
      </c>
      <c r="Z70">
        <v>29.89</v>
      </c>
      <c r="AA70">
        <v>0.1</v>
      </c>
      <c r="AB70">
        <v>22.17</v>
      </c>
    </row>
    <row r="71" spans="7:28">
      <c r="G71" t="s">
        <v>113</v>
      </c>
      <c r="H71" s="73">
        <v>0</v>
      </c>
      <c r="I71" s="46">
        <v>0</v>
      </c>
      <c r="J71" s="46">
        <v>48.2</v>
      </c>
      <c r="K71" s="46">
        <v>29.89</v>
      </c>
      <c r="L71" s="46">
        <v>6.27</v>
      </c>
      <c r="M71" s="74">
        <v>2.31</v>
      </c>
      <c r="N71" s="73">
        <v>-114</v>
      </c>
      <c r="O71" s="46">
        <v>-19</v>
      </c>
      <c r="P71" s="46">
        <v>0</v>
      </c>
      <c r="Q71" s="46">
        <v>0</v>
      </c>
      <c r="R71" s="46">
        <v>0</v>
      </c>
      <c r="S71" s="74">
        <v>0</v>
      </c>
      <c r="U71" s="73">
        <v>86.67</v>
      </c>
      <c r="V71" s="74">
        <v>-133</v>
      </c>
      <c r="W71">
        <v>-114</v>
      </c>
      <c r="X71">
        <v>-19</v>
      </c>
      <c r="Y71">
        <v>6.27</v>
      </c>
      <c r="Z71">
        <v>29.89</v>
      </c>
      <c r="AA71">
        <v>2.31</v>
      </c>
      <c r="AB71">
        <v>48.2</v>
      </c>
    </row>
    <row r="72" spans="7:28">
      <c r="G72" t="s">
        <v>114</v>
      </c>
      <c r="H72" s="73">
        <v>0</v>
      </c>
      <c r="I72" s="46">
        <v>0</v>
      </c>
      <c r="J72" s="46">
        <v>69.61</v>
      </c>
      <c r="K72" s="46">
        <v>29.58</v>
      </c>
      <c r="L72" s="46">
        <v>8.6999999999999993</v>
      </c>
      <c r="M72" s="74">
        <v>3.65</v>
      </c>
      <c r="N72" s="73">
        <v>-81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111.54</v>
      </c>
      <c r="V72" s="74">
        <v>-81</v>
      </c>
      <c r="W72">
        <v>-81</v>
      </c>
      <c r="X72">
        <v>0</v>
      </c>
      <c r="Y72">
        <v>8.6999999999999993</v>
      </c>
      <c r="Z72">
        <v>29.58</v>
      </c>
      <c r="AA72">
        <v>3.65</v>
      </c>
      <c r="AB72">
        <v>69.61</v>
      </c>
    </row>
    <row r="73" spans="7:28">
      <c r="G73" t="s">
        <v>115</v>
      </c>
      <c r="H73" s="73">
        <v>0</v>
      </c>
      <c r="I73" s="46">
        <v>6.12</v>
      </c>
      <c r="J73" s="46">
        <v>67.319999999999993</v>
      </c>
      <c r="K73" s="46">
        <v>20.81</v>
      </c>
      <c r="L73" s="46">
        <v>6.73</v>
      </c>
      <c r="M73" s="74">
        <v>2.69</v>
      </c>
      <c r="N73" s="73">
        <v>-144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103.67</v>
      </c>
      <c r="V73" s="74">
        <v>-144</v>
      </c>
      <c r="W73">
        <v>-144</v>
      </c>
      <c r="X73">
        <v>6.12</v>
      </c>
      <c r="Y73">
        <v>6.73</v>
      </c>
      <c r="Z73">
        <v>20.81</v>
      </c>
      <c r="AA73">
        <v>2.69</v>
      </c>
      <c r="AB73">
        <v>67.319999999999993</v>
      </c>
    </row>
    <row r="74" spans="7:28">
      <c r="G74" t="s">
        <v>116</v>
      </c>
      <c r="H74" s="73">
        <v>0</v>
      </c>
      <c r="I74" s="46">
        <v>12.83</v>
      </c>
      <c r="J74" s="46">
        <v>64.180000000000007</v>
      </c>
      <c r="K74" s="46">
        <v>18.48</v>
      </c>
      <c r="L74" s="46">
        <v>5.54</v>
      </c>
      <c r="M74" s="74">
        <v>1.95</v>
      </c>
      <c r="N74" s="73">
        <v>-140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102.98</v>
      </c>
      <c r="V74" s="74">
        <v>-140</v>
      </c>
      <c r="W74">
        <v>-140</v>
      </c>
      <c r="X74">
        <v>12.83</v>
      </c>
      <c r="Y74">
        <v>5.54</v>
      </c>
      <c r="Z74">
        <v>18.48</v>
      </c>
      <c r="AA74">
        <v>1.95</v>
      </c>
      <c r="AB74">
        <v>64.180000000000007</v>
      </c>
    </row>
    <row r="75" spans="7:28">
      <c r="G75" t="s">
        <v>117</v>
      </c>
      <c r="H75" s="73">
        <v>0</v>
      </c>
      <c r="I75" s="46">
        <v>49.75</v>
      </c>
      <c r="J75" s="46">
        <v>49.75</v>
      </c>
      <c r="K75" s="46">
        <v>21.14</v>
      </c>
      <c r="L75" s="46">
        <v>7.15</v>
      </c>
      <c r="M75" s="74">
        <v>2.4900000000000002</v>
      </c>
      <c r="N75" s="73">
        <v>-148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130.28</v>
      </c>
      <c r="V75" s="74">
        <v>-148</v>
      </c>
      <c r="W75">
        <v>-148</v>
      </c>
      <c r="X75">
        <v>49.75</v>
      </c>
      <c r="Y75">
        <v>7.15</v>
      </c>
      <c r="Z75">
        <v>21.14</v>
      </c>
      <c r="AA75">
        <v>2.4900000000000002</v>
      </c>
      <c r="AB75">
        <v>49.75</v>
      </c>
    </row>
    <row r="76" spans="7:28">
      <c r="G76" t="s">
        <v>118</v>
      </c>
      <c r="H76" s="73">
        <v>0</v>
      </c>
      <c r="I76" s="46">
        <v>0</v>
      </c>
      <c r="J76" s="46">
        <v>11.96</v>
      </c>
      <c r="K76" s="46">
        <v>24.73</v>
      </c>
      <c r="L76" s="46">
        <v>8.3699999999999992</v>
      </c>
      <c r="M76" s="74">
        <v>1.51</v>
      </c>
      <c r="N76" s="73">
        <v>-140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46.57</v>
      </c>
      <c r="V76" s="74">
        <v>-140</v>
      </c>
      <c r="W76">
        <v>-140</v>
      </c>
      <c r="X76">
        <v>0</v>
      </c>
      <c r="Y76">
        <v>8.3699999999999992</v>
      </c>
      <c r="Z76">
        <v>24.73</v>
      </c>
      <c r="AA76">
        <v>1.51</v>
      </c>
      <c r="AB76">
        <v>11.96</v>
      </c>
    </row>
    <row r="77" spans="7:28">
      <c r="G77" t="s">
        <v>119</v>
      </c>
      <c r="H77" s="73">
        <v>0</v>
      </c>
      <c r="I77" s="46">
        <v>0</v>
      </c>
      <c r="J77" s="46">
        <v>0</v>
      </c>
      <c r="K77" s="46">
        <v>26.02</v>
      </c>
      <c r="L77" s="46">
        <v>10.61</v>
      </c>
      <c r="M77" s="74">
        <v>1.45</v>
      </c>
      <c r="N77" s="73">
        <v>-145</v>
      </c>
      <c r="O77" s="46">
        <v>-52</v>
      </c>
      <c r="P77" s="46">
        <v>-11</v>
      </c>
      <c r="Q77" s="46">
        <v>0</v>
      </c>
      <c r="R77" s="46">
        <v>0</v>
      </c>
      <c r="S77" s="74">
        <v>0</v>
      </c>
      <c r="U77" s="73">
        <v>38.08</v>
      </c>
      <c r="V77" s="74">
        <v>-208</v>
      </c>
      <c r="W77">
        <v>-145</v>
      </c>
      <c r="X77">
        <v>-52</v>
      </c>
      <c r="Y77">
        <v>10.61</v>
      </c>
      <c r="Z77">
        <v>26.02</v>
      </c>
      <c r="AA77">
        <v>1.45</v>
      </c>
      <c r="AB77">
        <v>-11</v>
      </c>
    </row>
    <row r="78" spans="7:28">
      <c r="G78" t="s">
        <v>120</v>
      </c>
      <c r="H78" s="73">
        <v>0</v>
      </c>
      <c r="I78" s="46">
        <v>0</v>
      </c>
      <c r="J78" s="46">
        <v>0</v>
      </c>
      <c r="K78" s="46">
        <v>24.1</v>
      </c>
      <c r="L78" s="46">
        <v>9.83</v>
      </c>
      <c r="M78" s="74">
        <v>0.87</v>
      </c>
      <c r="N78" s="73">
        <v>-91</v>
      </c>
      <c r="O78" s="46">
        <v>-67</v>
      </c>
      <c r="P78" s="46">
        <v>-18</v>
      </c>
      <c r="Q78" s="46">
        <v>0</v>
      </c>
      <c r="R78" s="46">
        <v>0</v>
      </c>
      <c r="S78" s="74">
        <v>0</v>
      </c>
      <c r="U78" s="73">
        <v>34.799999999999997</v>
      </c>
      <c r="V78" s="74">
        <v>-176</v>
      </c>
      <c r="W78">
        <v>-91</v>
      </c>
      <c r="X78">
        <v>-67</v>
      </c>
      <c r="Y78">
        <v>9.83</v>
      </c>
      <c r="Z78">
        <v>24.1</v>
      </c>
      <c r="AA78">
        <v>0.87</v>
      </c>
      <c r="AB78">
        <v>-18</v>
      </c>
    </row>
    <row r="79" spans="7:28">
      <c r="G79" t="s">
        <v>121</v>
      </c>
      <c r="H79" s="73">
        <v>0</v>
      </c>
      <c r="I79" s="46">
        <v>0</v>
      </c>
      <c r="J79" s="46">
        <v>12.53</v>
      </c>
      <c r="K79" s="46">
        <v>21.22</v>
      </c>
      <c r="L79" s="46">
        <v>9.83</v>
      </c>
      <c r="M79" s="74">
        <v>0.19</v>
      </c>
      <c r="N79" s="73">
        <v>-7</v>
      </c>
      <c r="O79" s="46">
        <v>-92</v>
      </c>
      <c r="P79" s="46">
        <v>0</v>
      </c>
      <c r="Q79" s="46">
        <v>0</v>
      </c>
      <c r="R79" s="46">
        <v>0</v>
      </c>
      <c r="S79" s="74">
        <v>0</v>
      </c>
      <c r="U79" s="73">
        <v>43.77</v>
      </c>
      <c r="V79" s="74">
        <v>-99</v>
      </c>
      <c r="W79">
        <v>-7</v>
      </c>
      <c r="X79">
        <v>-92</v>
      </c>
      <c r="Y79">
        <v>9.83</v>
      </c>
      <c r="Z79">
        <v>21.22</v>
      </c>
      <c r="AA79">
        <v>0.19</v>
      </c>
      <c r="AB79">
        <v>12.53</v>
      </c>
    </row>
    <row r="80" spans="7:28">
      <c r="G80" t="s">
        <v>122</v>
      </c>
      <c r="H80" s="73">
        <v>0</v>
      </c>
      <c r="I80" s="46">
        <v>0</v>
      </c>
      <c r="J80" s="46">
        <v>4.82</v>
      </c>
      <c r="K80" s="46">
        <v>18.32</v>
      </c>
      <c r="L80" s="46">
        <v>9.64</v>
      </c>
      <c r="M80" s="74">
        <v>0</v>
      </c>
      <c r="N80" s="73">
        <v>-28</v>
      </c>
      <c r="O80" s="46">
        <v>-66</v>
      </c>
      <c r="P80" s="46">
        <v>0</v>
      </c>
      <c r="Q80" s="46">
        <v>0</v>
      </c>
      <c r="R80" s="46">
        <v>0</v>
      </c>
      <c r="S80" s="74">
        <v>0</v>
      </c>
      <c r="U80" s="73">
        <v>32.78</v>
      </c>
      <c r="V80" s="74">
        <v>-94</v>
      </c>
      <c r="W80">
        <v>-28</v>
      </c>
      <c r="X80">
        <v>-66</v>
      </c>
      <c r="Y80">
        <v>9.64</v>
      </c>
      <c r="Z80">
        <v>18.32</v>
      </c>
      <c r="AA80">
        <v>0</v>
      </c>
      <c r="AB80">
        <v>4.82</v>
      </c>
    </row>
    <row r="81" spans="7:28">
      <c r="G81" t="s">
        <v>123</v>
      </c>
      <c r="H81" s="73">
        <v>0</v>
      </c>
      <c r="I81" s="46">
        <v>0</v>
      </c>
      <c r="J81" s="46">
        <v>0</v>
      </c>
      <c r="K81" s="46">
        <v>9.64</v>
      </c>
      <c r="L81" s="46">
        <v>8.77</v>
      </c>
      <c r="M81" s="74">
        <v>0</v>
      </c>
      <c r="N81" s="73">
        <v>-29</v>
      </c>
      <c r="O81" s="46">
        <v>-73</v>
      </c>
      <c r="P81" s="46">
        <v>-20</v>
      </c>
      <c r="Q81" s="46">
        <v>0</v>
      </c>
      <c r="R81" s="46">
        <v>0</v>
      </c>
      <c r="S81" s="74">
        <v>0</v>
      </c>
      <c r="U81" s="73">
        <v>18.41</v>
      </c>
      <c r="V81" s="74">
        <v>-122</v>
      </c>
      <c r="W81">
        <v>-29</v>
      </c>
      <c r="X81">
        <v>-73</v>
      </c>
      <c r="Y81">
        <v>8.77</v>
      </c>
      <c r="Z81">
        <v>9.64</v>
      </c>
      <c r="AA81">
        <v>0</v>
      </c>
      <c r="AB81">
        <v>-20</v>
      </c>
    </row>
    <row r="82" spans="7:28">
      <c r="G82" t="s">
        <v>124</v>
      </c>
      <c r="H82" s="73">
        <v>0</v>
      </c>
      <c r="I82" s="46">
        <v>0</v>
      </c>
      <c r="J82" s="46">
        <v>0</v>
      </c>
      <c r="K82" s="46">
        <v>9.6300000000000008</v>
      </c>
      <c r="L82" s="46">
        <v>8.68</v>
      </c>
      <c r="M82" s="74">
        <v>0.1</v>
      </c>
      <c r="N82" s="73">
        <v>-35</v>
      </c>
      <c r="O82" s="46">
        <v>-62</v>
      </c>
      <c r="P82" s="46">
        <v>-23</v>
      </c>
      <c r="Q82" s="46">
        <v>0</v>
      </c>
      <c r="R82" s="46">
        <v>0</v>
      </c>
      <c r="S82" s="74">
        <v>0</v>
      </c>
      <c r="U82" s="73">
        <v>18.41</v>
      </c>
      <c r="V82" s="74">
        <v>-120</v>
      </c>
      <c r="W82">
        <v>-35</v>
      </c>
      <c r="X82">
        <v>-62</v>
      </c>
      <c r="Y82">
        <v>8.68</v>
      </c>
      <c r="Z82">
        <v>9.6300000000000008</v>
      </c>
      <c r="AA82">
        <v>0.1</v>
      </c>
      <c r="AB82">
        <v>-23</v>
      </c>
    </row>
    <row r="83" spans="7:28">
      <c r="G83" t="s">
        <v>125</v>
      </c>
      <c r="H83" s="73">
        <v>0</v>
      </c>
      <c r="I83" s="46">
        <v>0</v>
      </c>
      <c r="J83" s="46">
        <v>0</v>
      </c>
      <c r="K83" s="46">
        <v>9.64</v>
      </c>
      <c r="L83" s="46">
        <v>8.48</v>
      </c>
      <c r="M83" s="74">
        <v>0.1</v>
      </c>
      <c r="N83" s="73">
        <v>-23</v>
      </c>
      <c r="O83" s="46">
        <v>0</v>
      </c>
      <c r="P83" s="46">
        <v>-13</v>
      </c>
      <c r="Q83" s="46">
        <v>0</v>
      </c>
      <c r="R83" s="46">
        <v>0</v>
      </c>
      <c r="S83" s="74">
        <v>0</v>
      </c>
      <c r="U83" s="73">
        <v>18.22</v>
      </c>
      <c r="V83" s="74">
        <v>-36</v>
      </c>
      <c r="W83">
        <v>-23</v>
      </c>
      <c r="X83">
        <v>0</v>
      </c>
      <c r="Y83">
        <v>8.48</v>
      </c>
      <c r="Z83">
        <v>9.64</v>
      </c>
      <c r="AA83">
        <v>0.1</v>
      </c>
      <c r="AB83">
        <v>-13</v>
      </c>
    </row>
    <row r="84" spans="7:28">
      <c r="G84" t="s">
        <v>126</v>
      </c>
      <c r="H84" s="73">
        <v>0</v>
      </c>
      <c r="I84" s="46">
        <v>0</v>
      </c>
      <c r="J84" s="46">
        <v>0</v>
      </c>
      <c r="K84" s="46">
        <v>9.64</v>
      </c>
      <c r="L84" s="46">
        <v>8.1</v>
      </c>
      <c r="M84" s="74">
        <v>0.1</v>
      </c>
      <c r="N84" s="73">
        <v>-27</v>
      </c>
      <c r="O84" s="46">
        <v>0</v>
      </c>
      <c r="P84" s="46">
        <v>-35</v>
      </c>
      <c r="Q84" s="46">
        <v>0</v>
      </c>
      <c r="R84" s="46">
        <v>0</v>
      </c>
      <c r="S84" s="74">
        <v>0</v>
      </c>
      <c r="U84" s="73">
        <v>17.84</v>
      </c>
      <c r="V84" s="74">
        <v>-62</v>
      </c>
      <c r="W84">
        <v>-27</v>
      </c>
      <c r="X84">
        <v>0</v>
      </c>
      <c r="Y84">
        <v>8.1</v>
      </c>
      <c r="Z84">
        <v>9.64</v>
      </c>
      <c r="AA84">
        <v>0.1</v>
      </c>
      <c r="AB84">
        <v>-35</v>
      </c>
    </row>
    <row r="85" spans="7:28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7.9</v>
      </c>
      <c r="M85" s="74">
        <v>0.1</v>
      </c>
      <c r="N85" s="73">
        <v>-23</v>
      </c>
      <c r="O85" s="46">
        <v>0</v>
      </c>
      <c r="P85" s="46">
        <v>-35</v>
      </c>
      <c r="Q85" s="46">
        <v>0</v>
      </c>
      <c r="R85" s="46">
        <v>0</v>
      </c>
      <c r="S85" s="74">
        <v>0</v>
      </c>
      <c r="U85" s="73">
        <v>8</v>
      </c>
      <c r="V85" s="74">
        <v>-58</v>
      </c>
      <c r="W85">
        <v>-23</v>
      </c>
      <c r="X85">
        <v>0</v>
      </c>
      <c r="Y85">
        <v>7.9</v>
      </c>
      <c r="Z85">
        <v>0</v>
      </c>
      <c r="AA85">
        <v>0.1</v>
      </c>
      <c r="AB85">
        <v>-35</v>
      </c>
    </row>
    <row r="86" spans="7:28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7.04</v>
      </c>
      <c r="M86" s="74">
        <v>0</v>
      </c>
      <c r="N86" s="73">
        <v>-23</v>
      </c>
      <c r="O86" s="46">
        <v>0</v>
      </c>
      <c r="P86" s="46">
        <v>-1</v>
      </c>
      <c r="Q86" s="46">
        <v>0</v>
      </c>
      <c r="R86" s="46">
        <v>0</v>
      </c>
      <c r="S86" s="74">
        <v>0</v>
      </c>
      <c r="U86" s="73">
        <v>7.04</v>
      </c>
      <c r="V86" s="74">
        <v>-24</v>
      </c>
      <c r="W86">
        <v>-23</v>
      </c>
      <c r="X86">
        <v>0</v>
      </c>
      <c r="Y86">
        <v>7.04</v>
      </c>
      <c r="Z86">
        <v>0</v>
      </c>
      <c r="AA86">
        <v>0</v>
      </c>
      <c r="AB86">
        <v>-1</v>
      </c>
    </row>
    <row r="87" spans="7:28">
      <c r="G87" t="s">
        <v>129</v>
      </c>
      <c r="H87" s="73">
        <v>18.32</v>
      </c>
      <c r="I87" s="46">
        <v>0</v>
      </c>
      <c r="J87" s="46">
        <v>0</v>
      </c>
      <c r="K87" s="46">
        <v>0</v>
      </c>
      <c r="L87" s="46">
        <v>6.65</v>
      </c>
      <c r="M87" s="74">
        <v>0.1</v>
      </c>
      <c r="N87" s="73">
        <v>0</v>
      </c>
      <c r="O87" s="46">
        <v>0</v>
      </c>
      <c r="P87" s="46">
        <v>-68</v>
      </c>
      <c r="Q87" s="46">
        <v>0</v>
      </c>
      <c r="R87" s="46">
        <v>0</v>
      </c>
      <c r="S87" s="74">
        <v>0</v>
      </c>
      <c r="U87" s="73">
        <v>25.07</v>
      </c>
      <c r="V87" s="74">
        <v>-68</v>
      </c>
      <c r="W87">
        <v>18.32</v>
      </c>
      <c r="X87">
        <v>0</v>
      </c>
      <c r="Y87">
        <v>6.65</v>
      </c>
      <c r="Z87">
        <v>0</v>
      </c>
      <c r="AA87">
        <v>0.1</v>
      </c>
      <c r="AB87">
        <v>-68</v>
      </c>
    </row>
    <row r="88" spans="7:28">
      <c r="G88" t="s">
        <v>130</v>
      </c>
      <c r="H88" s="73">
        <v>21.2</v>
      </c>
      <c r="I88" s="46">
        <v>0</v>
      </c>
      <c r="J88" s="46">
        <v>0</v>
      </c>
      <c r="K88" s="46">
        <v>0</v>
      </c>
      <c r="L88" s="46">
        <v>6.56</v>
      </c>
      <c r="M88" s="74">
        <v>0.1</v>
      </c>
      <c r="N88" s="73">
        <v>0</v>
      </c>
      <c r="O88" s="46">
        <v>0</v>
      </c>
      <c r="P88" s="46">
        <v>-27</v>
      </c>
      <c r="Q88" s="46">
        <v>0</v>
      </c>
      <c r="R88" s="46">
        <v>0</v>
      </c>
      <c r="S88" s="74">
        <v>0</v>
      </c>
      <c r="U88" s="73">
        <v>27.86</v>
      </c>
      <c r="V88" s="74">
        <v>-27</v>
      </c>
      <c r="W88">
        <v>21.2</v>
      </c>
      <c r="X88">
        <v>0</v>
      </c>
      <c r="Y88">
        <v>6.56</v>
      </c>
      <c r="Z88">
        <v>0</v>
      </c>
      <c r="AA88">
        <v>0.1</v>
      </c>
      <c r="AB88">
        <v>-27</v>
      </c>
    </row>
    <row r="89" spans="7:28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5.01</v>
      </c>
      <c r="M89" s="74">
        <v>0.1</v>
      </c>
      <c r="N89" s="73">
        <v>-14</v>
      </c>
      <c r="O89" s="46">
        <v>-25</v>
      </c>
      <c r="P89" s="46">
        <v>-24</v>
      </c>
      <c r="Q89" s="46">
        <v>0</v>
      </c>
      <c r="R89" s="46">
        <v>0</v>
      </c>
      <c r="S89" s="74">
        <v>0</v>
      </c>
      <c r="U89" s="73">
        <v>5.1100000000000003</v>
      </c>
      <c r="V89" s="74">
        <v>-63</v>
      </c>
      <c r="W89">
        <v>-14</v>
      </c>
      <c r="X89">
        <v>-25</v>
      </c>
      <c r="Y89">
        <v>5.01</v>
      </c>
      <c r="Z89">
        <v>0</v>
      </c>
      <c r="AA89">
        <v>0.1</v>
      </c>
      <c r="AB89">
        <v>-24</v>
      </c>
    </row>
    <row r="90" spans="7:28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4.33</v>
      </c>
      <c r="M90" s="74">
        <v>0.1</v>
      </c>
      <c r="N90" s="73">
        <v>-10</v>
      </c>
      <c r="O90" s="46">
        <v>-33</v>
      </c>
      <c r="P90" s="46">
        <v>-28</v>
      </c>
      <c r="Q90" s="46">
        <v>0</v>
      </c>
      <c r="R90" s="46">
        <v>0</v>
      </c>
      <c r="S90" s="74">
        <v>0</v>
      </c>
      <c r="U90" s="73">
        <v>4.43</v>
      </c>
      <c r="V90" s="74">
        <v>-71</v>
      </c>
      <c r="W90">
        <v>-10</v>
      </c>
      <c r="X90">
        <v>-33</v>
      </c>
      <c r="Y90">
        <v>4.33</v>
      </c>
      <c r="Z90">
        <v>0</v>
      </c>
      <c r="AA90">
        <v>0.1</v>
      </c>
      <c r="AB90">
        <v>-28</v>
      </c>
    </row>
    <row r="91" spans="7:28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3.76</v>
      </c>
      <c r="M91" s="74">
        <v>0</v>
      </c>
      <c r="N91" s="73">
        <v>-27</v>
      </c>
      <c r="O91" s="46">
        <v>-16</v>
      </c>
      <c r="P91" s="46">
        <v>-22</v>
      </c>
      <c r="Q91" s="46">
        <v>0</v>
      </c>
      <c r="R91" s="46">
        <v>0</v>
      </c>
      <c r="S91" s="74">
        <v>0</v>
      </c>
      <c r="U91" s="73">
        <v>3.76</v>
      </c>
      <c r="V91" s="74">
        <v>-65</v>
      </c>
      <c r="W91">
        <v>-27</v>
      </c>
      <c r="X91">
        <v>-16</v>
      </c>
      <c r="Y91">
        <v>3.76</v>
      </c>
      <c r="Z91">
        <v>0</v>
      </c>
      <c r="AA91">
        <v>0</v>
      </c>
      <c r="AB91">
        <v>-22</v>
      </c>
    </row>
    <row r="92" spans="7:28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2.99</v>
      </c>
      <c r="M92" s="74">
        <v>0</v>
      </c>
      <c r="N92" s="73">
        <v>-33</v>
      </c>
      <c r="O92" s="46">
        <v>-13</v>
      </c>
      <c r="P92" s="46">
        <v>-25</v>
      </c>
      <c r="Q92" s="46">
        <v>0</v>
      </c>
      <c r="R92" s="46">
        <v>0</v>
      </c>
      <c r="S92" s="74">
        <v>0</v>
      </c>
      <c r="U92" s="73">
        <v>2.99</v>
      </c>
      <c r="V92" s="74">
        <v>-71</v>
      </c>
      <c r="W92">
        <v>-33</v>
      </c>
      <c r="X92">
        <v>-13</v>
      </c>
      <c r="Y92">
        <v>2.99</v>
      </c>
      <c r="Z92">
        <v>0</v>
      </c>
      <c r="AA92">
        <v>0</v>
      </c>
      <c r="AB92">
        <v>-25</v>
      </c>
    </row>
    <row r="93" spans="7:28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2.5099999999999998</v>
      </c>
      <c r="M93" s="74">
        <v>0</v>
      </c>
      <c r="N93" s="73">
        <v>-55</v>
      </c>
      <c r="O93" s="46">
        <v>0</v>
      </c>
      <c r="P93" s="46">
        <v>-33</v>
      </c>
      <c r="Q93" s="46">
        <v>0</v>
      </c>
      <c r="R93" s="46">
        <v>0</v>
      </c>
      <c r="S93" s="74">
        <v>0</v>
      </c>
      <c r="U93" s="73">
        <v>2.5099999999999998</v>
      </c>
      <c r="V93" s="74">
        <v>-88</v>
      </c>
      <c r="W93">
        <v>-55</v>
      </c>
      <c r="X93">
        <v>0</v>
      </c>
      <c r="Y93">
        <v>2.5099999999999998</v>
      </c>
      <c r="Z93">
        <v>0</v>
      </c>
      <c r="AA93">
        <v>0</v>
      </c>
      <c r="AB93">
        <v>-33</v>
      </c>
    </row>
    <row r="94" spans="7:28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2.31</v>
      </c>
      <c r="M94" s="74">
        <v>0</v>
      </c>
      <c r="N94" s="73">
        <v>-63</v>
      </c>
      <c r="O94" s="46">
        <v>0</v>
      </c>
      <c r="P94" s="46">
        <v>-29</v>
      </c>
      <c r="Q94" s="46">
        <v>0</v>
      </c>
      <c r="R94" s="46">
        <v>0</v>
      </c>
      <c r="S94" s="74">
        <v>0</v>
      </c>
      <c r="U94" s="73">
        <v>2.31</v>
      </c>
      <c r="V94" s="74">
        <v>-92</v>
      </c>
      <c r="W94">
        <v>-63</v>
      </c>
      <c r="X94">
        <v>0</v>
      </c>
      <c r="Y94">
        <v>2.31</v>
      </c>
      <c r="Z94">
        <v>0</v>
      </c>
      <c r="AA94">
        <v>0</v>
      </c>
      <c r="AB94">
        <v>-29</v>
      </c>
    </row>
    <row r="95" spans="7:28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0.96</v>
      </c>
      <c r="M95" s="74">
        <v>0.1</v>
      </c>
      <c r="N95" s="73">
        <v>-35</v>
      </c>
      <c r="O95" s="46">
        <v>0</v>
      </c>
      <c r="P95" s="46">
        <v>-33</v>
      </c>
      <c r="Q95" s="46">
        <v>0</v>
      </c>
      <c r="R95" s="46">
        <v>0</v>
      </c>
      <c r="S95" s="74">
        <v>0</v>
      </c>
      <c r="U95" s="73">
        <v>1.06</v>
      </c>
      <c r="V95" s="74">
        <v>-68</v>
      </c>
      <c r="W95">
        <v>-35</v>
      </c>
      <c r="X95">
        <v>0</v>
      </c>
      <c r="Y95">
        <v>0.96</v>
      </c>
      <c r="Z95">
        <v>0</v>
      </c>
      <c r="AA95">
        <v>0.1</v>
      </c>
      <c r="AB95">
        <v>-33</v>
      </c>
    </row>
    <row r="96" spans="7:28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0.96</v>
      </c>
      <c r="M96" s="74">
        <v>0.1</v>
      </c>
      <c r="N96" s="73">
        <v>-45</v>
      </c>
      <c r="O96" s="46">
        <v>0</v>
      </c>
      <c r="P96" s="46">
        <v>-14</v>
      </c>
      <c r="Q96" s="46">
        <v>0</v>
      </c>
      <c r="R96" s="46">
        <v>0</v>
      </c>
      <c r="S96" s="74">
        <v>0</v>
      </c>
      <c r="U96" s="73">
        <v>1.06</v>
      </c>
      <c r="V96" s="74">
        <v>-59</v>
      </c>
      <c r="W96">
        <v>-45</v>
      </c>
      <c r="X96">
        <v>0</v>
      </c>
      <c r="Y96">
        <v>0.96</v>
      </c>
      <c r="Z96">
        <v>0</v>
      </c>
      <c r="AA96">
        <v>0.1</v>
      </c>
      <c r="AB96">
        <v>-14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-55</v>
      </c>
      <c r="O97" s="46">
        <v>0</v>
      </c>
      <c r="P97" s="46">
        <v>-10</v>
      </c>
      <c r="Q97" s="46">
        <v>0</v>
      </c>
      <c r="R97" s="46">
        <v>0</v>
      </c>
      <c r="S97" s="74">
        <v>0</v>
      </c>
      <c r="U97" s="73">
        <v>0</v>
      </c>
      <c r="V97" s="74">
        <v>-65</v>
      </c>
      <c r="W97">
        <v>-55</v>
      </c>
      <c r="X97">
        <v>0</v>
      </c>
      <c r="Y97">
        <v>0</v>
      </c>
      <c r="Z97">
        <v>0</v>
      </c>
      <c r="AA97">
        <v>0</v>
      </c>
      <c r="AB97">
        <v>-10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-78</v>
      </c>
      <c r="O98" s="46">
        <v>0</v>
      </c>
      <c r="P98" s="46">
        <v>-10</v>
      </c>
      <c r="Q98" s="46">
        <v>0</v>
      </c>
      <c r="R98" s="46">
        <v>0</v>
      </c>
      <c r="S98" s="74">
        <v>0</v>
      </c>
      <c r="U98" s="73">
        <v>0</v>
      </c>
      <c r="V98" s="74">
        <v>-88</v>
      </c>
      <c r="W98">
        <v>-78</v>
      </c>
      <c r="X98">
        <v>0</v>
      </c>
      <c r="Y98">
        <v>0</v>
      </c>
      <c r="Z98">
        <v>0</v>
      </c>
      <c r="AA98">
        <v>0</v>
      </c>
      <c r="AB98">
        <v>-10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0.14533750000000004</v>
      </c>
      <c r="I99" s="69">
        <f t="shared" ref="I99:BQ99" si="1">SUM(I3:I98)/4000</f>
        <v>0.12417999999999998</v>
      </c>
      <c r="J99" s="69">
        <f t="shared" si="1"/>
        <v>0.20308500000000007</v>
      </c>
      <c r="K99" s="69">
        <f t="shared" si="1"/>
        <v>0.10725749999999998</v>
      </c>
      <c r="L99" s="69">
        <f t="shared" si="1"/>
        <v>0.10807</v>
      </c>
      <c r="M99" s="69">
        <f t="shared" si="1"/>
        <v>5.0250000000000043E-3</v>
      </c>
      <c r="N99" s="68">
        <f t="shared" si="1"/>
        <v>-0.89300000000000002</v>
      </c>
      <c r="O99" s="69">
        <f t="shared" si="1"/>
        <v>-0.18</v>
      </c>
      <c r="P99" s="69">
        <f t="shared" si="1"/>
        <v>-0.63749999999999996</v>
      </c>
      <c r="Q99" s="69">
        <f t="shared" si="1"/>
        <v>0</v>
      </c>
      <c r="R99" s="69">
        <f t="shared" si="1"/>
        <v>-5.2749999999999993E-3</v>
      </c>
      <c r="S99" s="70">
        <f t="shared" si="1"/>
        <v>0</v>
      </c>
      <c r="U99" s="68">
        <f t="shared" si="1"/>
        <v>0.69295500000000032</v>
      </c>
      <c r="V99" s="70">
        <f t="shared" si="1"/>
        <v>-1.7157750000000001</v>
      </c>
      <c r="W99">
        <f t="shared" si="1"/>
        <v>-0.74766250000000001</v>
      </c>
      <c r="X99">
        <f t="shared" si="1"/>
        <v>-5.5820000000000022E-2</v>
      </c>
      <c r="Y99">
        <f t="shared" si="1"/>
        <v>0.102795</v>
      </c>
      <c r="Z99">
        <f t="shared" si="1"/>
        <v>0.10725749999999998</v>
      </c>
      <c r="AA99">
        <f t="shared" si="1"/>
        <v>5.0250000000000043E-3</v>
      </c>
      <c r="AB99">
        <f t="shared" si="1"/>
        <v>-0.43441500000000005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0"/>
      <c r="F1" s="140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398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Y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5">
      <c r="A1" s="216" t="s">
        <v>223</v>
      </c>
      <c r="B1" s="216"/>
      <c r="C1" s="216"/>
      <c r="D1" s="216"/>
      <c r="E1" s="147"/>
      <c r="F1" s="14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5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45254</v>
      </c>
      <c r="U2" s="73" t="s">
        <v>225</v>
      </c>
      <c r="V2" s="74" t="s">
        <v>224</v>
      </c>
      <c r="W2" s="28" t="s">
        <v>256</v>
      </c>
      <c r="X2" t="s">
        <v>257</v>
      </c>
      <c r="Y2" t="s">
        <v>440</v>
      </c>
    </row>
    <row r="3" spans="1:25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  <c r="X3">
        <v>0</v>
      </c>
      <c r="Y3">
        <v>0</v>
      </c>
    </row>
    <row r="4" spans="1:25">
      <c r="A4" t="s">
        <v>377</v>
      </c>
      <c r="B4" t="s">
        <v>257</v>
      </c>
      <c r="D4" t="s">
        <v>397</v>
      </c>
      <c r="F4" t="s">
        <v>440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  <c r="X4">
        <v>0</v>
      </c>
      <c r="Y4">
        <v>0</v>
      </c>
    </row>
    <row r="5" spans="1:25">
      <c r="B5" t="s">
        <v>379</v>
      </c>
      <c r="D5" t="s">
        <v>441</v>
      </c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  <c r="X5">
        <v>0</v>
      </c>
      <c r="Y5">
        <v>0</v>
      </c>
    </row>
    <row r="6" spans="1:25">
      <c r="B6" t="s">
        <v>379</v>
      </c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  <c r="X6">
        <v>0</v>
      </c>
      <c r="Y6">
        <v>0</v>
      </c>
    </row>
    <row r="7" spans="1:25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  <c r="Y7">
        <v>0</v>
      </c>
    </row>
    <row r="8" spans="1:25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  <c r="Y8">
        <v>0</v>
      </c>
    </row>
    <row r="9" spans="1:25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  <c r="Y9">
        <v>0</v>
      </c>
    </row>
    <row r="10" spans="1:25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  <c r="Y10">
        <v>0</v>
      </c>
    </row>
    <row r="11" spans="1:25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  <c r="Y11">
        <v>0</v>
      </c>
    </row>
    <row r="12" spans="1:25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  <c r="Y12">
        <v>0</v>
      </c>
    </row>
    <row r="13" spans="1:25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  <c r="Y13">
        <v>0</v>
      </c>
    </row>
    <row r="14" spans="1:25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  <c r="Y14">
        <v>0</v>
      </c>
    </row>
    <row r="15" spans="1:25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  <c r="Y15">
        <v>0</v>
      </c>
    </row>
    <row r="16" spans="1:25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  <c r="X16">
        <v>0</v>
      </c>
      <c r="Y16">
        <v>0</v>
      </c>
    </row>
    <row r="17" spans="7:25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  <c r="Y17">
        <v>0</v>
      </c>
    </row>
    <row r="18" spans="7:25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  <c r="Y18">
        <v>0</v>
      </c>
    </row>
    <row r="19" spans="7:25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  <c r="Y19">
        <v>0</v>
      </c>
    </row>
    <row r="20" spans="7:25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  <c r="Y20">
        <v>0</v>
      </c>
    </row>
    <row r="21" spans="7:25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  <c r="Y21">
        <v>0</v>
      </c>
    </row>
    <row r="22" spans="7:25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  <c r="Y22">
        <v>0</v>
      </c>
    </row>
    <row r="23" spans="7:25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  <c r="X23">
        <v>0</v>
      </c>
      <c r="Y23">
        <v>0</v>
      </c>
    </row>
    <row r="24" spans="7:25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3.02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3.02</v>
      </c>
      <c r="W24">
        <v>0</v>
      </c>
      <c r="X24">
        <v>0</v>
      </c>
      <c r="Y24">
        <v>3.02</v>
      </c>
    </row>
    <row r="25" spans="7:25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2.96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2.96</v>
      </c>
      <c r="W25">
        <v>0</v>
      </c>
      <c r="X25">
        <v>0</v>
      </c>
      <c r="Y25">
        <v>2.96</v>
      </c>
    </row>
    <row r="26" spans="7:25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1.5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1.5</v>
      </c>
      <c r="W26">
        <v>0</v>
      </c>
      <c r="X26">
        <v>0</v>
      </c>
      <c r="Y26">
        <v>1.5</v>
      </c>
    </row>
    <row r="27" spans="7:25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0.83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0.83</v>
      </c>
      <c r="W27">
        <v>0</v>
      </c>
      <c r="X27">
        <v>0</v>
      </c>
      <c r="Y27">
        <v>0.83</v>
      </c>
    </row>
    <row r="28" spans="7:25">
      <c r="G28" t="s">
        <v>70</v>
      </c>
      <c r="H28" s="73">
        <v>0</v>
      </c>
      <c r="I28" s="46">
        <v>9.64</v>
      </c>
      <c r="J28" s="46">
        <v>0</v>
      </c>
      <c r="K28" s="46">
        <v>0</v>
      </c>
      <c r="L28" s="46">
        <v>0</v>
      </c>
      <c r="M28" s="74">
        <v>2.15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11.79</v>
      </c>
      <c r="W28">
        <v>0</v>
      </c>
      <c r="X28">
        <v>9.64</v>
      </c>
      <c r="Y28">
        <v>2.15</v>
      </c>
    </row>
    <row r="29" spans="7:25">
      <c r="G29" t="s">
        <v>71</v>
      </c>
      <c r="H29" s="73">
        <v>0</v>
      </c>
      <c r="I29" s="46">
        <v>57.84</v>
      </c>
      <c r="J29" s="46">
        <v>0</v>
      </c>
      <c r="K29" s="46">
        <v>0</v>
      </c>
      <c r="L29" s="46">
        <v>0</v>
      </c>
      <c r="M29" s="74">
        <v>0.2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58.04</v>
      </c>
      <c r="W29">
        <v>0</v>
      </c>
      <c r="X29">
        <v>57.84</v>
      </c>
      <c r="Y29">
        <v>0.2</v>
      </c>
    </row>
    <row r="30" spans="7:25">
      <c r="G30" t="s">
        <v>72</v>
      </c>
      <c r="H30" s="73">
        <v>0</v>
      </c>
      <c r="I30" s="46">
        <v>48.21</v>
      </c>
      <c r="J30" s="46">
        <v>0</v>
      </c>
      <c r="K30" s="46">
        <v>0</v>
      </c>
      <c r="L30" s="46">
        <v>0</v>
      </c>
      <c r="M30" s="74">
        <v>0.21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48.42</v>
      </c>
      <c r="W30">
        <v>0</v>
      </c>
      <c r="X30">
        <v>48.21</v>
      </c>
      <c r="Y30">
        <v>0.21</v>
      </c>
    </row>
    <row r="31" spans="7:25">
      <c r="G31" t="s">
        <v>73</v>
      </c>
      <c r="H31" s="73">
        <v>0</v>
      </c>
      <c r="I31" s="46">
        <v>77.13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77.13</v>
      </c>
      <c r="W31">
        <v>0</v>
      </c>
      <c r="X31">
        <v>77.13</v>
      </c>
      <c r="Y31">
        <v>0</v>
      </c>
    </row>
    <row r="32" spans="7:25">
      <c r="G32" t="s">
        <v>74</v>
      </c>
      <c r="H32" s="73">
        <v>0</v>
      </c>
      <c r="I32" s="46">
        <v>77.13</v>
      </c>
      <c r="J32" s="46">
        <v>0</v>
      </c>
      <c r="K32" s="46">
        <v>0</v>
      </c>
      <c r="L32" s="46">
        <v>0</v>
      </c>
      <c r="M32" s="74">
        <v>0.03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77.16</v>
      </c>
      <c r="W32">
        <v>0</v>
      </c>
      <c r="X32">
        <v>77.13</v>
      </c>
      <c r="Y32">
        <v>0.03</v>
      </c>
    </row>
    <row r="33" spans="7:25">
      <c r="G33" t="s">
        <v>75</v>
      </c>
      <c r="H33" s="73">
        <v>0</v>
      </c>
      <c r="I33" s="46">
        <v>77.13</v>
      </c>
      <c r="J33" s="46">
        <v>0</v>
      </c>
      <c r="K33" s="46">
        <v>0</v>
      </c>
      <c r="L33" s="46">
        <v>0</v>
      </c>
      <c r="M33" s="74">
        <v>0.3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77.430000000000007</v>
      </c>
      <c r="W33">
        <v>0</v>
      </c>
      <c r="X33">
        <v>77.13</v>
      </c>
      <c r="Y33">
        <v>0.3</v>
      </c>
    </row>
    <row r="34" spans="7:25">
      <c r="G34" t="s">
        <v>76</v>
      </c>
      <c r="H34" s="73">
        <v>0</v>
      </c>
      <c r="I34" s="46">
        <v>81.95</v>
      </c>
      <c r="J34" s="46">
        <v>0</v>
      </c>
      <c r="K34" s="46">
        <v>0</v>
      </c>
      <c r="L34" s="46">
        <v>0</v>
      </c>
      <c r="M34" s="74">
        <v>0.51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82.46</v>
      </c>
      <c r="W34">
        <v>0</v>
      </c>
      <c r="X34">
        <v>81.95</v>
      </c>
      <c r="Y34">
        <v>0.51</v>
      </c>
    </row>
    <row r="35" spans="7:25">
      <c r="G35" t="s">
        <v>77</v>
      </c>
      <c r="H35" s="73">
        <v>0</v>
      </c>
      <c r="I35" s="46">
        <v>43.38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43.38</v>
      </c>
      <c r="W35">
        <v>0</v>
      </c>
      <c r="X35">
        <v>43.38</v>
      </c>
      <c r="Y35">
        <v>0</v>
      </c>
    </row>
    <row r="36" spans="7:25">
      <c r="G36" t="s">
        <v>78</v>
      </c>
      <c r="H36" s="73">
        <v>0</v>
      </c>
      <c r="I36" s="46">
        <v>33.74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33.74</v>
      </c>
      <c r="W36">
        <v>0</v>
      </c>
      <c r="X36">
        <v>33.74</v>
      </c>
      <c r="Y36">
        <v>0</v>
      </c>
    </row>
    <row r="37" spans="7:25">
      <c r="G37" t="s">
        <v>79</v>
      </c>
      <c r="H37" s="73">
        <v>0</v>
      </c>
      <c r="I37" s="46">
        <v>24.1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24.1</v>
      </c>
      <c r="W37">
        <v>0</v>
      </c>
      <c r="X37">
        <v>24.1</v>
      </c>
      <c r="Y37">
        <v>0</v>
      </c>
    </row>
    <row r="38" spans="7:25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  <c r="X38">
        <v>0</v>
      </c>
      <c r="Y38">
        <v>0</v>
      </c>
    </row>
    <row r="39" spans="7:25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  <c r="X39">
        <v>0</v>
      </c>
      <c r="Y39">
        <v>0</v>
      </c>
    </row>
    <row r="40" spans="7:25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  <c r="X40">
        <v>0</v>
      </c>
      <c r="Y40">
        <v>0</v>
      </c>
    </row>
    <row r="41" spans="7:25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  <c r="X41">
        <v>0</v>
      </c>
      <c r="Y41">
        <v>0</v>
      </c>
    </row>
    <row r="42" spans="7:25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  <c r="X42">
        <v>0</v>
      </c>
      <c r="Y42">
        <v>0</v>
      </c>
    </row>
    <row r="43" spans="7:25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  <c r="X43">
        <v>0</v>
      </c>
      <c r="Y43">
        <v>0</v>
      </c>
    </row>
    <row r="44" spans="7:25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  <c r="X44">
        <v>0</v>
      </c>
      <c r="Y44">
        <v>0</v>
      </c>
    </row>
    <row r="45" spans="7:25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  <c r="X45">
        <v>0</v>
      </c>
      <c r="Y45">
        <v>0</v>
      </c>
    </row>
    <row r="46" spans="7:25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  <c r="X46">
        <v>0</v>
      </c>
      <c r="Y46">
        <v>0</v>
      </c>
    </row>
    <row r="47" spans="7:25">
      <c r="G47" t="s">
        <v>89</v>
      </c>
      <c r="H47" s="73">
        <v>0</v>
      </c>
      <c r="I47" s="46">
        <v>43.38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43.38</v>
      </c>
      <c r="W47">
        <v>0</v>
      </c>
      <c r="X47">
        <v>43.38</v>
      </c>
      <c r="Y47">
        <v>0</v>
      </c>
    </row>
    <row r="48" spans="7:25">
      <c r="G48" t="s">
        <v>90</v>
      </c>
      <c r="H48" s="73">
        <v>0</v>
      </c>
      <c r="I48" s="46">
        <v>43.38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43.38</v>
      </c>
      <c r="W48">
        <v>0</v>
      </c>
      <c r="X48">
        <v>43.38</v>
      </c>
      <c r="Y48">
        <v>0</v>
      </c>
    </row>
    <row r="49" spans="7:25">
      <c r="G49" t="s">
        <v>91</v>
      </c>
      <c r="H49" s="73">
        <v>0</v>
      </c>
      <c r="I49" s="46">
        <v>33.74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33.74</v>
      </c>
      <c r="W49">
        <v>0</v>
      </c>
      <c r="X49">
        <v>33.74</v>
      </c>
      <c r="Y49">
        <v>0</v>
      </c>
    </row>
    <row r="50" spans="7:25">
      <c r="G50" t="s">
        <v>92</v>
      </c>
      <c r="H50" s="73">
        <v>0</v>
      </c>
      <c r="I50" s="46">
        <v>33.74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33.74</v>
      </c>
      <c r="W50">
        <v>0</v>
      </c>
      <c r="X50">
        <v>33.74</v>
      </c>
      <c r="Y50">
        <v>0</v>
      </c>
    </row>
    <row r="51" spans="7:25">
      <c r="G51" t="s">
        <v>93</v>
      </c>
      <c r="H51" s="73">
        <v>0</v>
      </c>
      <c r="I51" s="46">
        <v>24.1</v>
      </c>
      <c r="J51" s="46">
        <v>0</v>
      </c>
      <c r="K51" s="46">
        <v>0</v>
      </c>
      <c r="L51" s="46">
        <v>0</v>
      </c>
      <c r="M51" s="74">
        <v>0.66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24.76</v>
      </c>
      <c r="W51">
        <v>0</v>
      </c>
      <c r="X51">
        <v>24.1</v>
      </c>
      <c r="Y51">
        <v>0.66</v>
      </c>
    </row>
    <row r="52" spans="7:25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1.56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1.56</v>
      </c>
      <c r="W52">
        <v>0</v>
      </c>
      <c r="X52">
        <v>0</v>
      </c>
      <c r="Y52">
        <v>1.56</v>
      </c>
    </row>
    <row r="53" spans="7:25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0.71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0.71</v>
      </c>
      <c r="W53">
        <v>0</v>
      </c>
      <c r="X53">
        <v>0</v>
      </c>
      <c r="Y53">
        <v>0.71</v>
      </c>
    </row>
    <row r="54" spans="7:25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2.0099999999999998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2.0099999999999998</v>
      </c>
      <c r="W54">
        <v>0</v>
      </c>
      <c r="X54">
        <v>0</v>
      </c>
      <c r="Y54">
        <v>2.0099999999999998</v>
      </c>
    </row>
    <row r="55" spans="7:25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1.64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1.64</v>
      </c>
      <c r="W55">
        <v>0</v>
      </c>
      <c r="X55">
        <v>0</v>
      </c>
      <c r="Y55">
        <v>1.64</v>
      </c>
    </row>
    <row r="56" spans="7:25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  <c r="X56">
        <v>0</v>
      </c>
      <c r="Y56">
        <v>0</v>
      </c>
    </row>
    <row r="57" spans="7:25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1.58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1.58</v>
      </c>
      <c r="W57">
        <v>0</v>
      </c>
      <c r="X57">
        <v>0</v>
      </c>
      <c r="Y57">
        <v>1.58</v>
      </c>
    </row>
    <row r="58" spans="7:25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1.18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1.18</v>
      </c>
      <c r="W58">
        <v>0</v>
      </c>
      <c r="X58">
        <v>0</v>
      </c>
      <c r="Y58">
        <v>1.18</v>
      </c>
    </row>
    <row r="59" spans="7:25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0.55000000000000004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0.55000000000000004</v>
      </c>
      <c r="W59">
        <v>0</v>
      </c>
      <c r="X59">
        <v>0</v>
      </c>
      <c r="Y59">
        <v>0.55000000000000004</v>
      </c>
    </row>
    <row r="60" spans="7:25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0.81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0.81</v>
      </c>
      <c r="W60">
        <v>0</v>
      </c>
      <c r="X60">
        <v>0</v>
      </c>
      <c r="Y60">
        <v>0.81</v>
      </c>
    </row>
    <row r="61" spans="7:25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0.51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0.51</v>
      </c>
      <c r="W61">
        <v>0</v>
      </c>
      <c r="X61">
        <v>0</v>
      </c>
      <c r="Y61">
        <v>0.51</v>
      </c>
    </row>
    <row r="62" spans="7:25">
      <c r="G62" t="s">
        <v>104</v>
      </c>
      <c r="H62" s="73">
        <v>0</v>
      </c>
      <c r="I62" s="46">
        <v>24.1</v>
      </c>
      <c r="J62" s="46">
        <v>0</v>
      </c>
      <c r="K62" s="46">
        <v>0</v>
      </c>
      <c r="L62" s="46">
        <v>0</v>
      </c>
      <c r="M62" s="74">
        <v>0.12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24.22</v>
      </c>
      <c r="W62">
        <v>0</v>
      </c>
      <c r="X62">
        <v>24.1</v>
      </c>
      <c r="Y62">
        <v>0.12</v>
      </c>
    </row>
    <row r="63" spans="7:25">
      <c r="G63" t="s">
        <v>105</v>
      </c>
      <c r="H63" s="73">
        <v>0</v>
      </c>
      <c r="I63" s="46">
        <v>33.74</v>
      </c>
      <c r="J63" s="46">
        <v>0</v>
      </c>
      <c r="K63" s="46">
        <v>0</v>
      </c>
      <c r="L63" s="46">
        <v>0</v>
      </c>
      <c r="M63" s="74">
        <v>0.13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33.869999999999997</v>
      </c>
      <c r="W63">
        <v>0</v>
      </c>
      <c r="X63">
        <v>33.74</v>
      </c>
      <c r="Y63">
        <v>0.13</v>
      </c>
    </row>
    <row r="64" spans="7:25">
      <c r="G64" t="s">
        <v>106</v>
      </c>
      <c r="H64" s="73">
        <v>0</v>
      </c>
      <c r="I64" s="46">
        <v>43.39</v>
      </c>
      <c r="J64" s="46">
        <v>0</v>
      </c>
      <c r="K64" s="46">
        <v>0</v>
      </c>
      <c r="L64" s="46">
        <v>0</v>
      </c>
      <c r="M64" s="74">
        <v>0.45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43.84</v>
      </c>
      <c r="W64">
        <v>0</v>
      </c>
      <c r="X64">
        <v>43.39</v>
      </c>
      <c r="Y64">
        <v>0.45</v>
      </c>
    </row>
    <row r="65" spans="7:25">
      <c r="G65" t="s">
        <v>107</v>
      </c>
      <c r="H65" s="73">
        <v>0</v>
      </c>
      <c r="I65" s="46">
        <v>57.85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57.85</v>
      </c>
      <c r="W65">
        <v>0</v>
      </c>
      <c r="X65">
        <v>57.85</v>
      </c>
      <c r="Y65">
        <v>0</v>
      </c>
    </row>
    <row r="66" spans="7:25">
      <c r="G66" t="s">
        <v>108</v>
      </c>
      <c r="H66" s="73">
        <v>0</v>
      </c>
      <c r="I66" s="46">
        <v>67.48</v>
      </c>
      <c r="J66" s="46">
        <v>0</v>
      </c>
      <c r="K66" s="46">
        <v>0</v>
      </c>
      <c r="L66" s="46">
        <v>0</v>
      </c>
      <c r="M66" s="74">
        <v>3.28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70.760000000000005</v>
      </c>
      <c r="W66">
        <v>0</v>
      </c>
      <c r="X66">
        <v>67.48</v>
      </c>
      <c r="Y66">
        <v>3.28</v>
      </c>
    </row>
    <row r="67" spans="7:25">
      <c r="G67" t="s">
        <v>109</v>
      </c>
      <c r="H67" s="73">
        <v>0</v>
      </c>
      <c r="I67" s="46">
        <v>91.59</v>
      </c>
      <c r="J67" s="46">
        <v>0</v>
      </c>
      <c r="K67" s="46">
        <v>0</v>
      </c>
      <c r="L67" s="46">
        <v>0</v>
      </c>
      <c r="M67" s="74">
        <v>3.28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94.87</v>
      </c>
      <c r="W67">
        <v>0</v>
      </c>
      <c r="X67">
        <v>91.59</v>
      </c>
      <c r="Y67">
        <v>3.28</v>
      </c>
    </row>
    <row r="68" spans="7:25">
      <c r="G68" t="s">
        <v>110</v>
      </c>
      <c r="H68" s="73">
        <v>0</v>
      </c>
      <c r="I68" s="46">
        <v>115.69</v>
      </c>
      <c r="J68" s="46">
        <v>0</v>
      </c>
      <c r="K68" s="46">
        <v>0</v>
      </c>
      <c r="L68" s="46">
        <v>0</v>
      </c>
      <c r="M68" s="74">
        <v>3.76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119.45</v>
      </c>
      <c r="W68">
        <v>0</v>
      </c>
      <c r="X68">
        <v>115.69</v>
      </c>
      <c r="Y68">
        <v>3.76</v>
      </c>
    </row>
    <row r="69" spans="7:25">
      <c r="G69" t="s">
        <v>111</v>
      </c>
      <c r="H69" s="73">
        <v>0</v>
      </c>
      <c r="I69" s="46">
        <v>139.80000000000001</v>
      </c>
      <c r="J69" s="46">
        <v>0</v>
      </c>
      <c r="K69" s="46">
        <v>0</v>
      </c>
      <c r="L69" s="46">
        <v>0</v>
      </c>
      <c r="M69" s="74">
        <v>4.72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144.52000000000001</v>
      </c>
      <c r="W69">
        <v>0</v>
      </c>
      <c r="X69">
        <v>139.80000000000001</v>
      </c>
      <c r="Y69">
        <v>4.72</v>
      </c>
    </row>
    <row r="70" spans="7:25">
      <c r="G70" t="s">
        <v>112</v>
      </c>
      <c r="H70" s="73">
        <v>0</v>
      </c>
      <c r="I70" s="46">
        <v>139.80000000000001</v>
      </c>
      <c r="J70" s="46">
        <v>0</v>
      </c>
      <c r="K70" s="46">
        <v>0</v>
      </c>
      <c r="L70" s="46">
        <v>0</v>
      </c>
      <c r="M70" s="74">
        <v>2.72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142.52000000000001</v>
      </c>
      <c r="W70">
        <v>0</v>
      </c>
      <c r="X70">
        <v>139.80000000000001</v>
      </c>
      <c r="Y70">
        <v>2.72</v>
      </c>
    </row>
    <row r="71" spans="7:25">
      <c r="G71" t="s">
        <v>113</v>
      </c>
      <c r="H71" s="73">
        <v>21.72</v>
      </c>
      <c r="I71" s="46">
        <v>8.7899999999999991</v>
      </c>
      <c r="J71" s="46">
        <v>0</v>
      </c>
      <c r="K71" s="46">
        <v>0</v>
      </c>
      <c r="L71" s="46">
        <v>0</v>
      </c>
      <c r="M71" s="74">
        <v>1.2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31.71</v>
      </c>
      <c r="W71">
        <v>21.72</v>
      </c>
      <c r="X71">
        <v>8.7899999999999991</v>
      </c>
      <c r="Y71">
        <v>1.2</v>
      </c>
    </row>
    <row r="72" spans="7:25">
      <c r="G72" t="s">
        <v>114</v>
      </c>
      <c r="H72" s="73">
        <v>43.74</v>
      </c>
      <c r="I72" s="46">
        <v>9.69</v>
      </c>
      <c r="J72" s="46">
        <v>0</v>
      </c>
      <c r="K72" s="46">
        <v>0</v>
      </c>
      <c r="L72" s="46">
        <v>0</v>
      </c>
      <c r="M72" s="74">
        <v>0.67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54.1</v>
      </c>
      <c r="W72">
        <v>43.74</v>
      </c>
      <c r="X72">
        <v>9.69</v>
      </c>
      <c r="Y72">
        <v>0.67</v>
      </c>
    </row>
    <row r="73" spans="7:25">
      <c r="G73" t="s">
        <v>115</v>
      </c>
      <c r="H73" s="73">
        <v>49.6</v>
      </c>
      <c r="I73" s="46">
        <v>9.11</v>
      </c>
      <c r="J73" s="46">
        <v>0</v>
      </c>
      <c r="K73" s="46">
        <v>0</v>
      </c>
      <c r="L73" s="46">
        <v>0</v>
      </c>
      <c r="M73" s="74">
        <v>0.51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59.22</v>
      </c>
      <c r="W73">
        <v>49.6</v>
      </c>
      <c r="X73">
        <v>9.11</v>
      </c>
      <c r="Y73">
        <v>0.51</v>
      </c>
    </row>
    <row r="74" spans="7:25">
      <c r="G74" t="s">
        <v>116</v>
      </c>
      <c r="H74" s="73">
        <v>46.84</v>
      </c>
      <c r="I74" s="46">
        <v>11.36</v>
      </c>
      <c r="J74" s="46">
        <v>0</v>
      </c>
      <c r="K74" s="46">
        <v>0</v>
      </c>
      <c r="L74" s="46">
        <v>0</v>
      </c>
      <c r="M74" s="74">
        <v>0.43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58.63</v>
      </c>
      <c r="W74">
        <v>46.84</v>
      </c>
      <c r="X74">
        <v>11.36</v>
      </c>
      <c r="Y74">
        <v>0.43</v>
      </c>
    </row>
    <row r="75" spans="7:25">
      <c r="G75" t="s">
        <v>117</v>
      </c>
      <c r="H75" s="73">
        <v>50.02</v>
      </c>
      <c r="I75" s="46">
        <v>15.53</v>
      </c>
      <c r="J75" s="46">
        <v>0</v>
      </c>
      <c r="K75" s="46">
        <v>0</v>
      </c>
      <c r="L75" s="46">
        <v>0</v>
      </c>
      <c r="M75" s="74">
        <v>0.38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65.930000000000007</v>
      </c>
      <c r="W75">
        <v>50.02</v>
      </c>
      <c r="X75">
        <v>15.53</v>
      </c>
      <c r="Y75">
        <v>0.38</v>
      </c>
    </row>
    <row r="76" spans="7:25">
      <c r="G76" t="s">
        <v>118</v>
      </c>
      <c r="H76" s="73">
        <v>28.77</v>
      </c>
      <c r="I76" s="46">
        <v>13.7</v>
      </c>
      <c r="J76" s="46">
        <v>0</v>
      </c>
      <c r="K76" s="46">
        <v>0</v>
      </c>
      <c r="L76" s="46">
        <v>0</v>
      </c>
      <c r="M76" s="74">
        <v>0.37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42.84</v>
      </c>
      <c r="W76">
        <v>28.77</v>
      </c>
      <c r="X76">
        <v>13.7</v>
      </c>
      <c r="Y76">
        <v>0.37</v>
      </c>
    </row>
    <row r="77" spans="7:25">
      <c r="G77" t="s">
        <v>119</v>
      </c>
      <c r="H77" s="73">
        <v>19.54</v>
      </c>
      <c r="I77" s="46">
        <v>15.75</v>
      </c>
      <c r="J77" s="46">
        <v>0</v>
      </c>
      <c r="K77" s="46">
        <v>0</v>
      </c>
      <c r="L77" s="46">
        <v>0</v>
      </c>
      <c r="M77" s="74">
        <v>0.4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35.69</v>
      </c>
      <c r="W77">
        <v>19.54</v>
      </c>
      <c r="X77">
        <v>15.75</v>
      </c>
      <c r="Y77">
        <v>0.4</v>
      </c>
    </row>
    <row r="78" spans="7:25">
      <c r="G78" t="s">
        <v>120</v>
      </c>
      <c r="H78" s="73">
        <v>18.45</v>
      </c>
      <c r="I78" s="46">
        <v>13.66</v>
      </c>
      <c r="J78" s="46">
        <v>0</v>
      </c>
      <c r="K78" s="46">
        <v>0</v>
      </c>
      <c r="L78" s="46">
        <v>0</v>
      </c>
      <c r="M78" s="74">
        <v>0.57999999999999996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32.69</v>
      </c>
      <c r="W78">
        <v>18.45</v>
      </c>
      <c r="X78">
        <v>13.66</v>
      </c>
      <c r="Y78">
        <v>0.57999999999999996</v>
      </c>
    </row>
    <row r="79" spans="7:25">
      <c r="G79" t="s">
        <v>121</v>
      </c>
      <c r="H79" s="73">
        <v>0</v>
      </c>
      <c r="I79" s="46">
        <v>98.83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98.83</v>
      </c>
      <c r="W79">
        <v>0</v>
      </c>
      <c r="X79">
        <v>98.83</v>
      </c>
      <c r="Y79">
        <v>0</v>
      </c>
    </row>
    <row r="80" spans="7:25">
      <c r="G80" t="s">
        <v>122</v>
      </c>
      <c r="H80" s="73">
        <v>0</v>
      </c>
      <c r="I80" s="46">
        <v>118.03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118.03</v>
      </c>
      <c r="W80">
        <v>0</v>
      </c>
      <c r="X80">
        <v>118.03</v>
      </c>
      <c r="Y80">
        <v>0</v>
      </c>
    </row>
    <row r="81" spans="7:25">
      <c r="G81" t="s">
        <v>123</v>
      </c>
      <c r="H81" s="73">
        <v>0</v>
      </c>
      <c r="I81" s="46">
        <v>125.33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125.33</v>
      </c>
      <c r="W81">
        <v>0</v>
      </c>
      <c r="X81">
        <v>125.33</v>
      </c>
      <c r="Y81">
        <v>0</v>
      </c>
    </row>
    <row r="82" spans="7:25">
      <c r="G82" t="s">
        <v>124</v>
      </c>
      <c r="H82" s="73">
        <v>0</v>
      </c>
      <c r="I82" s="46">
        <v>110.87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110.87</v>
      </c>
      <c r="W82">
        <v>0</v>
      </c>
      <c r="X82">
        <v>110.87</v>
      </c>
      <c r="Y82">
        <v>0</v>
      </c>
    </row>
    <row r="83" spans="7:25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0.79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0.79</v>
      </c>
      <c r="W83">
        <v>0</v>
      </c>
      <c r="X83">
        <v>0</v>
      </c>
      <c r="Y83">
        <v>0.79</v>
      </c>
    </row>
    <row r="84" spans="7:25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1.32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1.32</v>
      </c>
      <c r="W84">
        <v>0</v>
      </c>
      <c r="X84">
        <v>0</v>
      </c>
      <c r="Y84">
        <v>1.32</v>
      </c>
    </row>
    <row r="85" spans="7:25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1.37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1.37</v>
      </c>
      <c r="W85">
        <v>0</v>
      </c>
      <c r="X85">
        <v>0</v>
      </c>
      <c r="Y85">
        <v>1.37</v>
      </c>
    </row>
    <row r="86" spans="7:25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1.45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1.45</v>
      </c>
      <c r="W86">
        <v>0</v>
      </c>
      <c r="X86">
        <v>0</v>
      </c>
      <c r="Y86">
        <v>1.45</v>
      </c>
    </row>
    <row r="87" spans="7:25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0.63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0.63</v>
      </c>
      <c r="W87">
        <v>0</v>
      </c>
      <c r="X87">
        <v>0</v>
      </c>
      <c r="Y87">
        <v>0.63</v>
      </c>
    </row>
    <row r="88" spans="7:25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  <c r="X88">
        <v>0</v>
      </c>
      <c r="Y88">
        <v>0</v>
      </c>
    </row>
    <row r="89" spans="7:25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  <c r="X89">
        <v>0</v>
      </c>
      <c r="Y89">
        <v>0</v>
      </c>
    </row>
    <row r="90" spans="7:25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  <c r="X90">
        <v>0</v>
      </c>
      <c r="Y90">
        <v>0</v>
      </c>
    </row>
    <row r="91" spans="7:25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  <c r="X91">
        <v>0</v>
      </c>
      <c r="Y91">
        <v>0</v>
      </c>
    </row>
    <row r="92" spans="7:25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  <c r="X92">
        <v>0</v>
      </c>
      <c r="Y92">
        <v>0</v>
      </c>
    </row>
    <row r="93" spans="7:25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  <c r="X93">
        <v>0</v>
      </c>
      <c r="Y93">
        <v>0</v>
      </c>
    </row>
    <row r="94" spans="7:25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  <c r="X94">
        <v>0</v>
      </c>
      <c r="Y94">
        <v>0</v>
      </c>
    </row>
    <row r="95" spans="7:25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  <c r="X95">
        <v>0</v>
      </c>
      <c r="Y95">
        <v>0</v>
      </c>
    </row>
    <row r="96" spans="7:25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  <c r="X96">
        <v>0</v>
      </c>
      <c r="Y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  <c r="X97">
        <v>0</v>
      </c>
      <c r="Y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  <c r="X98">
        <v>0</v>
      </c>
      <c r="Y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6.9669999999999996E-2</v>
      </c>
      <c r="I99" s="69">
        <f t="shared" ref="I99:BQ99" si="1">SUM(I3:I98)/4000</f>
        <v>0.49316999999999994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1.2869999999999999E-2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0.57571000000000006</v>
      </c>
      <c r="W99">
        <f t="shared" si="1"/>
        <v>6.9669999999999996E-2</v>
      </c>
      <c r="X99">
        <f t="shared" si="1"/>
        <v>0.49316999999999994</v>
      </c>
      <c r="Y99">
        <f t="shared" si="1"/>
        <v>1.2869999999999999E-2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147"/>
      <c r="F1" s="147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3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45254</v>
      </c>
      <c r="U2" s="73" t="s">
        <v>225</v>
      </c>
      <c r="V2" s="74" t="s">
        <v>224</v>
      </c>
      <c r="W2" s="28" t="s">
        <v>273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tabSelected="1"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223</v>
      </c>
      <c r="B1" s="216"/>
      <c r="C1" s="216"/>
      <c r="D1" s="216"/>
      <c r="E1" s="201"/>
      <c r="F1" s="201"/>
      <c r="G1" s="216" t="s">
        <v>44</v>
      </c>
      <c r="H1" s="217" t="s">
        <v>224</v>
      </c>
      <c r="I1" s="218"/>
      <c r="J1" s="218"/>
      <c r="K1" s="218"/>
      <c r="L1" s="218"/>
      <c r="M1" s="219"/>
      <c r="N1" s="217" t="s">
        <v>225</v>
      </c>
      <c r="O1" s="218"/>
      <c r="P1" s="218"/>
      <c r="Q1" s="218"/>
      <c r="R1" s="218"/>
      <c r="S1" s="219"/>
      <c r="T1">
        <v>4</v>
      </c>
      <c r="U1" s="220" t="s">
        <v>317</v>
      </c>
      <c r="V1" s="221"/>
    </row>
    <row r="2" spans="1:23" ht="15.75" thickBot="1">
      <c r="A2" t="s">
        <v>145</v>
      </c>
      <c r="B2" t="s">
        <v>146</v>
      </c>
      <c r="C2" t="s">
        <v>149</v>
      </c>
      <c r="D2" t="s">
        <v>148</v>
      </c>
      <c r="E2" t="s">
        <v>147</v>
      </c>
      <c r="F2" t="s">
        <v>271</v>
      </c>
      <c r="G2" s="216"/>
      <c r="H2" s="68" t="s">
        <v>145</v>
      </c>
      <c r="I2" s="69" t="s">
        <v>146</v>
      </c>
      <c r="J2" s="69" t="s">
        <v>149</v>
      </c>
      <c r="K2" s="69" t="s">
        <v>148</v>
      </c>
      <c r="L2" s="69" t="s">
        <v>147</v>
      </c>
      <c r="M2" s="70" t="s">
        <v>271</v>
      </c>
      <c r="N2" s="68" t="s">
        <v>145</v>
      </c>
      <c r="O2" s="69" t="s">
        <v>146</v>
      </c>
      <c r="P2" s="69" t="s">
        <v>149</v>
      </c>
      <c r="Q2" s="69" t="s">
        <v>148</v>
      </c>
      <c r="R2" s="69" t="s">
        <v>147</v>
      </c>
      <c r="S2" s="70" t="s">
        <v>271</v>
      </c>
      <c r="T2" s="29">
        <f>Allocation_SG!A1</f>
        <v>45254</v>
      </c>
      <c r="U2" s="73" t="s">
        <v>225</v>
      </c>
      <c r="V2" s="74" t="s">
        <v>224</v>
      </c>
      <c r="W2" s="28" t="s">
        <v>572</v>
      </c>
    </row>
    <row r="3" spans="1:23">
      <c r="A3" t="s">
        <v>256</v>
      </c>
      <c r="B3" t="s">
        <v>257</v>
      </c>
      <c r="C3" t="s">
        <v>265</v>
      </c>
      <c r="D3" t="s">
        <v>148</v>
      </c>
      <c r="E3" t="s">
        <v>333</v>
      </c>
      <c r="F3" t="s">
        <v>334</v>
      </c>
      <c r="G3" t="s">
        <v>45</v>
      </c>
      <c r="H3" s="71">
        <v>0</v>
      </c>
      <c r="I3" s="53">
        <v>0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0</v>
      </c>
      <c r="W3">
        <v>0</v>
      </c>
    </row>
    <row r="4" spans="1:23">
      <c r="A4" t="s">
        <v>572</v>
      </c>
      <c r="G4" t="s">
        <v>46</v>
      </c>
      <c r="H4" s="73">
        <v>0</v>
      </c>
      <c r="I4" s="46">
        <v>0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0</v>
      </c>
      <c r="W4">
        <v>0</v>
      </c>
    </row>
    <row r="5" spans="1:23">
      <c r="G5" t="s">
        <v>47</v>
      </c>
      <c r="H5" s="73">
        <v>0</v>
      </c>
      <c r="I5" s="46">
        <v>0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0</v>
      </c>
      <c r="W5">
        <v>0</v>
      </c>
    </row>
    <row r="6" spans="1:23">
      <c r="G6" t="s">
        <v>48</v>
      </c>
      <c r="H6" s="73">
        <v>0</v>
      </c>
      <c r="I6" s="46">
        <v>0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0</v>
      </c>
      <c r="W6">
        <v>0</v>
      </c>
    </row>
    <row r="7" spans="1:23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</row>
    <row r="8" spans="1:23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</row>
    <row r="9" spans="1:23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</row>
    <row r="10" spans="1:23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</row>
    <row r="11" spans="1:23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</row>
    <row r="12" spans="1:23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</row>
    <row r="13" spans="1:23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</row>
    <row r="14" spans="1:23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</row>
    <row r="15" spans="1:23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</row>
    <row r="16" spans="1:23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</v>
      </c>
      <c r="W16">
        <v>0</v>
      </c>
    </row>
    <row r="17" spans="7:23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</row>
    <row r="18" spans="7:23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</row>
    <row r="19" spans="7:23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</row>
    <row r="20" spans="7:23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</row>
    <row r="21" spans="7:23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</row>
    <row r="22" spans="7:23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</row>
    <row r="23" spans="7:23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</v>
      </c>
      <c r="W23">
        <v>0</v>
      </c>
    </row>
    <row r="24" spans="7:23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0</v>
      </c>
      <c r="W24">
        <v>0</v>
      </c>
    </row>
    <row r="25" spans="7:23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</v>
      </c>
      <c r="W25">
        <v>0</v>
      </c>
    </row>
    <row r="26" spans="7:23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</row>
    <row r="27" spans="7:23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</row>
    <row r="28" spans="7:23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</row>
    <row r="29" spans="7:23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</row>
    <row r="30" spans="7:23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</row>
    <row r="31" spans="7:23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</row>
    <row r="32" spans="7:23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</row>
    <row r="33" spans="7:23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0</v>
      </c>
      <c r="W33">
        <v>0</v>
      </c>
    </row>
    <row r="34" spans="7:23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0</v>
      </c>
      <c r="W34">
        <v>0</v>
      </c>
    </row>
    <row r="35" spans="7:23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0</v>
      </c>
      <c r="W35">
        <v>0</v>
      </c>
    </row>
    <row r="36" spans="7:23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</row>
    <row r="37" spans="7:23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</row>
    <row r="38" spans="7:23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</row>
    <row r="39" spans="7:23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</row>
    <row r="40" spans="7:23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</row>
    <row r="41" spans="7:23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</row>
    <row r="42" spans="7:23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</row>
    <row r="43" spans="7:23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</v>
      </c>
      <c r="W43">
        <v>0</v>
      </c>
    </row>
    <row r="44" spans="7:23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0</v>
      </c>
      <c r="W44">
        <v>0</v>
      </c>
    </row>
    <row r="45" spans="7:23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</v>
      </c>
      <c r="W45">
        <v>0</v>
      </c>
    </row>
    <row r="46" spans="7:23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</v>
      </c>
      <c r="W46">
        <v>0</v>
      </c>
    </row>
    <row r="47" spans="7:23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</row>
    <row r="48" spans="7:23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</v>
      </c>
      <c r="W48">
        <v>0</v>
      </c>
    </row>
    <row r="49" spans="7:23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</v>
      </c>
      <c r="W49">
        <v>0</v>
      </c>
    </row>
    <row r="50" spans="7:23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</row>
    <row r="51" spans="7:23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</v>
      </c>
      <c r="W51">
        <v>0</v>
      </c>
    </row>
    <row r="52" spans="7:23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</v>
      </c>
      <c r="W52">
        <v>0</v>
      </c>
    </row>
    <row r="53" spans="7:23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</v>
      </c>
      <c r="W53">
        <v>0</v>
      </c>
    </row>
    <row r="54" spans="7:23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</v>
      </c>
      <c r="W54">
        <v>0</v>
      </c>
    </row>
    <row r="55" spans="7:23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0</v>
      </c>
      <c r="W55">
        <v>0</v>
      </c>
    </row>
    <row r="56" spans="7:23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</v>
      </c>
      <c r="W56">
        <v>0</v>
      </c>
    </row>
    <row r="57" spans="7:23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0</v>
      </c>
      <c r="W57">
        <v>0</v>
      </c>
    </row>
    <row r="58" spans="7:23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</v>
      </c>
      <c r="W58">
        <v>0</v>
      </c>
    </row>
    <row r="59" spans="7:23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</v>
      </c>
      <c r="W59">
        <v>0</v>
      </c>
    </row>
    <row r="60" spans="7:23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</v>
      </c>
      <c r="W60">
        <v>0</v>
      </c>
    </row>
    <row r="61" spans="7:23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0</v>
      </c>
      <c r="W61">
        <v>0</v>
      </c>
    </row>
    <row r="62" spans="7:23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</v>
      </c>
      <c r="W62">
        <v>0</v>
      </c>
    </row>
    <row r="63" spans="7:23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0</v>
      </c>
      <c r="W63">
        <v>0</v>
      </c>
    </row>
    <row r="64" spans="7:23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</v>
      </c>
      <c r="W64">
        <v>0</v>
      </c>
    </row>
    <row r="65" spans="7:23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0</v>
      </c>
      <c r="W65">
        <v>0</v>
      </c>
    </row>
    <row r="66" spans="7:23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0</v>
      </c>
      <c r="W66">
        <v>0</v>
      </c>
    </row>
    <row r="67" spans="7:23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0</v>
      </c>
      <c r="W67">
        <v>0</v>
      </c>
    </row>
    <row r="68" spans="7:23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0</v>
      </c>
      <c r="W68">
        <v>0</v>
      </c>
    </row>
    <row r="69" spans="7:23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0</v>
      </c>
      <c r="W69">
        <v>0</v>
      </c>
    </row>
    <row r="70" spans="7:23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0</v>
      </c>
      <c r="W70">
        <v>0</v>
      </c>
    </row>
    <row r="71" spans="7:23">
      <c r="G71" t="s">
        <v>113</v>
      </c>
      <c r="H71" s="73">
        <v>120.51</v>
      </c>
      <c r="I71" s="46">
        <v>0</v>
      </c>
      <c r="J71" s="46">
        <v>0</v>
      </c>
      <c r="K71" s="46">
        <v>0</v>
      </c>
      <c r="L71" s="46">
        <v>0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120.51</v>
      </c>
      <c r="W71">
        <v>120.51</v>
      </c>
    </row>
    <row r="72" spans="7:23">
      <c r="G72" t="s">
        <v>114</v>
      </c>
      <c r="H72" s="73">
        <v>120.51</v>
      </c>
      <c r="I72" s="46">
        <v>0</v>
      </c>
      <c r="J72" s="46">
        <v>0</v>
      </c>
      <c r="K72" s="46">
        <v>0</v>
      </c>
      <c r="L72" s="46">
        <v>0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120.51</v>
      </c>
      <c r="W72">
        <v>120.51</v>
      </c>
    </row>
    <row r="73" spans="7:23">
      <c r="G73" t="s">
        <v>115</v>
      </c>
      <c r="H73" s="73">
        <v>120.51</v>
      </c>
      <c r="I73" s="46">
        <v>0</v>
      </c>
      <c r="J73" s="46">
        <v>0</v>
      </c>
      <c r="K73" s="46">
        <v>0</v>
      </c>
      <c r="L73" s="46">
        <v>0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120.51</v>
      </c>
      <c r="W73">
        <v>120.51</v>
      </c>
    </row>
    <row r="74" spans="7:23">
      <c r="G74" t="s">
        <v>116</v>
      </c>
      <c r="H74" s="73">
        <v>120.51</v>
      </c>
      <c r="I74" s="46">
        <v>0</v>
      </c>
      <c r="J74" s="46">
        <v>0</v>
      </c>
      <c r="K74" s="46">
        <v>0</v>
      </c>
      <c r="L74" s="46">
        <v>0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120.51</v>
      </c>
      <c r="W74">
        <v>120.51</v>
      </c>
    </row>
    <row r="75" spans="7:23">
      <c r="G75" t="s">
        <v>117</v>
      </c>
      <c r="H75" s="73">
        <v>32.770000000000003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32.78</v>
      </c>
      <c r="W75">
        <v>32.770000000000003</v>
      </c>
    </row>
    <row r="76" spans="7:23">
      <c r="G76" t="s">
        <v>118</v>
      </c>
      <c r="H76" s="73">
        <v>32.770000000000003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32.78</v>
      </c>
      <c r="W76">
        <v>32.770000000000003</v>
      </c>
    </row>
    <row r="77" spans="7:23">
      <c r="G77" t="s">
        <v>119</v>
      </c>
      <c r="H77" s="73">
        <v>32.770000000000003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32.78</v>
      </c>
      <c r="W77">
        <v>32.770000000000003</v>
      </c>
    </row>
    <row r="78" spans="7:23">
      <c r="G78" t="s">
        <v>120</v>
      </c>
      <c r="H78" s="73">
        <v>32.770000000000003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32.78</v>
      </c>
      <c r="W78">
        <v>32.770000000000003</v>
      </c>
    </row>
    <row r="79" spans="7:23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</row>
    <row r="80" spans="7:23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</row>
    <row r="81" spans="7:23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</row>
    <row r="82" spans="7:23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</row>
    <row r="83" spans="7:23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</row>
    <row r="84" spans="7:23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</row>
    <row r="85" spans="7:23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</row>
    <row r="86" spans="7:23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</row>
    <row r="87" spans="7:23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</row>
    <row r="88" spans="7:23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0</v>
      </c>
      <c r="W88">
        <v>0</v>
      </c>
    </row>
    <row r="89" spans="7:23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0</v>
      </c>
      <c r="W89">
        <v>0</v>
      </c>
    </row>
    <row r="90" spans="7:23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</v>
      </c>
      <c r="W90">
        <v>0</v>
      </c>
    </row>
    <row r="91" spans="7:23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</v>
      </c>
      <c r="W91">
        <v>0</v>
      </c>
    </row>
    <row r="92" spans="7:23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0</v>
      </c>
      <c r="W92">
        <v>0</v>
      </c>
    </row>
    <row r="93" spans="7:23">
      <c r="G93" t="s">
        <v>135</v>
      </c>
      <c r="H93" s="73">
        <v>0</v>
      </c>
      <c r="I93" s="46">
        <v>0</v>
      </c>
      <c r="J93" s="46">
        <v>0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0</v>
      </c>
      <c r="W93">
        <v>0</v>
      </c>
    </row>
    <row r="94" spans="7:23">
      <c r="G94" t="s">
        <v>136</v>
      </c>
      <c r="H94" s="73">
        <v>0</v>
      </c>
      <c r="I94" s="46">
        <v>0</v>
      </c>
      <c r="J94" s="46">
        <v>0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0</v>
      </c>
      <c r="W94">
        <v>0</v>
      </c>
    </row>
    <row r="95" spans="7:23">
      <c r="G95" t="s">
        <v>137</v>
      </c>
      <c r="H95" s="73">
        <v>0</v>
      </c>
      <c r="I95" s="46">
        <v>0</v>
      </c>
      <c r="J95" s="46">
        <v>0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0</v>
      </c>
      <c r="W95">
        <v>0</v>
      </c>
    </row>
    <row r="96" spans="7:23">
      <c r="G96" t="s">
        <v>138</v>
      </c>
      <c r="H96" s="73">
        <v>0</v>
      </c>
      <c r="I96" s="46">
        <v>0</v>
      </c>
      <c r="J96" s="46">
        <v>0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0</v>
      </c>
      <c r="W96">
        <v>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0</v>
      </c>
      <c r="W97">
        <v>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0</v>
      </c>
      <c r="W98">
        <v>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0.15328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0.15328999999999998</v>
      </c>
      <c r="W99">
        <f t="shared" si="1"/>
        <v>0.15328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Z83" activePane="bottomRight" state="frozen"/>
      <selection activeCell="M3" sqref="M3:M98"/>
      <selection pane="topRight" activeCell="M3" sqref="M3:M98"/>
      <selection pane="bottomLeft" activeCell="M3" sqref="M3:M98"/>
      <selection pane="bottomRight" activeCell="AT101" sqref="AT101:AU102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1">
        <f>Allocation_SG!A1</f>
        <v>45254</v>
      </c>
      <c r="B1" s="224"/>
      <c r="C1" s="224"/>
      <c r="D1" s="229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4" t="s">
        <v>196</v>
      </c>
      <c r="M1" s="224" t="s">
        <v>197</v>
      </c>
      <c r="N1" s="224" t="s">
        <v>198</v>
      </c>
      <c r="O1" s="224" t="s">
        <v>193</v>
      </c>
      <c r="P1" s="225" t="s">
        <v>143</v>
      </c>
      <c r="Q1" s="225" t="s">
        <v>144</v>
      </c>
      <c r="R1" s="228" t="s">
        <v>314</v>
      </c>
      <c r="S1" s="228" t="s">
        <v>454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3" t="s">
        <v>373</v>
      </c>
      <c r="AP1" s="223" t="s">
        <v>374</v>
      </c>
      <c r="AQ1" s="223" t="s">
        <v>375</v>
      </c>
      <c r="AR1" s="223" t="s">
        <v>376</v>
      </c>
      <c r="AS1" s="222" t="s">
        <v>573</v>
      </c>
      <c r="AT1" s="222" t="s">
        <v>574</v>
      </c>
    </row>
    <row r="2" spans="1:47">
      <c r="A2" s="25" t="s">
        <v>44</v>
      </c>
      <c r="B2" s="224"/>
      <c r="C2" s="224"/>
      <c r="D2" s="229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2"/>
      <c r="Z2" s="222"/>
      <c r="AA2" s="227"/>
      <c r="AB2" s="227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3"/>
      <c r="AP2" s="223"/>
      <c r="AQ2" s="223"/>
      <c r="AR2" s="223"/>
      <c r="AS2" s="222"/>
      <c r="AT2" s="222"/>
    </row>
    <row r="3" spans="1:47">
      <c r="A3" t="s">
        <v>45</v>
      </c>
      <c r="D3">
        <f>TWEPL!P3</f>
        <v>10.930639999999999</v>
      </c>
      <c r="E3">
        <f>GT_NG!P3</f>
        <v>15.699227284838795</v>
      </c>
      <c r="F3">
        <f>GT_Spot!P3</f>
        <v>0</v>
      </c>
      <c r="G3">
        <f>PPCL_NG!P3</f>
        <v>0</v>
      </c>
      <c r="H3">
        <f>PPCL_Spot!P3</f>
        <v>0</v>
      </c>
      <c r="I3">
        <f>Bawana_NG!P3</f>
        <v>84.02388963473912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636.09542688653983</v>
      </c>
      <c r="P3" s="36">
        <v>80</v>
      </c>
      <c r="Q3" s="36">
        <v>19.28</v>
      </c>
      <c r="R3" s="38">
        <v>0</v>
      </c>
      <c r="S3" s="38">
        <v>0</v>
      </c>
      <c r="T3" s="37">
        <f>SUMPRODUCT(LTA!J3:AN3,LTA!J$101:AN$101,LTA!J$103:AN$103)</f>
        <v>21.009999999999998</v>
      </c>
      <c r="U3" s="37">
        <f>SUMPRODUCT(LTA!J3:AN3,LTA!J$102:AN$102,LTA!J$103:AN$103)</f>
        <v>50.15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96.88</v>
      </c>
      <c r="AB3" s="75">
        <f>-STOA!N3</f>
        <v>-181.5</v>
      </c>
      <c r="AC3">
        <f>SUMIF(B3:AB3,"&gt;0")*$AC$2-SUMIF(B3:AB3,"&lt;0")*($AC$2/(1-$AC$2))+SUMIF(AI3:AR3,"&gt;0")*$AC$2-SUMIF(AI3:AR3,"&lt;0")*($AC$2/(1-$AC$2))</f>
        <v>10.128608271038754</v>
      </c>
      <c r="AD3">
        <f>SUM(B3:AB3,AI3:AT3)-AC3</f>
        <v>831.12057553507896</v>
      </c>
      <c r="AE3">
        <f>'IDT-1'!B3</f>
        <v>0</v>
      </c>
      <c r="AF3" s="24"/>
      <c r="AG3">
        <f>SUM(AD3:AF3)</f>
        <v>831.12057553507896</v>
      </c>
      <c r="AI3" s="34">
        <f>PXIL!H3</f>
        <v>0</v>
      </c>
      <c r="AJ3" s="34">
        <f>PXIL!N3</f>
        <v>0</v>
      </c>
      <c r="AK3" s="34">
        <f>RTM_IEX!H3</f>
        <v>8.68</v>
      </c>
      <c r="AL3" s="34">
        <f>RTM_IEX!N3</f>
        <v>0</v>
      </c>
      <c r="AM3" s="34">
        <f>RTM_PXI!H3</f>
        <v>0</v>
      </c>
      <c r="AN3" s="34">
        <f>RTM_PXI!N3</f>
        <v>0</v>
      </c>
      <c r="AO3" s="148">
        <f>GDAM_IEX!H3</f>
        <v>0</v>
      </c>
      <c r="AP3" s="148">
        <f>GDAM_IEX!N3</f>
        <v>0</v>
      </c>
      <c r="AQ3" s="148">
        <f>GDAM_PXI!H3</f>
        <v>0</v>
      </c>
      <c r="AR3" s="148">
        <f>GDAM_PXI!N3</f>
        <v>0</v>
      </c>
      <c r="AS3">
        <f>HPX!H3</f>
        <v>0</v>
      </c>
      <c r="AT3">
        <f>HPX!N3</f>
        <v>0</v>
      </c>
      <c r="AU3">
        <v>1</v>
      </c>
    </row>
    <row r="4" spans="1:47">
      <c r="A4" t="s">
        <v>46</v>
      </c>
      <c r="D4">
        <f>TWEPL!P4</f>
        <v>10.930639999999999</v>
      </c>
      <c r="E4">
        <f>GT_NG!P4</f>
        <v>15.699227284838795</v>
      </c>
      <c r="F4">
        <f>GT_Spot!P4</f>
        <v>0</v>
      </c>
      <c r="G4">
        <f>PPCL_NG!P4</f>
        <v>0</v>
      </c>
      <c r="H4">
        <f>PPCL_Spot!P4</f>
        <v>0</v>
      </c>
      <c r="I4">
        <f>Bawana_NG!P4</f>
        <v>84.02388963473912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635.31595895283021</v>
      </c>
      <c r="P4" s="36">
        <v>57.844615384615381</v>
      </c>
      <c r="Q4" s="36">
        <v>13.5</v>
      </c>
      <c r="R4" s="38">
        <v>0</v>
      </c>
      <c r="S4" s="38">
        <v>0</v>
      </c>
      <c r="T4" s="37">
        <f>SUMPRODUCT(LTA!J4:AN4,LTA!J$101:AN$101,LTA!J$103:AN$103)</f>
        <v>21.009999999999998</v>
      </c>
      <c r="U4" s="37">
        <f>SUMPRODUCT(LTA!J4:AN4,LTA!J$102:AN$102,LTA!J$103:AN$103)</f>
        <v>50.15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96.88</v>
      </c>
      <c r="AB4" s="75">
        <f>-STOA!N4</f>
        <v>-181.5</v>
      </c>
      <c r="AC4">
        <f t="shared" ref="AC4:AC67" si="0">SUMIF(B4:AB4,"&gt;0")*$AC$2-SUMIF(B4:AB4,"&lt;0")*($AC$2/(1-$AC$2))+SUMIF(AI4:AR4,"&gt;0")*$AC$2-SUMIF(AI4:AR4,"&lt;0")*($AC$2/(1-$AC$2))</f>
        <v>9.9197435096263629</v>
      </c>
      <c r="AD4">
        <f t="shared" ref="AD4:AD67" si="1">SUM(B4:AB4,AI4:AT4)-AC4</f>
        <v>806.4645877473971</v>
      </c>
      <c r="AE4">
        <f>'IDT-1'!B4</f>
        <v>0</v>
      </c>
      <c r="AF4" s="24"/>
      <c r="AG4">
        <f t="shared" ref="AG4:AG67" si="2">SUM(AD4:AF4)</f>
        <v>806.4645877473971</v>
      </c>
      <c r="AI4" s="34">
        <f>PXIL!H4</f>
        <v>0</v>
      </c>
      <c r="AJ4" s="34">
        <f>PXIL!N4</f>
        <v>0</v>
      </c>
      <c r="AK4" s="34">
        <f>RTM_IEX!H4</f>
        <v>12.53</v>
      </c>
      <c r="AL4" s="34">
        <f>RTM_IEX!N4</f>
        <v>0</v>
      </c>
      <c r="AM4" s="34">
        <f>RTM_PXI!H4</f>
        <v>0</v>
      </c>
      <c r="AN4" s="34">
        <f>RTM_PXI!N4</f>
        <v>0</v>
      </c>
      <c r="AO4" s="148">
        <f>GDAM_IEX!H4</f>
        <v>0</v>
      </c>
      <c r="AP4" s="148">
        <f>GDAM_IEX!N4</f>
        <v>0</v>
      </c>
      <c r="AQ4" s="148">
        <f>GDAM_PXI!H4</f>
        <v>0</v>
      </c>
      <c r="AR4" s="148">
        <f>GDAM_PXI!N4</f>
        <v>0</v>
      </c>
      <c r="AS4">
        <f>HPX!H4</f>
        <v>0</v>
      </c>
      <c r="AT4">
        <f>HPX!N4</f>
        <v>0</v>
      </c>
      <c r="AU4">
        <v>2</v>
      </c>
    </row>
    <row r="5" spans="1:47">
      <c r="A5" t="s">
        <v>47</v>
      </c>
      <c r="D5">
        <f>TWEPL!P5</f>
        <v>10.930639999999999</v>
      </c>
      <c r="E5">
        <f>GT_NG!P5</f>
        <v>15.699227284838795</v>
      </c>
      <c r="F5">
        <f>GT_Spot!P5</f>
        <v>0</v>
      </c>
      <c r="G5">
        <f>PPCL_NG!P5</f>
        <v>0</v>
      </c>
      <c r="H5">
        <f>PPCL_Spot!P5</f>
        <v>0</v>
      </c>
      <c r="I5">
        <f>Bawana_NG!P5</f>
        <v>84.02388963473912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635.31595895283021</v>
      </c>
      <c r="P5" s="36">
        <v>57.844615384615381</v>
      </c>
      <c r="Q5" s="36">
        <v>13.5</v>
      </c>
      <c r="R5" s="38">
        <v>0</v>
      </c>
      <c r="S5" s="38">
        <v>0</v>
      </c>
      <c r="T5" s="37">
        <f>SUMPRODUCT(LTA!J5:AN5,LTA!J$101:AN$101,LTA!J$103:AN$103)</f>
        <v>21.009999999999998</v>
      </c>
      <c r="U5" s="37">
        <f>SUMPRODUCT(LTA!J5:AN5,LTA!J$102:AN$102,LTA!J$103:AN$103)</f>
        <v>51.11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96.88</v>
      </c>
      <c r="AB5" s="75">
        <f>-STOA!N5</f>
        <v>-181.5</v>
      </c>
      <c r="AC5">
        <f t="shared" si="0"/>
        <v>9.9750363486743669</v>
      </c>
      <c r="AD5">
        <f t="shared" si="1"/>
        <v>776.83929490834919</v>
      </c>
      <c r="AE5">
        <f>'IDT-1'!B5</f>
        <v>0</v>
      </c>
      <c r="AF5" s="24"/>
      <c r="AG5">
        <f t="shared" si="2"/>
        <v>776.83929490834919</v>
      </c>
      <c r="AI5" s="34">
        <f>PXIL!H5</f>
        <v>0</v>
      </c>
      <c r="AJ5" s="34">
        <f>PXIL!N5</f>
        <v>0</v>
      </c>
      <c r="AK5" s="34">
        <f>RTM_IEX!H5</f>
        <v>0</v>
      </c>
      <c r="AL5" s="34">
        <f>RTM_IEX!N5</f>
        <v>-18</v>
      </c>
      <c r="AM5" s="34">
        <f>RTM_PXI!H5</f>
        <v>0</v>
      </c>
      <c r="AN5" s="34">
        <f>RTM_PXI!N5</f>
        <v>0</v>
      </c>
      <c r="AO5" s="148">
        <f>GDAM_IEX!H5</f>
        <v>0</v>
      </c>
      <c r="AP5" s="148">
        <f>GDAM_IEX!N5</f>
        <v>0</v>
      </c>
      <c r="AQ5" s="148">
        <f>GDAM_PXI!H5</f>
        <v>0</v>
      </c>
      <c r="AR5" s="148">
        <f>GDAM_PXI!N5</f>
        <v>0</v>
      </c>
      <c r="AS5">
        <f>HPX!H5</f>
        <v>0</v>
      </c>
      <c r="AT5">
        <f>HPX!N5</f>
        <v>0</v>
      </c>
      <c r="AU5">
        <v>3</v>
      </c>
    </row>
    <row r="6" spans="1:47">
      <c r="A6" t="s">
        <v>48</v>
      </c>
      <c r="D6">
        <f>TWEPL!P6</f>
        <v>10.930639999999999</v>
      </c>
      <c r="E6">
        <f>GT_NG!P6</f>
        <v>15.699227284838795</v>
      </c>
      <c r="F6">
        <f>GT_Spot!P6</f>
        <v>0</v>
      </c>
      <c r="G6">
        <f>PPCL_NG!P6</f>
        <v>0</v>
      </c>
      <c r="H6">
        <f>PPCL_Spot!P6</f>
        <v>0</v>
      </c>
      <c r="I6">
        <f>Bawana_NG!P6</f>
        <v>84.02388963473912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599.84519411623421</v>
      </c>
      <c r="P6" s="36">
        <v>57.844615384615381</v>
      </c>
      <c r="Q6" s="36">
        <v>13.5</v>
      </c>
      <c r="R6" s="38">
        <v>0</v>
      </c>
      <c r="S6" s="38">
        <v>0</v>
      </c>
      <c r="T6" s="37">
        <f>SUMPRODUCT(LTA!J6:AN6,LTA!J$101:AN$101,LTA!J$103:AN$103)</f>
        <v>21.009999999999998</v>
      </c>
      <c r="U6" s="37">
        <f>SUMPRODUCT(LTA!J6:AN6,LTA!J$102:AN$102,LTA!J$103:AN$103)</f>
        <v>51.11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96.88</v>
      </c>
      <c r="AB6" s="75">
        <f>-STOA!N6</f>
        <v>-181.5</v>
      </c>
      <c r="AC6">
        <f t="shared" si="0"/>
        <v>9.5893650849989562</v>
      </c>
      <c r="AD6">
        <f t="shared" si="1"/>
        <v>767.46420133542858</v>
      </c>
      <c r="AE6">
        <f>'IDT-1'!B6</f>
        <v>0</v>
      </c>
      <c r="AF6" s="24"/>
      <c r="AG6">
        <f t="shared" si="2"/>
        <v>767.46420133542858</v>
      </c>
      <c r="AI6" s="34">
        <f>PXIL!H6</f>
        <v>0</v>
      </c>
      <c r="AJ6" s="34">
        <f>PXIL!N6</f>
        <v>0</v>
      </c>
      <c r="AK6" s="34">
        <f>RTM_IEX!H6</f>
        <v>7.71</v>
      </c>
      <c r="AL6" s="34">
        <f>RTM_IEX!N6</f>
        <v>0</v>
      </c>
      <c r="AM6" s="34">
        <f>RTM_PXI!H6</f>
        <v>0</v>
      </c>
      <c r="AN6" s="34">
        <f>RTM_PXI!N6</f>
        <v>0</v>
      </c>
      <c r="AO6" s="148">
        <f>GDAM_IEX!H6</f>
        <v>0</v>
      </c>
      <c r="AP6" s="148">
        <f>GDAM_IEX!N6</f>
        <v>0</v>
      </c>
      <c r="AQ6" s="148">
        <f>GDAM_PXI!H6</f>
        <v>0</v>
      </c>
      <c r="AR6" s="148">
        <f>GDAM_PXI!N6</f>
        <v>0</v>
      </c>
      <c r="AS6">
        <f>HPX!H6</f>
        <v>0</v>
      </c>
      <c r="AT6">
        <f>HPX!N6</f>
        <v>0</v>
      </c>
      <c r="AU6">
        <v>4</v>
      </c>
    </row>
    <row r="7" spans="1:47">
      <c r="A7" t="s">
        <v>49</v>
      </c>
      <c r="D7">
        <f>TWEPL!P7</f>
        <v>10.930639999999999</v>
      </c>
      <c r="E7">
        <f>GT_NG!P7</f>
        <v>15.699227284838795</v>
      </c>
      <c r="F7">
        <f>GT_Spot!P7</f>
        <v>0</v>
      </c>
      <c r="G7">
        <f>PPCL_NG!P7</f>
        <v>0</v>
      </c>
      <c r="H7">
        <f>PPCL_Spot!P7</f>
        <v>0</v>
      </c>
      <c r="I7">
        <f>Bawana_NG!P7</f>
        <v>84.02388963473912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645.40494551037182</v>
      </c>
      <c r="P7" s="36">
        <v>57.844615384615381</v>
      </c>
      <c r="Q7" s="36">
        <v>13.5</v>
      </c>
      <c r="R7" s="38">
        <v>0</v>
      </c>
      <c r="S7" s="38">
        <v>0</v>
      </c>
      <c r="T7" s="37">
        <f>SUMPRODUCT(LTA!J7:AN7,LTA!J$101:AN$101,LTA!J$103:AN$103)</f>
        <v>21.009999999999998</v>
      </c>
      <c r="U7" s="37">
        <f>SUMPRODUCT(LTA!J7:AN7,LTA!J$102:AN$102,LTA!J$103:AN$103)</f>
        <v>51.11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96.88</v>
      </c>
      <c r="AB7" s="75">
        <f>-STOA!N7</f>
        <v>-181.5</v>
      </c>
      <c r="AC7">
        <f t="shared" si="0"/>
        <v>10.339332040679054</v>
      </c>
      <c r="AD7">
        <f t="shared" si="1"/>
        <v>753.56398577388609</v>
      </c>
      <c r="AE7">
        <f>'IDT-1'!B7</f>
        <v>0</v>
      </c>
      <c r="AF7" s="24"/>
      <c r="AG7">
        <f t="shared" si="2"/>
        <v>753.56398577388609</v>
      </c>
      <c r="AI7" s="34">
        <f>PXIL!H7</f>
        <v>0</v>
      </c>
      <c r="AJ7" s="34">
        <f>PXIL!N7</f>
        <v>0</v>
      </c>
      <c r="AK7" s="34">
        <f>RTM_IEX!H7</f>
        <v>0</v>
      </c>
      <c r="AL7" s="34">
        <f>RTM_IEX!N7</f>
        <v>-51</v>
      </c>
      <c r="AM7" s="34">
        <f>RTM_PXI!H7</f>
        <v>0</v>
      </c>
      <c r="AN7" s="34">
        <f>RTM_PXI!N7</f>
        <v>0</v>
      </c>
      <c r="AO7" s="148">
        <f>GDAM_IEX!H7</f>
        <v>0</v>
      </c>
      <c r="AP7" s="148">
        <f>GDAM_IEX!N7</f>
        <v>0</v>
      </c>
      <c r="AQ7" s="148">
        <f>GDAM_PXI!H7</f>
        <v>0</v>
      </c>
      <c r="AR7" s="148">
        <f>GDAM_PXI!N7</f>
        <v>0</v>
      </c>
      <c r="AS7">
        <f>HPX!H7</f>
        <v>0</v>
      </c>
      <c r="AT7">
        <f>HPX!N7</f>
        <v>0</v>
      </c>
      <c r="AU7">
        <v>5</v>
      </c>
    </row>
    <row r="8" spans="1:47">
      <c r="A8" t="s">
        <v>50</v>
      </c>
      <c r="D8">
        <f>TWEPL!P8</f>
        <v>10.930639999999999</v>
      </c>
      <c r="E8">
        <f>GT_NG!P8</f>
        <v>15.699227284838795</v>
      </c>
      <c r="F8">
        <f>GT_Spot!P8</f>
        <v>0</v>
      </c>
      <c r="G8">
        <f>PPCL_NG!P8</f>
        <v>0</v>
      </c>
      <c r="H8">
        <f>PPCL_Spot!P8</f>
        <v>0</v>
      </c>
      <c r="I8">
        <f>Bawana_NG!P8</f>
        <v>84.02388963473912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645.40494551037182</v>
      </c>
      <c r="P8" s="36">
        <v>57.844615384615381</v>
      </c>
      <c r="Q8" s="36">
        <v>13.5</v>
      </c>
      <c r="R8" s="38">
        <v>0</v>
      </c>
      <c r="S8" s="38">
        <v>0</v>
      </c>
      <c r="T8" s="37">
        <f>SUMPRODUCT(LTA!J8:AN8,LTA!J$101:AN$101,LTA!J$103:AN$103)</f>
        <v>21.009999999999998</v>
      </c>
      <c r="U8" s="37">
        <f>SUMPRODUCT(LTA!J8:AN8,LTA!J$102:AN$102,LTA!J$103:AN$103)</f>
        <v>51.11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96.88</v>
      </c>
      <c r="AB8" s="75">
        <f>-STOA!N8</f>
        <v>-181.5</v>
      </c>
      <c r="AC8">
        <f t="shared" si="0"/>
        <v>10.432514775652834</v>
      </c>
      <c r="AD8">
        <f t="shared" si="1"/>
        <v>742.47080303891232</v>
      </c>
      <c r="AE8">
        <f>'IDT-1'!B8</f>
        <v>0</v>
      </c>
      <c r="AF8" s="24"/>
      <c r="AG8">
        <f t="shared" si="2"/>
        <v>742.47080303891232</v>
      </c>
      <c r="AI8" s="34">
        <f>PXIL!H8</f>
        <v>0</v>
      </c>
      <c r="AJ8" s="34">
        <f>PXIL!N8</f>
        <v>0</v>
      </c>
      <c r="AK8" s="34">
        <f>RTM_IEX!H8</f>
        <v>0</v>
      </c>
      <c r="AL8" s="34">
        <f>RTM_IEX!N8</f>
        <v>-62</v>
      </c>
      <c r="AM8" s="34">
        <f>RTM_PXI!H8</f>
        <v>0</v>
      </c>
      <c r="AN8" s="34">
        <f>RTM_PXI!N8</f>
        <v>0</v>
      </c>
      <c r="AO8" s="148">
        <f>GDAM_IEX!H8</f>
        <v>0</v>
      </c>
      <c r="AP8" s="148">
        <f>GDAM_IEX!N8</f>
        <v>0</v>
      </c>
      <c r="AQ8" s="148">
        <f>GDAM_PXI!H8</f>
        <v>0</v>
      </c>
      <c r="AR8" s="148">
        <f>GDAM_PXI!N8</f>
        <v>0</v>
      </c>
      <c r="AS8">
        <f>HPX!H8</f>
        <v>0</v>
      </c>
      <c r="AT8">
        <f>HPX!N8</f>
        <v>0</v>
      </c>
      <c r="AU8">
        <v>6</v>
      </c>
    </row>
    <row r="9" spans="1:47">
      <c r="A9" t="s">
        <v>51</v>
      </c>
      <c r="D9">
        <f>TWEPL!P9</f>
        <v>10.930639999999999</v>
      </c>
      <c r="E9">
        <f>GT_NG!P9</f>
        <v>14.989896004378764</v>
      </c>
      <c r="F9">
        <f>GT_Spot!P9</f>
        <v>0</v>
      </c>
      <c r="G9">
        <f>PPCL_NG!P9</f>
        <v>0</v>
      </c>
      <c r="H9">
        <f>PPCL_Spot!P9</f>
        <v>0</v>
      </c>
      <c r="I9">
        <f>Bawana_NG!P9</f>
        <v>84.02388963473912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631.38018281037171</v>
      </c>
      <c r="P9" s="36">
        <v>57.844615384615381</v>
      </c>
      <c r="Q9" s="36">
        <v>13.5</v>
      </c>
      <c r="R9" s="38">
        <v>0</v>
      </c>
      <c r="S9" s="38">
        <v>0</v>
      </c>
      <c r="T9" s="37">
        <f>SUMPRODUCT(LTA!J9:AN9,LTA!J$101:AN$101,LTA!J$103:AN$103)</f>
        <v>21.009999999999998</v>
      </c>
      <c r="U9" s="37">
        <f>SUMPRODUCT(LTA!J9:AN9,LTA!J$102:AN$102,LTA!J$103:AN$103)</f>
        <v>51.11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96.88</v>
      </c>
      <c r="AB9" s="75">
        <f>-STOA!N9</f>
        <v>-181.5</v>
      </c>
      <c r="AC9">
        <f t="shared" si="0"/>
        <v>10.30027722849208</v>
      </c>
      <c r="AD9">
        <f t="shared" si="1"/>
        <v>728.8689466056129</v>
      </c>
      <c r="AE9">
        <f>'IDT-1'!B9</f>
        <v>0</v>
      </c>
      <c r="AF9" s="24"/>
      <c r="AG9">
        <f t="shared" si="2"/>
        <v>728.8689466056129</v>
      </c>
      <c r="AI9" s="34">
        <f>PXIL!H9</f>
        <v>0</v>
      </c>
      <c r="AJ9" s="34">
        <f>PXIL!N9</f>
        <v>0</v>
      </c>
      <c r="AK9" s="34">
        <f>RTM_IEX!H9</f>
        <v>0</v>
      </c>
      <c r="AL9" s="34">
        <f>RTM_IEX!N9</f>
        <v>-61</v>
      </c>
      <c r="AM9" s="34">
        <f>RTM_PXI!H9</f>
        <v>0</v>
      </c>
      <c r="AN9" s="34">
        <f>RTM_PXI!N9</f>
        <v>0</v>
      </c>
      <c r="AO9" s="148">
        <f>GDAM_IEX!H9</f>
        <v>0</v>
      </c>
      <c r="AP9" s="148">
        <f>GDAM_IEX!N9</f>
        <v>0</v>
      </c>
      <c r="AQ9" s="148">
        <f>GDAM_PXI!H9</f>
        <v>0</v>
      </c>
      <c r="AR9" s="148">
        <f>GDAM_PXI!N9</f>
        <v>0</v>
      </c>
      <c r="AS9">
        <f>HPX!H9</f>
        <v>0</v>
      </c>
      <c r="AT9">
        <f>HPX!N9</f>
        <v>0</v>
      </c>
      <c r="AU9">
        <v>7</v>
      </c>
    </row>
    <row r="10" spans="1:47">
      <c r="A10" t="s">
        <v>52</v>
      </c>
      <c r="D10">
        <f>TWEPL!P10</f>
        <v>10.34656</v>
      </c>
      <c r="E10">
        <f>GT_NG!P10</f>
        <v>14.989896004378764</v>
      </c>
      <c r="F10">
        <f>GT_Spot!P10</f>
        <v>0</v>
      </c>
      <c r="G10">
        <f>PPCL_NG!P10</f>
        <v>0</v>
      </c>
      <c r="H10">
        <f>PPCL_Spot!P10</f>
        <v>0</v>
      </c>
      <c r="I10">
        <f>Bawana_NG!P10</f>
        <v>84.02388963473912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631.37862675420683</v>
      </c>
      <c r="P10" s="36">
        <v>57.844615384615381</v>
      </c>
      <c r="Q10" s="36">
        <v>13.5</v>
      </c>
      <c r="R10" s="38">
        <v>0</v>
      </c>
      <c r="S10" s="38">
        <v>0</v>
      </c>
      <c r="T10" s="37">
        <f>SUMPRODUCT(LTA!J10:AN10,LTA!J$101:AN$101,LTA!J$103:AN$103)</f>
        <v>21.009999999999998</v>
      </c>
      <c r="U10" s="37">
        <f>SUMPRODUCT(LTA!J10:AN10,LTA!J$102:AN$102,LTA!J$103:AN$103)</f>
        <v>51.11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96.88</v>
      </c>
      <c r="AB10" s="75">
        <f>-STOA!N10</f>
        <v>-181.5</v>
      </c>
      <c r="AC10">
        <f t="shared" si="0"/>
        <v>10.354655989694518</v>
      </c>
      <c r="AD10">
        <f t="shared" si="1"/>
        <v>721.22893178824563</v>
      </c>
      <c r="AE10">
        <f>'IDT-1'!B10</f>
        <v>0</v>
      </c>
      <c r="AF10" s="24"/>
      <c r="AG10">
        <f t="shared" si="2"/>
        <v>721.22893178824563</v>
      </c>
      <c r="AI10" s="34">
        <f>PXIL!H10</f>
        <v>0</v>
      </c>
      <c r="AJ10" s="34">
        <f>PXIL!N10</f>
        <v>0</v>
      </c>
      <c r="AK10" s="34">
        <f>RTM_IEX!H10</f>
        <v>0</v>
      </c>
      <c r="AL10" s="34">
        <f>RTM_IEX!N10</f>
        <v>-68</v>
      </c>
      <c r="AM10" s="34">
        <f>RTM_PXI!H10</f>
        <v>0</v>
      </c>
      <c r="AN10" s="34">
        <f>RTM_PXI!N10</f>
        <v>0</v>
      </c>
      <c r="AO10" s="148">
        <f>GDAM_IEX!H10</f>
        <v>0</v>
      </c>
      <c r="AP10" s="148">
        <f>GDAM_IEX!N10</f>
        <v>0</v>
      </c>
      <c r="AQ10" s="148">
        <f>GDAM_PXI!H10</f>
        <v>0</v>
      </c>
      <c r="AR10" s="148">
        <f>GDAM_PXI!N10</f>
        <v>0</v>
      </c>
      <c r="AS10">
        <f>HPX!H10</f>
        <v>0</v>
      </c>
      <c r="AT10">
        <f>HPX!N10</f>
        <v>0</v>
      </c>
      <c r="AU10">
        <v>8</v>
      </c>
    </row>
    <row r="11" spans="1:47">
      <c r="A11" t="s">
        <v>53</v>
      </c>
      <c r="D11">
        <f>TWEPL!P11</f>
        <v>10.34656</v>
      </c>
      <c r="E11">
        <f>GT_NG!P11</f>
        <v>15.184893267651889</v>
      </c>
      <c r="F11">
        <f>GT_Spot!P11</f>
        <v>0</v>
      </c>
      <c r="G11">
        <f>PPCL_NG!P11</f>
        <v>0</v>
      </c>
      <c r="H11">
        <f>PPCL_Spot!P11</f>
        <v>0</v>
      </c>
      <c r="I11">
        <f>Bawana_NG!P11</f>
        <v>84.02388963473912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593.28184689612885</v>
      </c>
      <c r="P11" s="36">
        <v>57.844615384615381</v>
      </c>
      <c r="Q11" s="36">
        <v>13.5</v>
      </c>
      <c r="R11" s="38">
        <v>0</v>
      </c>
      <c r="S11" s="38">
        <v>0</v>
      </c>
      <c r="T11" s="37">
        <f>SUMPRODUCT(LTA!J11:AN11,LTA!J$101:AN$101,LTA!J$103:AN$103)</f>
        <v>21.009999999999998</v>
      </c>
      <c r="U11" s="37">
        <f>SUMPRODUCT(LTA!J11:AN11,LTA!J$102:AN$102,LTA!J$103:AN$103)</f>
        <v>51.11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96.830000000000013</v>
      </c>
      <c r="AB11" s="75">
        <f>-STOA!N11</f>
        <v>-181.5</v>
      </c>
      <c r="AC11">
        <f t="shared" si="0"/>
        <v>9.8410243882257102</v>
      </c>
      <c r="AD11">
        <f t="shared" si="1"/>
        <v>706.79078079490955</v>
      </c>
      <c r="AE11">
        <f>'IDT-1'!B11</f>
        <v>0</v>
      </c>
      <c r="AF11" s="24"/>
      <c r="AG11">
        <f t="shared" si="2"/>
        <v>706.79078079490955</v>
      </c>
      <c r="AI11" s="34">
        <f>PXIL!H11</f>
        <v>0</v>
      </c>
      <c r="AJ11" s="34">
        <f>PXIL!N11</f>
        <v>0</v>
      </c>
      <c r="AK11" s="34">
        <f>RTM_IEX!H11</f>
        <v>0</v>
      </c>
      <c r="AL11" s="34">
        <f>RTM_IEX!N11</f>
        <v>-45</v>
      </c>
      <c r="AM11" s="34">
        <f>RTM_PXI!H11</f>
        <v>0</v>
      </c>
      <c r="AN11" s="34">
        <f>RTM_PXI!N11</f>
        <v>0</v>
      </c>
      <c r="AO11" s="148">
        <f>GDAM_IEX!H11</f>
        <v>0</v>
      </c>
      <c r="AP11" s="148">
        <f>GDAM_IEX!N11</f>
        <v>0</v>
      </c>
      <c r="AQ11" s="148">
        <f>GDAM_PXI!H11</f>
        <v>0</v>
      </c>
      <c r="AR11" s="148">
        <f>GDAM_PXI!N11</f>
        <v>0</v>
      </c>
      <c r="AS11">
        <f>HPX!H11</f>
        <v>0</v>
      </c>
      <c r="AT11">
        <f>HPX!N11</f>
        <v>0</v>
      </c>
      <c r="AU11">
        <v>9</v>
      </c>
    </row>
    <row r="12" spans="1:47">
      <c r="A12" t="s">
        <v>54</v>
      </c>
      <c r="D12">
        <f>TWEPL!P12</f>
        <v>10.34656</v>
      </c>
      <c r="E12">
        <f>GT_NG!P12</f>
        <v>15.184893267651889</v>
      </c>
      <c r="F12">
        <f>GT_Spot!P12</f>
        <v>0</v>
      </c>
      <c r="G12">
        <f>PPCL_NG!P12</f>
        <v>0</v>
      </c>
      <c r="H12">
        <f>PPCL_Spot!P12</f>
        <v>0</v>
      </c>
      <c r="I12">
        <f>Bawana_NG!P12</f>
        <v>84.02388963473912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593.28184689612885</v>
      </c>
      <c r="P12" s="36">
        <v>57.844615384615381</v>
      </c>
      <c r="Q12" s="36">
        <v>13.5</v>
      </c>
      <c r="R12" s="38">
        <v>0</v>
      </c>
      <c r="S12" s="38">
        <v>0</v>
      </c>
      <c r="T12" s="37">
        <f>SUMPRODUCT(LTA!J12:AN12,LTA!J$101:AN$101,LTA!J$103:AN$103)</f>
        <v>21.009999999999998</v>
      </c>
      <c r="U12" s="37">
        <f>SUMPRODUCT(LTA!J12:AN12,LTA!J$102:AN$102,LTA!J$103:AN$103)</f>
        <v>51.11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96.830000000000013</v>
      </c>
      <c r="AB12" s="75">
        <f>-STOA!N12</f>
        <v>-181.5</v>
      </c>
      <c r="AC12">
        <f t="shared" si="0"/>
        <v>9.9003224922999333</v>
      </c>
      <c r="AD12">
        <f t="shared" si="1"/>
        <v>699.73148269083538</v>
      </c>
      <c r="AE12">
        <f>'IDT-1'!B12</f>
        <v>0</v>
      </c>
      <c r="AF12" s="24"/>
      <c r="AG12">
        <f t="shared" si="2"/>
        <v>699.73148269083538</v>
      </c>
      <c r="AI12" s="34">
        <f>PXIL!H12</f>
        <v>0</v>
      </c>
      <c r="AJ12" s="34">
        <f>PXIL!N12</f>
        <v>0</v>
      </c>
      <c r="AK12" s="34">
        <f>RTM_IEX!H12</f>
        <v>0</v>
      </c>
      <c r="AL12" s="34">
        <f>RTM_IEX!N12</f>
        <v>-52</v>
      </c>
      <c r="AM12" s="34">
        <f>RTM_PXI!H12</f>
        <v>0</v>
      </c>
      <c r="AN12" s="34">
        <f>RTM_PXI!N12</f>
        <v>0</v>
      </c>
      <c r="AO12" s="148">
        <f>GDAM_IEX!H12</f>
        <v>0</v>
      </c>
      <c r="AP12" s="148">
        <f>GDAM_IEX!N12</f>
        <v>0</v>
      </c>
      <c r="AQ12" s="148">
        <f>GDAM_PXI!H12</f>
        <v>0</v>
      </c>
      <c r="AR12" s="148">
        <f>GDAM_PXI!N12</f>
        <v>0</v>
      </c>
      <c r="AS12">
        <f>HPX!H12</f>
        <v>0</v>
      </c>
      <c r="AT12">
        <f>HPX!N12</f>
        <v>0</v>
      </c>
      <c r="AU12">
        <v>10</v>
      </c>
    </row>
    <row r="13" spans="1:47">
      <c r="A13" t="s">
        <v>55</v>
      </c>
      <c r="D13">
        <f>TWEPL!P13</f>
        <v>10.34656</v>
      </c>
      <c r="E13">
        <f>GT_NG!P13</f>
        <v>15.184893267651889</v>
      </c>
      <c r="F13">
        <f>GT_Spot!P13</f>
        <v>0</v>
      </c>
      <c r="G13">
        <f>PPCL_NG!P13</f>
        <v>0</v>
      </c>
      <c r="H13">
        <f>PPCL_Spot!P13</f>
        <v>0</v>
      </c>
      <c r="I13">
        <f>Bawana_NG!P13</f>
        <v>84.02388963473912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586.19615915657766</v>
      </c>
      <c r="P13" s="36">
        <v>57.85</v>
      </c>
      <c r="Q13" s="36">
        <v>13.5</v>
      </c>
      <c r="R13" s="38">
        <v>0</v>
      </c>
      <c r="S13" s="38">
        <v>0</v>
      </c>
      <c r="T13" s="37">
        <f>SUMPRODUCT(LTA!J13:AN13,LTA!J$101:AN$101,LTA!J$103:AN$103)</f>
        <v>21.009999999999998</v>
      </c>
      <c r="U13" s="37">
        <f>SUMPRODUCT(LTA!J13:AN13,LTA!J$102:AN$102,LTA!J$103:AN$103)</f>
        <v>51.11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96.830000000000013</v>
      </c>
      <c r="AB13" s="75">
        <f>-STOA!N13</f>
        <v>-181.5</v>
      </c>
      <c r="AC13">
        <f t="shared" si="0"/>
        <v>9.8239056306071557</v>
      </c>
      <c r="AD13">
        <f t="shared" si="1"/>
        <v>694.72759642836161</v>
      </c>
      <c r="AE13">
        <f>'IDT-1'!B13</f>
        <v>0</v>
      </c>
      <c r="AF13" s="24"/>
      <c r="AG13">
        <f t="shared" si="2"/>
        <v>694.72759642836161</v>
      </c>
      <c r="AI13" s="34">
        <f>PXIL!H13</f>
        <v>0</v>
      </c>
      <c r="AJ13" s="34">
        <f>PXIL!N13</f>
        <v>0</v>
      </c>
      <c r="AK13" s="34">
        <f>RTM_IEX!H13</f>
        <v>0</v>
      </c>
      <c r="AL13" s="34">
        <f>RTM_IEX!N13</f>
        <v>-50</v>
      </c>
      <c r="AM13" s="34">
        <f>RTM_PXI!H13</f>
        <v>0</v>
      </c>
      <c r="AN13" s="34">
        <f>RTM_PXI!N13</f>
        <v>0</v>
      </c>
      <c r="AO13" s="148">
        <f>GDAM_IEX!H13</f>
        <v>0</v>
      </c>
      <c r="AP13" s="148">
        <f>GDAM_IEX!N13</f>
        <v>0</v>
      </c>
      <c r="AQ13" s="148">
        <f>GDAM_PXI!H13</f>
        <v>0</v>
      </c>
      <c r="AR13" s="148">
        <f>GDAM_PXI!N13</f>
        <v>0</v>
      </c>
      <c r="AS13">
        <f>HPX!H13</f>
        <v>0</v>
      </c>
      <c r="AT13">
        <f>HPX!N13</f>
        <v>0</v>
      </c>
      <c r="AU13">
        <v>11</v>
      </c>
    </row>
    <row r="14" spans="1:47">
      <c r="A14" t="s">
        <v>56</v>
      </c>
      <c r="D14">
        <f>TWEPL!P14</f>
        <v>10.34656</v>
      </c>
      <c r="E14">
        <f>GT_NG!P14</f>
        <v>15.184893267651889</v>
      </c>
      <c r="F14">
        <f>GT_Spot!P14</f>
        <v>0</v>
      </c>
      <c r="G14">
        <f>PPCL_NG!P14</f>
        <v>0</v>
      </c>
      <c r="H14">
        <f>PPCL_Spot!P14</f>
        <v>0</v>
      </c>
      <c r="I14">
        <f>Bawana_NG!P14</f>
        <v>84.02388963473912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584.47453071302209</v>
      </c>
      <c r="P14" s="36">
        <v>57.85</v>
      </c>
      <c r="Q14" s="36">
        <v>13.5</v>
      </c>
      <c r="R14" s="38">
        <v>0</v>
      </c>
      <c r="S14" s="38">
        <v>0</v>
      </c>
      <c r="T14" s="37">
        <f>SUMPRODUCT(LTA!J14:AN14,LTA!J$101:AN$101,LTA!J$103:AN$103)</f>
        <v>21.009999999999998</v>
      </c>
      <c r="U14" s="37">
        <f>SUMPRODUCT(LTA!J14:AN14,LTA!J$102:AN$102,LTA!J$103:AN$103)</f>
        <v>51.11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96.830000000000013</v>
      </c>
      <c r="AB14" s="75">
        <f>-STOA!N14</f>
        <v>-181.5</v>
      </c>
      <c r="AC14">
        <f t="shared" si="0"/>
        <v>9.8517997403057347</v>
      </c>
      <c r="AD14">
        <f t="shared" si="1"/>
        <v>687.97807387510738</v>
      </c>
      <c r="AE14">
        <f>'IDT-1'!B14</f>
        <v>0</v>
      </c>
      <c r="AF14" s="24"/>
      <c r="AG14">
        <f t="shared" si="2"/>
        <v>687.97807387510738</v>
      </c>
      <c r="AI14" s="34">
        <f>PXIL!H14</f>
        <v>0</v>
      </c>
      <c r="AJ14" s="34">
        <f>PXIL!N14</f>
        <v>0</v>
      </c>
      <c r="AK14" s="34">
        <f>RTM_IEX!H14</f>
        <v>0</v>
      </c>
      <c r="AL14" s="34">
        <f>RTM_IEX!N14</f>
        <v>-55</v>
      </c>
      <c r="AM14" s="34">
        <f>RTM_PXI!H14</f>
        <v>0</v>
      </c>
      <c r="AN14" s="34">
        <f>RTM_PXI!N14</f>
        <v>0</v>
      </c>
      <c r="AO14" s="148">
        <f>GDAM_IEX!H14</f>
        <v>0</v>
      </c>
      <c r="AP14" s="148">
        <f>GDAM_IEX!N14</f>
        <v>0</v>
      </c>
      <c r="AQ14" s="148">
        <f>GDAM_PXI!H14</f>
        <v>0</v>
      </c>
      <c r="AR14" s="148">
        <f>GDAM_PXI!N14</f>
        <v>0</v>
      </c>
      <c r="AS14">
        <f>HPX!H14</f>
        <v>0</v>
      </c>
      <c r="AT14">
        <f>HPX!N14</f>
        <v>0</v>
      </c>
      <c r="AU14">
        <v>12</v>
      </c>
    </row>
    <row r="15" spans="1:47">
      <c r="A15" t="s">
        <v>57</v>
      </c>
      <c r="D15">
        <f>TWEPL!P15</f>
        <v>10.34656</v>
      </c>
      <c r="E15">
        <f>GT_NG!P15</f>
        <v>15.184893267651889</v>
      </c>
      <c r="F15">
        <f>GT_Spot!P15</f>
        <v>0</v>
      </c>
      <c r="G15">
        <f>PPCL_NG!P15</f>
        <v>0</v>
      </c>
      <c r="H15">
        <f>PPCL_Spot!P15</f>
        <v>0</v>
      </c>
      <c r="I15">
        <f>Bawana_NG!P15</f>
        <v>84.02388963473912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586.44185567571537</v>
      </c>
      <c r="P15" s="36">
        <v>57.85</v>
      </c>
      <c r="Q15" s="36">
        <v>13.5</v>
      </c>
      <c r="R15" s="38">
        <v>0</v>
      </c>
      <c r="S15" s="38">
        <v>0</v>
      </c>
      <c r="T15" s="37">
        <f>SUMPRODUCT(LTA!J15:AN15,LTA!J$101:AN$101,LTA!J$103:AN$103)</f>
        <v>19.670000000000002</v>
      </c>
      <c r="U15" s="37">
        <f>SUMPRODUCT(LTA!J15:AN15,LTA!J$102:AN$102,LTA!J$103:AN$103)</f>
        <v>51.11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96.830000000000013</v>
      </c>
      <c r="AB15" s="75">
        <f>-STOA!N15</f>
        <v>-181.5</v>
      </c>
      <c r="AC15">
        <f t="shared" si="0"/>
        <v>9.8824827431670244</v>
      </c>
      <c r="AD15">
        <f t="shared" si="1"/>
        <v>685.57471583493941</v>
      </c>
      <c r="AE15">
        <f>'IDT-1'!B15</f>
        <v>0</v>
      </c>
      <c r="AF15" s="24"/>
      <c r="AG15">
        <f t="shared" si="2"/>
        <v>685.57471583493941</v>
      </c>
      <c r="AI15" s="34">
        <f>PXIL!H15</f>
        <v>0</v>
      </c>
      <c r="AJ15" s="34">
        <f>PXIL!N15</f>
        <v>0</v>
      </c>
      <c r="AK15" s="34">
        <f>RTM_IEX!H15</f>
        <v>0</v>
      </c>
      <c r="AL15" s="34">
        <f>RTM_IEX!N15</f>
        <v>-58</v>
      </c>
      <c r="AM15" s="34">
        <f>RTM_PXI!H15</f>
        <v>0</v>
      </c>
      <c r="AN15" s="34">
        <f>RTM_PXI!N15</f>
        <v>0</v>
      </c>
      <c r="AO15" s="148">
        <f>GDAM_IEX!H15</f>
        <v>0</v>
      </c>
      <c r="AP15" s="148">
        <f>GDAM_IEX!N15</f>
        <v>0</v>
      </c>
      <c r="AQ15" s="148">
        <f>GDAM_PXI!H15</f>
        <v>0</v>
      </c>
      <c r="AR15" s="148">
        <f>GDAM_PXI!N15</f>
        <v>0</v>
      </c>
      <c r="AS15">
        <f>HPX!H15</f>
        <v>0</v>
      </c>
      <c r="AT15">
        <f>HPX!N15</f>
        <v>0</v>
      </c>
      <c r="AU15">
        <v>13</v>
      </c>
    </row>
    <row r="16" spans="1:47">
      <c r="A16" t="s">
        <v>58</v>
      </c>
      <c r="D16">
        <f>TWEPL!P16</f>
        <v>10.34656</v>
      </c>
      <c r="E16">
        <f>GT_NG!P16</f>
        <v>15.184893267651889</v>
      </c>
      <c r="F16">
        <f>GT_Spot!P16</f>
        <v>0</v>
      </c>
      <c r="G16">
        <f>PPCL_NG!P16</f>
        <v>0</v>
      </c>
      <c r="H16">
        <f>PPCL_Spot!P16</f>
        <v>0</v>
      </c>
      <c r="I16">
        <f>Bawana_NG!P16</f>
        <v>84.02388963473912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586.44185567571537</v>
      </c>
      <c r="P16" s="36">
        <v>57.85</v>
      </c>
      <c r="Q16" s="36">
        <v>13.5</v>
      </c>
      <c r="R16" s="38">
        <v>0</v>
      </c>
      <c r="S16" s="38">
        <v>0</v>
      </c>
      <c r="T16" s="37">
        <f>SUMPRODUCT(LTA!J16:AN16,LTA!J$101:AN$101,LTA!J$103:AN$103)</f>
        <v>19.670000000000002</v>
      </c>
      <c r="U16" s="37">
        <f>SUMPRODUCT(LTA!J16:AN16,LTA!J$102:AN$102,LTA!J$103:AN$103)</f>
        <v>50.15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96.830000000000013</v>
      </c>
      <c r="AB16" s="75">
        <f>-STOA!N16</f>
        <v>-181.5</v>
      </c>
      <c r="AC16">
        <f t="shared" si="0"/>
        <v>9.8405341122674681</v>
      </c>
      <c r="AD16">
        <f t="shared" si="1"/>
        <v>688.65666446583884</v>
      </c>
      <c r="AE16">
        <f>'IDT-1'!B16</f>
        <v>0</v>
      </c>
      <c r="AF16" s="24"/>
      <c r="AG16">
        <f t="shared" si="2"/>
        <v>688.65666446583884</v>
      </c>
      <c r="AI16" s="34">
        <f>PXIL!H16</f>
        <v>0</v>
      </c>
      <c r="AJ16" s="34">
        <f>PXIL!N16</f>
        <v>0</v>
      </c>
      <c r="AK16" s="34">
        <f>RTM_IEX!H16</f>
        <v>0</v>
      </c>
      <c r="AL16" s="34">
        <f>RTM_IEX!N16</f>
        <v>-54</v>
      </c>
      <c r="AM16" s="34">
        <f>RTM_PXI!H16</f>
        <v>0</v>
      </c>
      <c r="AN16" s="34">
        <f>RTM_PXI!N16</f>
        <v>0</v>
      </c>
      <c r="AO16" s="148">
        <f>GDAM_IEX!H16</f>
        <v>0</v>
      </c>
      <c r="AP16" s="148">
        <f>GDAM_IEX!N16</f>
        <v>0</v>
      </c>
      <c r="AQ16" s="148">
        <f>GDAM_PXI!H16</f>
        <v>0</v>
      </c>
      <c r="AR16" s="148">
        <f>GDAM_PXI!N16</f>
        <v>0</v>
      </c>
      <c r="AS16">
        <f>HPX!H16</f>
        <v>0</v>
      </c>
      <c r="AT16">
        <f>HPX!N16</f>
        <v>0</v>
      </c>
      <c r="AU16">
        <v>14</v>
      </c>
    </row>
    <row r="17" spans="1:47">
      <c r="A17" t="s">
        <v>59</v>
      </c>
      <c r="D17">
        <f>TWEPL!P17</f>
        <v>10.34656</v>
      </c>
      <c r="E17">
        <f>GT_NG!P17</f>
        <v>15.184893267651889</v>
      </c>
      <c r="F17">
        <f>GT_Spot!P17</f>
        <v>0</v>
      </c>
      <c r="G17">
        <f>PPCL_NG!P17</f>
        <v>0</v>
      </c>
      <c r="H17">
        <f>PPCL_Spot!P17</f>
        <v>0</v>
      </c>
      <c r="I17">
        <f>Bawana_NG!P17</f>
        <v>84.02388963473912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586.44185567571537</v>
      </c>
      <c r="P17" s="36">
        <v>57.85</v>
      </c>
      <c r="Q17" s="36">
        <v>13.5</v>
      </c>
      <c r="R17" s="38">
        <v>0</v>
      </c>
      <c r="S17" s="38">
        <v>0</v>
      </c>
      <c r="T17" s="37">
        <f>SUMPRODUCT(LTA!J17:AN17,LTA!J$101:AN$101,LTA!J$103:AN$103)</f>
        <v>19.329999999999998</v>
      </c>
      <c r="U17" s="37">
        <f>SUMPRODUCT(LTA!J17:AN17,LTA!J$102:AN$102,LTA!J$103:AN$103)</f>
        <v>50.15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96.830000000000013</v>
      </c>
      <c r="AB17" s="75">
        <f>-STOA!N17</f>
        <v>-181.5</v>
      </c>
      <c r="AC17">
        <f t="shared" si="0"/>
        <v>9.6682549577696868</v>
      </c>
      <c r="AD17">
        <f t="shared" si="1"/>
        <v>708.48894362033673</v>
      </c>
      <c r="AE17">
        <f>'IDT-1'!B17</f>
        <v>0</v>
      </c>
      <c r="AF17" s="24"/>
      <c r="AG17">
        <f t="shared" si="2"/>
        <v>708.48894362033673</v>
      </c>
      <c r="AI17" s="34">
        <f>PXIL!H17</f>
        <v>0</v>
      </c>
      <c r="AJ17" s="34">
        <f>PXIL!N17</f>
        <v>0</v>
      </c>
      <c r="AK17" s="34">
        <f>RTM_IEX!H17</f>
        <v>0</v>
      </c>
      <c r="AL17" s="34">
        <f>RTM_IEX!N17</f>
        <v>-34</v>
      </c>
      <c r="AM17" s="34">
        <f>RTM_PXI!H17</f>
        <v>0</v>
      </c>
      <c r="AN17" s="34">
        <f>RTM_PXI!N17</f>
        <v>0</v>
      </c>
      <c r="AO17" s="148">
        <f>GDAM_IEX!H17</f>
        <v>0</v>
      </c>
      <c r="AP17" s="148">
        <f>GDAM_IEX!N17</f>
        <v>0</v>
      </c>
      <c r="AQ17" s="148">
        <f>GDAM_PXI!H17</f>
        <v>0</v>
      </c>
      <c r="AR17" s="148">
        <f>GDAM_PXI!N17</f>
        <v>0</v>
      </c>
      <c r="AS17">
        <f>HPX!H17</f>
        <v>0</v>
      </c>
      <c r="AT17">
        <f>HPX!N17</f>
        <v>0</v>
      </c>
      <c r="AU17">
        <v>15</v>
      </c>
    </row>
    <row r="18" spans="1:47">
      <c r="A18" t="s">
        <v>60</v>
      </c>
      <c r="D18">
        <f>TWEPL!P18</f>
        <v>10.34656</v>
      </c>
      <c r="E18">
        <f>GT_NG!P18</f>
        <v>15.184893267651889</v>
      </c>
      <c r="F18">
        <f>GT_Spot!P18</f>
        <v>0</v>
      </c>
      <c r="G18">
        <f>PPCL_NG!P18</f>
        <v>0</v>
      </c>
      <c r="H18">
        <f>PPCL_Spot!P18</f>
        <v>0</v>
      </c>
      <c r="I18">
        <f>Bawana_NG!P18</f>
        <v>84.02388963473912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587.64482104779563</v>
      </c>
      <c r="P18" s="36">
        <v>57.85</v>
      </c>
      <c r="Q18" s="36">
        <v>13.5</v>
      </c>
      <c r="R18" s="38">
        <v>0</v>
      </c>
      <c r="S18" s="38">
        <v>0</v>
      </c>
      <c r="T18" s="37">
        <f>SUMPRODUCT(LTA!J18:AN18,LTA!J$101:AN$101,LTA!J$103:AN$103)</f>
        <v>19.329999999999998</v>
      </c>
      <c r="U18" s="37">
        <f>SUMPRODUCT(LTA!J18:AN18,LTA!J$102:AN$102,LTA!J$103:AN$103)</f>
        <v>50.15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96.830000000000013</v>
      </c>
      <c r="AB18" s="75">
        <f>-STOA!N18</f>
        <v>-181.5</v>
      </c>
      <c r="AC18">
        <f t="shared" si="0"/>
        <v>9.5851771319213821</v>
      </c>
      <c r="AD18">
        <f t="shared" si="1"/>
        <v>720.77498681826535</v>
      </c>
      <c r="AE18">
        <f>'IDT-1'!B18</f>
        <v>0</v>
      </c>
      <c r="AF18" s="24"/>
      <c r="AG18">
        <f t="shared" si="2"/>
        <v>720.77498681826535</v>
      </c>
      <c r="AI18" s="34">
        <f>PXIL!H18</f>
        <v>0</v>
      </c>
      <c r="AJ18" s="34">
        <f>PXIL!N18</f>
        <v>0</v>
      </c>
      <c r="AK18" s="34">
        <f>RTM_IEX!H18</f>
        <v>0</v>
      </c>
      <c r="AL18" s="34">
        <f>RTM_IEX!N18</f>
        <v>-23</v>
      </c>
      <c r="AM18" s="34">
        <f>RTM_PXI!H18</f>
        <v>0</v>
      </c>
      <c r="AN18" s="34">
        <f>RTM_PXI!N18</f>
        <v>0</v>
      </c>
      <c r="AO18" s="148">
        <f>GDAM_IEX!H18</f>
        <v>0</v>
      </c>
      <c r="AP18" s="148">
        <f>GDAM_IEX!N18</f>
        <v>0</v>
      </c>
      <c r="AQ18" s="148">
        <f>GDAM_PXI!H18</f>
        <v>0</v>
      </c>
      <c r="AR18" s="148">
        <f>GDAM_PXI!N18</f>
        <v>0</v>
      </c>
      <c r="AS18">
        <f>HPX!H18</f>
        <v>0</v>
      </c>
      <c r="AT18">
        <f>HPX!N18</f>
        <v>0</v>
      </c>
      <c r="AU18">
        <v>16</v>
      </c>
    </row>
    <row r="19" spans="1:47">
      <c r="A19" t="s">
        <v>61</v>
      </c>
      <c r="D19">
        <f>TWEPL!P19</f>
        <v>10.34656</v>
      </c>
      <c r="E19">
        <f>GT_NG!P19</f>
        <v>15.184893267651889</v>
      </c>
      <c r="F19">
        <f>GT_Spot!P19</f>
        <v>0</v>
      </c>
      <c r="G19">
        <f>PPCL_NG!P19</f>
        <v>0</v>
      </c>
      <c r="H19">
        <f>PPCL_Spot!P19</f>
        <v>0</v>
      </c>
      <c r="I19">
        <f>Bawana_NG!P19</f>
        <v>84.02388963473912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594.13126481651977</v>
      </c>
      <c r="P19" s="36">
        <v>57.85</v>
      </c>
      <c r="Q19" s="36">
        <v>13.5</v>
      </c>
      <c r="R19" s="38">
        <v>0</v>
      </c>
      <c r="S19" s="38">
        <v>0</v>
      </c>
      <c r="T19" s="37">
        <f>SUMPRODUCT(LTA!J19:AN19,LTA!J$101:AN$101,LTA!J$103:AN$103)</f>
        <v>19.329999999999998</v>
      </c>
      <c r="U19" s="37">
        <f>SUMPRODUCT(LTA!J19:AN19,LTA!J$102:AN$102,LTA!J$103:AN$103)</f>
        <v>50.15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96.830000000000013</v>
      </c>
      <c r="AB19" s="75">
        <f>-STOA!N19</f>
        <v>-181.5</v>
      </c>
      <c r="AC19">
        <f t="shared" si="0"/>
        <v>9.5380093668799972</v>
      </c>
      <c r="AD19">
        <f t="shared" si="1"/>
        <v>739.3085983520308</v>
      </c>
      <c r="AE19">
        <f>'IDT-1'!B19</f>
        <v>0</v>
      </c>
      <c r="AF19" s="24"/>
      <c r="AG19">
        <f t="shared" si="2"/>
        <v>739.3085983520308</v>
      </c>
      <c r="AI19" s="34">
        <f>PXIL!H19</f>
        <v>0</v>
      </c>
      <c r="AJ19" s="34">
        <f>PXIL!N19</f>
        <v>0</v>
      </c>
      <c r="AK19" s="34">
        <f>RTM_IEX!H19</f>
        <v>0</v>
      </c>
      <c r="AL19" s="34">
        <f>RTM_IEX!N19</f>
        <v>-11</v>
      </c>
      <c r="AM19" s="34">
        <f>RTM_PXI!H19</f>
        <v>0</v>
      </c>
      <c r="AN19" s="34">
        <f>RTM_PXI!N19</f>
        <v>0</v>
      </c>
      <c r="AO19" s="148">
        <f>GDAM_IEX!H19</f>
        <v>0</v>
      </c>
      <c r="AP19" s="148">
        <f>GDAM_IEX!N19</f>
        <v>0</v>
      </c>
      <c r="AQ19" s="148">
        <f>GDAM_PXI!H19</f>
        <v>0</v>
      </c>
      <c r="AR19" s="148">
        <f>GDAM_PXI!N19</f>
        <v>0</v>
      </c>
      <c r="AS19">
        <f>HPX!H19</f>
        <v>0</v>
      </c>
      <c r="AT19">
        <f>HPX!N19</f>
        <v>0</v>
      </c>
      <c r="AU19">
        <v>17</v>
      </c>
    </row>
    <row r="20" spans="1:47">
      <c r="A20" t="s">
        <v>62</v>
      </c>
      <c r="D20">
        <f>TWEPL!P20</f>
        <v>10.34656</v>
      </c>
      <c r="E20">
        <f>GT_NG!P20</f>
        <v>15.184893267651889</v>
      </c>
      <c r="F20">
        <f>GT_Spot!P20</f>
        <v>0</v>
      </c>
      <c r="G20">
        <f>PPCL_NG!P20</f>
        <v>0</v>
      </c>
      <c r="H20">
        <f>PPCL_Spot!P20</f>
        <v>0</v>
      </c>
      <c r="I20">
        <f>Bawana_NG!P20</f>
        <v>84.02388963473912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617.12852245647309</v>
      </c>
      <c r="P20" s="36">
        <v>57.844615384615381</v>
      </c>
      <c r="Q20" s="36">
        <v>13.5</v>
      </c>
      <c r="R20" s="38">
        <v>0</v>
      </c>
      <c r="S20" s="38">
        <v>0</v>
      </c>
      <c r="T20" s="37">
        <f>SUMPRODUCT(LTA!J20:AN20,LTA!J$101:AN$101,LTA!J$103:AN$103)</f>
        <v>19.329999999999998</v>
      </c>
      <c r="U20" s="37">
        <f>SUMPRODUCT(LTA!J20:AN20,LTA!J$102:AN$102,LTA!J$103:AN$103)</f>
        <v>50.15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96.830000000000013</v>
      </c>
      <c r="AB20" s="75">
        <f>-STOA!N20</f>
        <v>-181.5</v>
      </c>
      <c r="AC20">
        <f t="shared" si="0"/>
        <v>9.7311411002863739</v>
      </c>
      <c r="AD20">
        <f t="shared" si="1"/>
        <v>762.1073396431932</v>
      </c>
      <c r="AE20">
        <f>'IDT-1'!B20</f>
        <v>0</v>
      </c>
      <c r="AF20" s="24"/>
      <c r="AG20">
        <f t="shared" si="2"/>
        <v>762.1073396431932</v>
      </c>
      <c r="AI20" s="34">
        <f>PXIL!H20</f>
        <v>0</v>
      </c>
      <c r="AJ20" s="34">
        <f>PXIL!N20</f>
        <v>0</v>
      </c>
      <c r="AK20" s="34">
        <f>RTM_IEX!H20</f>
        <v>0</v>
      </c>
      <c r="AL20" s="34">
        <f>RTM_IEX!N20</f>
        <v>-11</v>
      </c>
      <c r="AM20" s="34">
        <f>RTM_PXI!H20</f>
        <v>0</v>
      </c>
      <c r="AN20" s="34">
        <f>RTM_PXI!N20</f>
        <v>0</v>
      </c>
      <c r="AO20" s="148">
        <f>GDAM_IEX!H20</f>
        <v>0</v>
      </c>
      <c r="AP20" s="148">
        <f>GDAM_IEX!N20</f>
        <v>0</v>
      </c>
      <c r="AQ20" s="148">
        <f>GDAM_PXI!H20</f>
        <v>0</v>
      </c>
      <c r="AR20" s="148">
        <f>GDAM_PXI!N20</f>
        <v>0</v>
      </c>
      <c r="AS20">
        <f>HPX!H20</f>
        <v>0</v>
      </c>
      <c r="AT20">
        <f>HPX!N20</f>
        <v>0</v>
      </c>
      <c r="AU20">
        <v>18</v>
      </c>
    </row>
    <row r="21" spans="1:47">
      <c r="A21" t="s">
        <v>63</v>
      </c>
      <c r="D21">
        <f>TWEPL!P21</f>
        <v>10.34656</v>
      </c>
      <c r="E21">
        <f>GT_NG!P21</f>
        <v>15.184893267651889</v>
      </c>
      <c r="F21">
        <f>GT_Spot!P21</f>
        <v>0</v>
      </c>
      <c r="G21">
        <f>PPCL_NG!P21</f>
        <v>0</v>
      </c>
      <c r="H21">
        <f>PPCL_Spot!P21</f>
        <v>0</v>
      </c>
      <c r="I21">
        <f>Bawana_NG!P21</f>
        <v>84.02388963473912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649.84609839213977</v>
      </c>
      <c r="P21" s="36">
        <v>57.844615384615381</v>
      </c>
      <c r="Q21" s="36">
        <v>13.5</v>
      </c>
      <c r="R21" s="38">
        <v>0</v>
      </c>
      <c r="S21" s="38">
        <v>0</v>
      </c>
      <c r="T21" s="37">
        <f>SUMPRODUCT(LTA!J21:AN21,LTA!J$101:AN$101,LTA!J$103:AN$103)</f>
        <v>19.329999999999998</v>
      </c>
      <c r="U21" s="37">
        <f>SUMPRODUCT(LTA!J21:AN21,LTA!J$102:AN$102,LTA!J$103:AN$103)</f>
        <v>50.15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96.830000000000013</v>
      </c>
      <c r="AB21" s="75">
        <f>-STOA!N21</f>
        <v>-181.5</v>
      </c>
      <c r="AC21">
        <f t="shared" si="0"/>
        <v>9.9720841072464168</v>
      </c>
      <c r="AD21">
        <f t="shared" si="1"/>
        <v>798.58397257189972</v>
      </c>
      <c r="AE21">
        <f>'IDT-1'!B21</f>
        <v>0</v>
      </c>
      <c r="AF21" s="24"/>
      <c r="AG21">
        <f t="shared" si="2"/>
        <v>798.58397257189972</v>
      </c>
      <c r="AI21" s="34">
        <f>PXIL!H21</f>
        <v>0</v>
      </c>
      <c r="AJ21" s="34">
        <f>PXIL!N21</f>
        <v>0</v>
      </c>
      <c r="AK21" s="34">
        <f>RTM_IEX!H21</f>
        <v>0</v>
      </c>
      <c r="AL21" s="34">
        <f>RTM_IEX!N21</f>
        <v>-7</v>
      </c>
      <c r="AM21" s="34">
        <f>RTM_PXI!H21</f>
        <v>0</v>
      </c>
      <c r="AN21" s="34">
        <f>RTM_PXI!N21</f>
        <v>0</v>
      </c>
      <c r="AO21" s="148">
        <f>GDAM_IEX!H21</f>
        <v>0</v>
      </c>
      <c r="AP21" s="148">
        <f>GDAM_IEX!N21</f>
        <v>0</v>
      </c>
      <c r="AQ21" s="148">
        <f>GDAM_PXI!H21</f>
        <v>0</v>
      </c>
      <c r="AR21" s="148">
        <f>GDAM_PXI!N21</f>
        <v>0</v>
      </c>
      <c r="AS21">
        <f>HPX!H21</f>
        <v>0</v>
      </c>
      <c r="AT21">
        <f>HPX!N21</f>
        <v>0</v>
      </c>
      <c r="AU21">
        <v>19</v>
      </c>
    </row>
    <row r="22" spans="1:47">
      <c r="A22" t="s">
        <v>64</v>
      </c>
      <c r="D22">
        <f>TWEPL!P22</f>
        <v>10.34656</v>
      </c>
      <c r="E22">
        <f>GT_NG!P22</f>
        <v>15.184893267651889</v>
      </c>
      <c r="F22">
        <f>GT_Spot!P22</f>
        <v>0</v>
      </c>
      <c r="G22">
        <f>PPCL_NG!P22</f>
        <v>0</v>
      </c>
      <c r="H22">
        <f>PPCL_Spot!P22</f>
        <v>0</v>
      </c>
      <c r="I22">
        <f>Bawana_NG!P22</f>
        <v>84.02388963473912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646.72586345238062</v>
      </c>
      <c r="P22" s="36">
        <v>77.13</v>
      </c>
      <c r="Q22" s="36">
        <v>13.5</v>
      </c>
      <c r="R22" s="38">
        <v>0</v>
      </c>
      <c r="S22" s="38">
        <v>0</v>
      </c>
      <c r="T22" s="37">
        <f>SUMPRODUCT(LTA!J22:AN22,LTA!J$101:AN$101,LTA!J$103:AN$103)</f>
        <v>19.329999999999998</v>
      </c>
      <c r="U22" s="37">
        <f>SUMPRODUCT(LTA!J22:AN22,LTA!J$102:AN$102,LTA!J$103:AN$103)</f>
        <v>51.11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0</v>
      </c>
      <c r="Z22" s="34">
        <f>IEX!N22</f>
        <v>0</v>
      </c>
      <c r="AA22" s="75">
        <f>STOA!H22</f>
        <v>96.830000000000013</v>
      </c>
      <c r="AB22" s="75">
        <f>-STOA!N22</f>
        <v>-181.5</v>
      </c>
      <c r="AC22">
        <f t="shared" si="0"/>
        <v>10.105189260447448</v>
      </c>
      <c r="AD22">
        <f t="shared" si="1"/>
        <v>828.35601709432422</v>
      </c>
      <c r="AE22">
        <f>'IDT-1'!B22</f>
        <v>0</v>
      </c>
      <c r="AF22" s="24"/>
      <c r="AG22">
        <f t="shared" si="2"/>
        <v>828.35601709432422</v>
      </c>
      <c r="AI22" s="34">
        <f>PXIL!H22</f>
        <v>0</v>
      </c>
      <c r="AJ22" s="34">
        <f>PXIL!N22</f>
        <v>0</v>
      </c>
      <c r="AK22" s="34">
        <f>RTM_IEX!H22</f>
        <v>5.78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8">
        <f>GDAM_IEX!H22</f>
        <v>0</v>
      </c>
      <c r="AP22" s="148">
        <f>GDAM_IEX!N22</f>
        <v>0</v>
      </c>
      <c r="AQ22" s="148">
        <f>GDAM_PXI!H22</f>
        <v>0</v>
      </c>
      <c r="AR22" s="148">
        <f>GDAM_PXI!N22</f>
        <v>0</v>
      </c>
      <c r="AS22">
        <f>HPX!H22</f>
        <v>0</v>
      </c>
      <c r="AT22">
        <f>HPX!N22</f>
        <v>0</v>
      </c>
      <c r="AU22">
        <v>20</v>
      </c>
    </row>
    <row r="23" spans="1:47">
      <c r="A23" t="s">
        <v>65</v>
      </c>
      <c r="D23">
        <f>TWEPL!P23</f>
        <v>10.34656</v>
      </c>
      <c r="E23">
        <f>GT_NG!P23</f>
        <v>15.184893267651889</v>
      </c>
      <c r="F23">
        <f>GT_Spot!P23</f>
        <v>0</v>
      </c>
      <c r="G23">
        <f>PPCL_NG!P23</f>
        <v>0</v>
      </c>
      <c r="H23">
        <f>PPCL_Spot!P23</f>
        <v>0</v>
      </c>
      <c r="I23">
        <f>Bawana_NG!P23</f>
        <v>84.02388963473912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670.49340999465699</v>
      </c>
      <c r="P23" s="36">
        <v>117.84</v>
      </c>
      <c r="Q23" s="36">
        <v>13.5</v>
      </c>
      <c r="R23" s="38">
        <v>0</v>
      </c>
      <c r="S23" s="38">
        <v>0</v>
      </c>
      <c r="T23" s="37">
        <f>SUMPRODUCT(LTA!J23:AN23,LTA!J$101:AN$101,LTA!J$103:AN$103)</f>
        <v>19.329999999999998</v>
      </c>
      <c r="U23" s="37">
        <f>SUMPRODUCT(LTA!J23:AN23,LTA!J$102:AN$102,LTA!J$103:AN$103)</f>
        <v>51.11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96.830000000000013</v>
      </c>
      <c r="AB23" s="75">
        <f>-STOA!N23</f>
        <v>-181.5</v>
      </c>
      <c r="AC23">
        <f t="shared" si="0"/>
        <v>10.64680065140257</v>
      </c>
      <c r="AD23">
        <f t="shared" si="1"/>
        <v>892.29195224564546</v>
      </c>
      <c r="AE23">
        <f>'IDT-1'!B23</f>
        <v>0</v>
      </c>
      <c r="AF23" s="24"/>
      <c r="AG23">
        <f t="shared" si="2"/>
        <v>892.29195224564546</v>
      </c>
      <c r="AI23" s="34">
        <f>PXIL!H23</f>
        <v>0</v>
      </c>
      <c r="AJ23" s="34">
        <f>PXIL!N23</f>
        <v>0</v>
      </c>
      <c r="AK23" s="34">
        <f>RTM_IEX!H23</f>
        <v>5.78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8">
        <f>GDAM_IEX!H23</f>
        <v>0</v>
      </c>
      <c r="AP23" s="148">
        <f>GDAM_IEX!N23</f>
        <v>0</v>
      </c>
      <c r="AQ23" s="148">
        <f>GDAM_PXI!H23</f>
        <v>0</v>
      </c>
      <c r="AR23" s="148">
        <f>GDAM_PXI!N23</f>
        <v>0</v>
      </c>
      <c r="AS23">
        <f>HPX!H23</f>
        <v>0</v>
      </c>
      <c r="AT23">
        <f>HPX!N23</f>
        <v>0</v>
      </c>
      <c r="AU23">
        <v>21</v>
      </c>
    </row>
    <row r="24" spans="1:47">
      <c r="A24" t="s">
        <v>66</v>
      </c>
      <c r="D24">
        <f>TWEPL!P24</f>
        <v>10.34656</v>
      </c>
      <c r="E24">
        <f>GT_NG!P24</f>
        <v>15.699227284838795</v>
      </c>
      <c r="F24">
        <f>GT_Spot!P24</f>
        <v>0</v>
      </c>
      <c r="G24">
        <f>PPCL_NG!P24</f>
        <v>0</v>
      </c>
      <c r="H24">
        <f>PPCL_Spot!P24</f>
        <v>0</v>
      </c>
      <c r="I24">
        <f>Bawana_NG!P24</f>
        <v>84.02388963473912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719.13914735897072</v>
      </c>
      <c r="P24" s="36">
        <v>105.48548300077073</v>
      </c>
      <c r="Q24" s="36">
        <v>28.41517109574081</v>
      </c>
      <c r="R24" s="38">
        <v>0</v>
      </c>
      <c r="S24" s="38">
        <v>0</v>
      </c>
      <c r="T24" s="37">
        <f>SUMPRODUCT(LTA!J24:AN24,LTA!J$101:AN$101,LTA!J$103:AN$103)</f>
        <v>19.329999999999998</v>
      </c>
      <c r="U24" s="37">
        <f>SUMPRODUCT(LTA!J24:AN24,LTA!J$102:AN$102,LTA!J$103:AN$103)</f>
        <v>51.11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96.830000000000013</v>
      </c>
      <c r="AB24" s="75">
        <f>-STOA!N24</f>
        <v>-181.5</v>
      </c>
      <c r="AC24">
        <f t="shared" si="0"/>
        <v>11.162230745417869</v>
      </c>
      <c r="AD24">
        <f t="shared" si="1"/>
        <v>953.13724762964205</v>
      </c>
      <c r="AE24">
        <f>'IDT-1'!B24</f>
        <v>0</v>
      </c>
      <c r="AF24" s="24"/>
      <c r="AG24">
        <f t="shared" si="2"/>
        <v>953.13724762964205</v>
      </c>
      <c r="AI24" s="34">
        <f>PXIL!H24</f>
        <v>0</v>
      </c>
      <c r="AJ24" s="34">
        <f>PXIL!N24</f>
        <v>0</v>
      </c>
      <c r="AK24" s="34">
        <f>RTM_IEX!H24</f>
        <v>15.42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8">
        <f>GDAM_IEX!H24</f>
        <v>0</v>
      </c>
      <c r="AP24" s="148">
        <f>GDAM_IEX!N24</f>
        <v>0</v>
      </c>
      <c r="AQ24" s="148">
        <f>GDAM_PXI!H24</f>
        <v>0</v>
      </c>
      <c r="AR24" s="148">
        <f>GDAM_PXI!N24</f>
        <v>0</v>
      </c>
      <c r="AS24">
        <f>HPX!H24</f>
        <v>0</v>
      </c>
      <c r="AT24">
        <f>HPX!N24</f>
        <v>0</v>
      </c>
      <c r="AU24">
        <v>22</v>
      </c>
    </row>
    <row r="25" spans="1:47">
      <c r="A25" t="s">
        <v>67</v>
      </c>
      <c r="D25">
        <f>TWEPL!P25</f>
        <v>10.34656</v>
      </c>
      <c r="E25">
        <f>GT_NG!P25</f>
        <v>15.699227284838795</v>
      </c>
      <c r="F25">
        <f>GT_Spot!P25</f>
        <v>0</v>
      </c>
      <c r="G25">
        <f>PPCL_NG!P25</f>
        <v>0</v>
      </c>
      <c r="H25">
        <f>PPCL_Spot!P25</f>
        <v>0</v>
      </c>
      <c r="I25">
        <f>Bawana_NG!P25</f>
        <v>82.253887602212032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784.22309385174538</v>
      </c>
      <c r="P25" s="36">
        <v>117.84451701931923</v>
      </c>
      <c r="Q25" s="36">
        <v>38.200000000000003</v>
      </c>
      <c r="R25" s="38">
        <v>0</v>
      </c>
      <c r="S25" s="38">
        <v>0</v>
      </c>
      <c r="T25" s="37">
        <f>SUMPRODUCT(LTA!J25:AN25,LTA!J$101:AN$101,LTA!J$103:AN$103)</f>
        <v>19.329999999999998</v>
      </c>
      <c r="U25" s="37">
        <f>SUMPRODUCT(LTA!J25:AN25,LTA!J$102:AN$102,LTA!J$103:AN$103)</f>
        <v>51.11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96.830000000000013</v>
      </c>
      <c r="AB25" s="75">
        <f>-STOA!N25</f>
        <v>-181.5</v>
      </c>
      <c r="AC25">
        <f t="shared" si="0"/>
        <v>11.807248327435532</v>
      </c>
      <c r="AD25">
        <f t="shared" si="1"/>
        <v>1029.2800374306798</v>
      </c>
      <c r="AE25">
        <f>'IDT-1'!B25</f>
        <v>0</v>
      </c>
      <c r="AF25" s="24"/>
      <c r="AG25">
        <f t="shared" si="2"/>
        <v>1029.2800374306798</v>
      </c>
      <c r="AI25" s="34">
        <f>PXIL!H25</f>
        <v>0</v>
      </c>
      <c r="AJ25" s="34">
        <f>PXIL!N25</f>
        <v>0</v>
      </c>
      <c r="AK25" s="34">
        <f>RTM_IEX!H25</f>
        <v>6.75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8">
        <f>GDAM_IEX!H25</f>
        <v>0</v>
      </c>
      <c r="AP25" s="148">
        <f>GDAM_IEX!N25</f>
        <v>0</v>
      </c>
      <c r="AQ25" s="148">
        <f>GDAM_PXI!H25</f>
        <v>0</v>
      </c>
      <c r="AR25" s="148">
        <f>GDAM_PXI!N25</f>
        <v>0</v>
      </c>
      <c r="AS25">
        <f>HPX!H25</f>
        <v>0</v>
      </c>
      <c r="AT25">
        <f>HPX!N25</f>
        <v>0</v>
      </c>
      <c r="AU25">
        <v>23</v>
      </c>
    </row>
    <row r="26" spans="1:47">
      <c r="A26" t="s">
        <v>68</v>
      </c>
      <c r="D26">
        <f>TWEPL!P26</f>
        <v>10.34656</v>
      </c>
      <c r="E26">
        <f>GT_NG!P26</f>
        <v>15.699227284838795</v>
      </c>
      <c r="F26">
        <f>GT_Spot!P26</f>
        <v>0</v>
      </c>
      <c r="G26">
        <f>PPCL_NG!P26</f>
        <v>0</v>
      </c>
      <c r="H26">
        <f>PPCL_Spot!P26</f>
        <v>0</v>
      </c>
      <c r="I26">
        <f>Bawana_NG!P26</f>
        <v>82.253887602212032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870.67178898912164</v>
      </c>
      <c r="P26" s="36">
        <v>117.84451701931923</v>
      </c>
      <c r="Q26" s="36">
        <v>38.199999999999996</v>
      </c>
      <c r="R26" s="38">
        <v>0</v>
      </c>
      <c r="S26" s="38">
        <v>0</v>
      </c>
      <c r="T26" s="37">
        <f>SUMPRODUCT(LTA!J26:AN26,LTA!J$101:AN$101,LTA!J$103:AN$103)</f>
        <v>19.329999999999998</v>
      </c>
      <c r="U26" s="37">
        <f>SUMPRODUCT(LTA!J26:AN26,LTA!J$102:AN$102,LTA!J$103:AN$103)</f>
        <v>51.11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96.830000000000013</v>
      </c>
      <c r="AB26" s="75">
        <f>-STOA!N26</f>
        <v>-181.5</v>
      </c>
      <c r="AC26">
        <f t="shared" si="0"/>
        <v>12.517205366589494</v>
      </c>
      <c r="AD26">
        <f t="shared" si="1"/>
        <v>1113.088775528902</v>
      </c>
      <c r="AE26">
        <f>'IDT-1'!B26</f>
        <v>0</v>
      </c>
      <c r="AF26" s="24"/>
      <c r="AG26">
        <f t="shared" si="2"/>
        <v>1113.088775528902</v>
      </c>
      <c r="AI26" s="34">
        <f>PXIL!H26</f>
        <v>0</v>
      </c>
      <c r="AJ26" s="34">
        <f>PXIL!N26</f>
        <v>0</v>
      </c>
      <c r="AK26" s="34">
        <f>RTM_IEX!H26</f>
        <v>4.82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8">
        <f>GDAM_IEX!H26</f>
        <v>0</v>
      </c>
      <c r="AP26" s="148">
        <f>GDAM_IEX!N26</f>
        <v>0</v>
      </c>
      <c r="AQ26" s="148">
        <f>GDAM_PXI!H26</f>
        <v>0</v>
      </c>
      <c r="AR26" s="148">
        <f>GDAM_PXI!N26</f>
        <v>0</v>
      </c>
      <c r="AS26">
        <f>HPX!H26</f>
        <v>0</v>
      </c>
      <c r="AT26">
        <f>HPX!N26</f>
        <v>0</v>
      </c>
      <c r="AU26">
        <v>24</v>
      </c>
    </row>
    <row r="27" spans="1:47">
      <c r="A27" t="s">
        <v>69</v>
      </c>
      <c r="D27">
        <f>TWEPL!P27</f>
        <v>10.34656</v>
      </c>
      <c r="E27">
        <f>GT_NG!P27</f>
        <v>15.699227284838795</v>
      </c>
      <c r="F27">
        <f>GT_Spot!P27</f>
        <v>0</v>
      </c>
      <c r="G27">
        <f>PPCL_NG!P27</f>
        <v>0</v>
      </c>
      <c r="H27">
        <f>PPCL_Spot!P27</f>
        <v>0</v>
      </c>
      <c r="I27">
        <f>Bawana_NG!P27</f>
        <v>82.253887602212032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957.94050528203911</v>
      </c>
      <c r="P27" s="36">
        <v>117.84451701931923</v>
      </c>
      <c r="Q27" s="36">
        <v>38.199999999999996</v>
      </c>
      <c r="R27" s="38">
        <v>4.5454545454545456E-2</v>
      </c>
      <c r="S27" s="38">
        <v>0</v>
      </c>
      <c r="T27" s="37">
        <f>SUMPRODUCT(LTA!J27:AN27,LTA!J$101:AN$101,LTA!J$103:AN$103)</f>
        <v>19.329999999999998</v>
      </c>
      <c r="U27" s="37">
        <f>SUMPRODUCT(LTA!J27:AN27,LTA!J$102:AN$102,LTA!J$103:AN$103)</f>
        <v>51.11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96.830000000000013</v>
      </c>
      <c r="AB27" s="75">
        <f>-STOA!N27</f>
        <v>-182.66</v>
      </c>
      <c r="AC27">
        <f t="shared" si="0"/>
        <v>13.309106944592688</v>
      </c>
      <c r="AD27">
        <f t="shared" si="1"/>
        <v>1204.2410447892705</v>
      </c>
      <c r="AE27">
        <f>'IDT-1'!B27</f>
        <v>0</v>
      </c>
      <c r="AF27" s="24"/>
      <c r="AG27">
        <f t="shared" si="2"/>
        <v>1204.2410447892705</v>
      </c>
      <c r="AI27" s="34">
        <f>PXIL!H27</f>
        <v>0</v>
      </c>
      <c r="AJ27" s="34">
        <f>PXIL!N27</f>
        <v>0</v>
      </c>
      <c r="AK27" s="34">
        <f>RTM_IEX!H27</f>
        <v>10.61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8">
        <f>GDAM_IEX!H27</f>
        <v>0</v>
      </c>
      <c r="AP27" s="148">
        <f>GDAM_IEX!N27</f>
        <v>0</v>
      </c>
      <c r="AQ27" s="148">
        <f>GDAM_PXI!H27</f>
        <v>0</v>
      </c>
      <c r="AR27" s="148">
        <f>GDAM_PXI!N27</f>
        <v>0</v>
      </c>
      <c r="AS27">
        <f>HPX!H27</f>
        <v>0</v>
      </c>
      <c r="AT27">
        <f>HPX!N27</f>
        <v>0</v>
      </c>
      <c r="AU27">
        <v>25</v>
      </c>
    </row>
    <row r="28" spans="1:47">
      <c r="A28" t="s">
        <v>70</v>
      </c>
      <c r="D28">
        <f>TWEPL!P28</f>
        <v>10.34656</v>
      </c>
      <c r="E28">
        <f>GT_NG!P28</f>
        <v>15.699227284838795</v>
      </c>
      <c r="F28">
        <f>GT_Spot!P28</f>
        <v>0</v>
      </c>
      <c r="G28">
        <f>PPCL_NG!P28</f>
        <v>0</v>
      </c>
      <c r="H28">
        <f>PPCL_Spot!P28</f>
        <v>0</v>
      </c>
      <c r="I28">
        <f>Bawana_NG!P28</f>
        <v>82.253887602212032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1050.4877415463634</v>
      </c>
      <c r="P28" s="36">
        <v>117.84451701931923</v>
      </c>
      <c r="Q28" s="36">
        <v>38.199999999999996</v>
      </c>
      <c r="R28" s="38">
        <v>0.56999999999999995</v>
      </c>
      <c r="S28" s="38">
        <v>0</v>
      </c>
      <c r="T28" s="37">
        <f>SUMPRODUCT(LTA!J28:AN28,LTA!J$101:AN$101,LTA!J$103:AN$103)</f>
        <v>19.329999999999998</v>
      </c>
      <c r="U28" s="37">
        <f>SUMPRODUCT(LTA!J28:AN28,LTA!J$102:AN$102,LTA!J$103:AN$103)</f>
        <v>51.11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1.93</v>
      </c>
      <c r="Z28" s="34">
        <f>IEX!N28</f>
        <v>0</v>
      </c>
      <c r="AA28" s="75">
        <f>STOA!H28</f>
        <v>96.830000000000013</v>
      </c>
      <c r="AB28" s="75">
        <f>-STOA!N28</f>
        <v>-182.66</v>
      </c>
      <c r="AC28">
        <f t="shared" si="0"/>
        <v>14.085767172830307</v>
      </c>
      <c r="AD28">
        <f t="shared" si="1"/>
        <v>1279.8561662799027</v>
      </c>
      <c r="AE28">
        <f>'IDT-1'!B28</f>
        <v>24.425999999999998</v>
      </c>
      <c r="AF28" s="24"/>
      <c r="AG28">
        <f t="shared" si="2"/>
        <v>1304.2821662799026</v>
      </c>
      <c r="AI28" s="34">
        <f>PXIL!H28</f>
        <v>0</v>
      </c>
      <c r="AJ28" s="34">
        <f>PXIL!N28</f>
        <v>0</v>
      </c>
      <c r="AK28" s="34">
        <f>RTM_IEX!H28</f>
        <v>0</v>
      </c>
      <c r="AL28" s="34">
        <f>RTM_IEX!N28</f>
        <v>-8</v>
      </c>
      <c r="AM28" s="34">
        <f>RTM_PXI!H28</f>
        <v>0</v>
      </c>
      <c r="AN28" s="34">
        <f>RTM_PXI!N28</f>
        <v>0</v>
      </c>
      <c r="AO28" s="148">
        <f>GDAM_IEX!H28</f>
        <v>0</v>
      </c>
      <c r="AP28" s="148">
        <f>GDAM_IEX!N28</f>
        <v>0</v>
      </c>
      <c r="AQ28" s="148">
        <f>GDAM_PXI!H28</f>
        <v>0</v>
      </c>
      <c r="AR28" s="148">
        <f>GDAM_PXI!N28</f>
        <v>0</v>
      </c>
      <c r="AS28">
        <f>HPX!H28</f>
        <v>0</v>
      </c>
      <c r="AT28">
        <f>HPX!N28</f>
        <v>0</v>
      </c>
      <c r="AU28">
        <v>26</v>
      </c>
    </row>
    <row r="29" spans="1:47">
      <c r="A29" t="s">
        <v>71</v>
      </c>
      <c r="D29">
        <f>TWEPL!P29</f>
        <v>10.34656</v>
      </c>
      <c r="E29">
        <f>GT_NG!P29</f>
        <v>15.699227284838795</v>
      </c>
      <c r="F29">
        <f>GT_Spot!P29</f>
        <v>0</v>
      </c>
      <c r="G29">
        <f>PPCL_NG!P29</f>
        <v>0</v>
      </c>
      <c r="H29">
        <f>PPCL_Spot!P29</f>
        <v>0</v>
      </c>
      <c r="I29">
        <f>Bawana_NG!P29</f>
        <v>82.25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1049.9368269463635</v>
      </c>
      <c r="P29" s="36">
        <v>117.84451701931923</v>
      </c>
      <c r="Q29" s="36">
        <v>38.199999999999996</v>
      </c>
      <c r="R29" s="38">
        <v>4.2699999999999996</v>
      </c>
      <c r="S29" s="38">
        <v>0</v>
      </c>
      <c r="T29" s="37">
        <f>SUMPRODUCT(LTA!J29:AN29,LTA!J$101:AN$101,LTA!J$103:AN$103)</f>
        <v>19.329999999999998</v>
      </c>
      <c r="U29" s="37">
        <f>SUMPRODUCT(LTA!J29:AN29,LTA!J$102:AN$102,LTA!J$103:AN$103)</f>
        <v>51.11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83.87</v>
      </c>
      <c r="Z29" s="34">
        <f>IEX!N29</f>
        <v>0</v>
      </c>
      <c r="AA29" s="75">
        <f>STOA!H29</f>
        <v>96.830000000000013</v>
      </c>
      <c r="AB29" s="75">
        <f>-STOA!N29</f>
        <v>-182.66</v>
      </c>
      <c r="AC29">
        <f t="shared" si="0"/>
        <v>14.893665569305508</v>
      </c>
      <c r="AD29">
        <f t="shared" si="1"/>
        <v>1353.1334656812157</v>
      </c>
      <c r="AE29">
        <f>'IDT-1'!B29</f>
        <v>0</v>
      </c>
      <c r="AF29" s="24"/>
      <c r="AG29">
        <f t="shared" si="2"/>
        <v>1353.1334656812157</v>
      </c>
      <c r="AI29" s="34">
        <f>PXIL!H29</f>
        <v>0</v>
      </c>
      <c r="AJ29" s="34">
        <f>PXIL!N29</f>
        <v>0</v>
      </c>
      <c r="AK29" s="34">
        <f>RTM_IEX!H29</f>
        <v>0</v>
      </c>
      <c r="AL29" s="34">
        <f>RTM_IEX!N29</f>
        <v>-19</v>
      </c>
      <c r="AM29" s="34">
        <f>RTM_PXI!H29</f>
        <v>0</v>
      </c>
      <c r="AN29" s="34">
        <f>RTM_PXI!N29</f>
        <v>0</v>
      </c>
      <c r="AO29" s="148">
        <f>GDAM_IEX!H29</f>
        <v>0</v>
      </c>
      <c r="AP29" s="148">
        <f>GDAM_IEX!N29</f>
        <v>0</v>
      </c>
      <c r="AQ29" s="148">
        <f>GDAM_PXI!H29</f>
        <v>0</v>
      </c>
      <c r="AR29" s="148">
        <f>GDAM_PXI!N29</f>
        <v>0</v>
      </c>
      <c r="AS29">
        <f>HPX!H29</f>
        <v>0</v>
      </c>
      <c r="AT29">
        <f>HPX!N29</f>
        <v>0</v>
      </c>
      <c r="AU29">
        <v>27</v>
      </c>
    </row>
    <row r="30" spans="1:47">
      <c r="A30" t="s">
        <v>72</v>
      </c>
      <c r="D30">
        <f>TWEPL!P30</f>
        <v>10.972360000000002</v>
      </c>
      <c r="E30">
        <f>GT_NG!P30</f>
        <v>15.699227284838795</v>
      </c>
      <c r="F30">
        <f>GT_Spot!P30</f>
        <v>0</v>
      </c>
      <c r="G30">
        <f>PPCL_NG!P30</f>
        <v>0</v>
      </c>
      <c r="H30">
        <f>PPCL_Spot!P30</f>
        <v>0</v>
      </c>
      <c r="I30">
        <f>Bawana_NG!P30</f>
        <v>82.25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1059.7827233493977</v>
      </c>
      <c r="P30" s="36">
        <v>117.84451701931923</v>
      </c>
      <c r="Q30" s="36">
        <v>38.199999999999996</v>
      </c>
      <c r="R30" s="38">
        <v>12.000000000000002</v>
      </c>
      <c r="S30" s="38">
        <v>0</v>
      </c>
      <c r="T30" s="37">
        <f>SUMPRODUCT(LTA!J30:AN30,LTA!J$101:AN$101,LTA!J$103:AN$103)</f>
        <v>22.83</v>
      </c>
      <c r="U30" s="37">
        <f>SUMPRODUCT(LTA!J30:AN30,LTA!J$102:AN$102,LTA!J$103:AN$103)</f>
        <v>51.11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19.28</v>
      </c>
      <c r="Z30" s="34">
        <f>IEX!N30</f>
        <v>0</v>
      </c>
      <c r="AA30" s="75">
        <f>STOA!H30</f>
        <v>96.830000000000013</v>
      </c>
      <c r="AB30" s="75">
        <f>-STOA!N30</f>
        <v>-182.66</v>
      </c>
      <c r="AC30">
        <f t="shared" si="0"/>
        <v>14.493915822318101</v>
      </c>
      <c r="AD30">
        <f t="shared" si="1"/>
        <v>1344.1049118312374</v>
      </c>
      <c r="AE30">
        <f>'IDT-1'!B30</f>
        <v>64.852999999999994</v>
      </c>
      <c r="AF30" s="24"/>
      <c r="AG30">
        <f t="shared" si="2"/>
        <v>1408.9579118312374</v>
      </c>
      <c r="AI30" s="34">
        <f>PXIL!H30</f>
        <v>0</v>
      </c>
      <c r="AJ30" s="34">
        <f>PXIL!N30</f>
        <v>0</v>
      </c>
      <c r="AK30" s="34">
        <f>RTM_IEX!H30</f>
        <v>14.46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8">
        <f>GDAM_IEX!H30</f>
        <v>0</v>
      </c>
      <c r="AP30" s="148">
        <f>GDAM_IEX!N30</f>
        <v>0</v>
      </c>
      <c r="AQ30" s="148">
        <f>GDAM_PXI!H30</f>
        <v>0</v>
      </c>
      <c r="AR30" s="148">
        <f>GDAM_PXI!N30</f>
        <v>0</v>
      </c>
      <c r="AS30">
        <f>HPX!H30</f>
        <v>0</v>
      </c>
      <c r="AT30">
        <f>HPX!N30</f>
        <v>0</v>
      </c>
      <c r="AU30">
        <v>28</v>
      </c>
    </row>
    <row r="31" spans="1:47">
      <c r="A31" t="s">
        <v>73</v>
      </c>
      <c r="D31">
        <f>TWEPL!P31</f>
        <v>10.972360000000002</v>
      </c>
      <c r="E31">
        <f>GT_NG!P31</f>
        <v>15.184893267651889</v>
      </c>
      <c r="F31">
        <f>GT_Spot!P31</f>
        <v>0</v>
      </c>
      <c r="G31">
        <f>PPCL_NG!P31</f>
        <v>0</v>
      </c>
      <c r="H31">
        <f>PPCL_Spot!P31</f>
        <v>0</v>
      </c>
      <c r="I31">
        <f>Bawana_NG!P31</f>
        <v>82.25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1068.8371597976102</v>
      </c>
      <c r="P31" s="36">
        <v>117.84451701931923</v>
      </c>
      <c r="Q31" s="36">
        <v>38.199999999999996</v>
      </c>
      <c r="R31" s="38">
        <v>22.895120392073299</v>
      </c>
      <c r="S31" s="38">
        <v>0</v>
      </c>
      <c r="T31" s="37">
        <f>SUMPRODUCT(LTA!J31:AN31,LTA!J$101:AN$101,LTA!J$103:AN$103)</f>
        <v>26.39</v>
      </c>
      <c r="U31" s="37">
        <f>SUMPRODUCT(LTA!J31:AN31,LTA!J$102:AN$102,LTA!J$103:AN$103)</f>
        <v>50.15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37.6</v>
      </c>
      <c r="Z31" s="34">
        <f>IEX!N31</f>
        <v>0</v>
      </c>
      <c r="AA31" s="75">
        <f>STOA!H31</f>
        <v>96.98</v>
      </c>
      <c r="AB31" s="75">
        <f>-STOA!N31</f>
        <v>-182.66</v>
      </c>
      <c r="AC31">
        <f t="shared" si="0"/>
        <v>14.949888110329031</v>
      </c>
      <c r="AD31">
        <f t="shared" si="1"/>
        <v>1341.6941623663256</v>
      </c>
      <c r="AE31">
        <f>'IDT-1'!B31</f>
        <v>57.314999999999998</v>
      </c>
      <c r="AF31" s="24"/>
      <c r="AG31">
        <f t="shared" si="2"/>
        <v>1399.0091623663257</v>
      </c>
      <c r="AI31" s="34">
        <f>PXIL!H31</f>
        <v>0</v>
      </c>
      <c r="AJ31" s="34">
        <f>PXIL!N31</f>
        <v>0</v>
      </c>
      <c r="AK31" s="34">
        <f>RTM_IEX!H31</f>
        <v>0</v>
      </c>
      <c r="AL31" s="34">
        <f>RTM_IEX!N31</f>
        <v>-28</v>
      </c>
      <c r="AM31" s="34">
        <f>RTM_PXI!H31</f>
        <v>0</v>
      </c>
      <c r="AN31" s="34">
        <f>RTM_PXI!N31</f>
        <v>0</v>
      </c>
      <c r="AO31" s="148">
        <f>GDAM_IEX!H31</f>
        <v>0</v>
      </c>
      <c r="AP31" s="148">
        <f>GDAM_IEX!N31</f>
        <v>0</v>
      </c>
      <c r="AQ31" s="148">
        <f>GDAM_PXI!H31</f>
        <v>0</v>
      </c>
      <c r="AR31" s="148">
        <f>GDAM_PXI!N31</f>
        <v>0</v>
      </c>
      <c r="AS31">
        <f>HPX!H31</f>
        <v>0</v>
      </c>
      <c r="AT31">
        <f>HPX!N31</f>
        <v>0</v>
      </c>
      <c r="AU31">
        <v>29</v>
      </c>
    </row>
    <row r="32" spans="1:47">
      <c r="A32" t="s">
        <v>74</v>
      </c>
      <c r="D32">
        <f>TWEPL!P32</f>
        <v>10.972360000000002</v>
      </c>
      <c r="E32">
        <f>GT_NG!P32</f>
        <v>15.184893267651889</v>
      </c>
      <c r="F32">
        <f>GT_Spot!P32</f>
        <v>0</v>
      </c>
      <c r="G32">
        <f>PPCL_NG!P32</f>
        <v>0</v>
      </c>
      <c r="H32">
        <f>PPCL_Spot!P32</f>
        <v>0</v>
      </c>
      <c r="I32">
        <f>Bawana_NG!P32</f>
        <v>82.25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1050.9986411212883</v>
      </c>
      <c r="P32" s="36">
        <v>117.84451701931923</v>
      </c>
      <c r="Q32" s="36">
        <v>38.199999999999996</v>
      </c>
      <c r="R32" s="38">
        <v>36.46</v>
      </c>
      <c r="S32" s="38">
        <v>0</v>
      </c>
      <c r="T32" s="37">
        <f>SUMPRODUCT(LTA!J32:AN32,LTA!J$101:AN$101,LTA!J$103:AN$103)</f>
        <v>34.19</v>
      </c>
      <c r="U32" s="37">
        <f>SUMPRODUCT(LTA!J32:AN32,LTA!J$102:AN$102,LTA!J$103:AN$103)</f>
        <v>50.15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50.13</v>
      </c>
      <c r="Z32" s="34">
        <f>IEX!N32</f>
        <v>0</v>
      </c>
      <c r="AA32" s="75">
        <f>STOA!H32</f>
        <v>96.98</v>
      </c>
      <c r="AB32" s="75">
        <f>-STOA!N32</f>
        <v>-182.66</v>
      </c>
      <c r="AC32">
        <f t="shared" si="0"/>
        <v>15.084761542154512</v>
      </c>
      <c r="AD32">
        <f t="shared" si="1"/>
        <v>1357.6156498661053</v>
      </c>
      <c r="AE32">
        <f>'IDT-1'!B32</f>
        <v>55.674999999999997</v>
      </c>
      <c r="AF32" s="24"/>
      <c r="AG32">
        <f t="shared" si="2"/>
        <v>1413.2906498661052</v>
      </c>
      <c r="AI32" s="34">
        <f>PXIL!H32</f>
        <v>0</v>
      </c>
      <c r="AJ32" s="34">
        <f>PXIL!N32</f>
        <v>0</v>
      </c>
      <c r="AK32" s="34">
        <f>RTM_IEX!H32</f>
        <v>0</v>
      </c>
      <c r="AL32" s="34">
        <f>RTM_IEX!N32</f>
        <v>-28</v>
      </c>
      <c r="AM32" s="34">
        <f>RTM_PXI!H32</f>
        <v>0</v>
      </c>
      <c r="AN32" s="34">
        <f>RTM_PXI!N32</f>
        <v>0</v>
      </c>
      <c r="AO32" s="148">
        <f>GDAM_IEX!H32</f>
        <v>0</v>
      </c>
      <c r="AP32" s="148">
        <f>GDAM_IEX!N32</f>
        <v>0</v>
      </c>
      <c r="AQ32" s="148">
        <f>GDAM_PXI!H32</f>
        <v>0</v>
      </c>
      <c r="AR32" s="148">
        <f>GDAM_PXI!N32</f>
        <v>0</v>
      </c>
      <c r="AS32">
        <f>HPX!H32</f>
        <v>0</v>
      </c>
      <c r="AT32">
        <f>HPX!N32</f>
        <v>0</v>
      </c>
      <c r="AU32">
        <v>30</v>
      </c>
    </row>
    <row r="33" spans="1:47">
      <c r="A33" t="s">
        <v>75</v>
      </c>
      <c r="D33">
        <f>TWEPL!P33</f>
        <v>10.972360000000002</v>
      </c>
      <c r="E33">
        <f>GT_NG!P33</f>
        <v>15.184893267651889</v>
      </c>
      <c r="F33">
        <f>GT_Spot!P33</f>
        <v>0</v>
      </c>
      <c r="G33">
        <f>PPCL_NG!P33</f>
        <v>0</v>
      </c>
      <c r="H33">
        <f>PPCL_Spot!P33</f>
        <v>0</v>
      </c>
      <c r="I33">
        <f>Bawana_NG!P33</f>
        <v>75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1047.2493787974279</v>
      </c>
      <c r="P33" s="36">
        <v>117.84451701931923</v>
      </c>
      <c r="Q33" s="36">
        <v>38.199999999999996</v>
      </c>
      <c r="R33" s="38">
        <v>44.5</v>
      </c>
      <c r="S33" s="38">
        <v>0</v>
      </c>
      <c r="T33" s="37">
        <f>SUMPRODUCT(LTA!J33:AN33,LTA!J$101:AN$101,LTA!J$103:AN$103)</f>
        <v>46.81</v>
      </c>
      <c r="U33" s="37">
        <f>SUMPRODUCT(LTA!J33:AN33,LTA!J$102:AN$102,LTA!J$103:AN$103)</f>
        <v>50.15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44.35</v>
      </c>
      <c r="Z33" s="34">
        <f>IEX!N33</f>
        <v>0</v>
      </c>
      <c r="AA33" s="75">
        <f>STOA!H33</f>
        <v>96.98</v>
      </c>
      <c r="AB33" s="75">
        <f>-STOA!N33</f>
        <v>-182.66</v>
      </c>
      <c r="AC33">
        <f t="shared" si="0"/>
        <v>15.329138681756309</v>
      </c>
      <c r="AD33">
        <f t="shared" si="1"/>
        <v>1336.2520104026426</v>
      </c>
      <c r="AE33">
        <f>'IDT-1'!B33</f>
        <v>58.902999999999999</v>
      </c>
      <c r="AF33" s="24"/>
      <c r="AG33">
        <f t="shared" si="2"/>
        <v>1395.1550104026426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-53</v>
      </c>
      <c r="AM33" s="34">
        <f>RTM_PXI!H33</f>
        <v>0</v>
      </c>
      <c r="AN33" s="34">
        <f>RTM_PXI!N33</f>
        <v>0</v>
      </c>
      <c r="AO33" s="148">
        <f>GDAM_IEX!H33</f>
        <v>0</v>
      </c>
      <c r="AP33" s="148">
        <f>GDAM_IEX!N33</f>
        <v>0</v>
      </c>
      <c r="AQ33" s="148">
        <f>GDAM_PXI!H33</f>
        <v>0</v>
      </c>
      <c r="AR33" s="148">
        <f>GDAM_PXI!N33</f>
        <v>0</v>
      </c>
      <c r="AS33">
        <f>HPX!H33</f>
        <v>0</v>
      </c>
      <c r="AT33">
        <f>HPX!N33</f>
        <v>0</v>
      </c>
      <c r="AU33">
        <v>31</v>
      </c>
    </row>
    <row r="34" spans="1:47">
      <c r="A34" t="s">
        <v>76</v>
      </c>
      <c r="D34">
        <f>TWEPL!P34</f>
        <v>10.972360000000002</v>
      </c>
      <c r="E34">
        <f>GT_NG!P34</f>
        <v>15.184893267651889</v>
      </c>
      <c r="F34">
        <f>GT_Spot!P34</f>
        <v>0</v>
      </c>
      <c r="G34">
        <f>PPCL_NG!P34</f>
        <v>0</v>
      </c>
      <c r="H34">
        <f>PPCL_Spot!P34</f>
        <v>0</v>
      </c>
      <c r="I34">
        <f>Bawana_NG!P34</f>
        <v>82.063877522090436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1008.5246318683647</v>
      </c>
      <c r="P34" s="36">
        <v>117.84451701931923</v>
      </c>
      <c r="Q34" s="36">
        <v>38.199999999999996</v>
      </c>
      <c r="R34" s="38">
        <v>44.5</v>
      </c>
      <c r="S34" s="38">
        <v>0</v>
      </c>
      <c r="T34" s="37">
        <f>SUMPRODUCT(LTA!J34:AN34,LTA!J$101:AN$101,LTA!J$103:AN$103)</f>
        <v>72.84</v>
      </c>
      <c r="U34" s="37">
        <f>SUMPRODUCT(LTA!J34:AN34,LTA!J$102:AN$102,LTA!J$103:AN$103)</f>
        <v>49.18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69.41</v>
      </c>
      <c r="Z34" s="34">
        <f>IEX!N34</f>
        <v>0</v>
      </c>
      <c r="AA34" s="75">
        <f>STOA!H34</f>
        <v>96.98</v>
      </c>
      <c r="AB34" s="75">
        <f>-STOA!N34</f>
        <v>-182.66</v>
      </c>
      <c r="AC34">
        <f t="shared" si="0"/>
        <v>15.594320429161296</v>
      </c>
      <c r="AD34">
        <f t="shared" si="1"/>
        <v>1341.4459592482649</v>
      </c>
      <c r="AE34">
        <f>'IDT-1'!B34</f>
        <v>46.316000000000003</v>
      </c>
      <c r="AF34" s="24"/>
      <c r="AG34">
        <f t="shared" si="2"/>
        <v>1387.7619592482649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-66</v>
      </c>
      <c r="AM34" s="34">
        <f>RTM_PXI!H34</f>
        <v>0</v>
      </c>
      <c r="AN34" s="34">
        <f>RTM_PXI!N34</f>
        <v>0</v>
      </c>
      <c r="AO34" s="148">
        <f>GDAM_IEX!H34</f>
        <v>0</v>
      </c>
      <c r="AP34" s="148">
        <f>GDAM_IEX!N34</f>
        <v>0</v>
      </c>
      <c r="AQ34" s="148">
        <f>GDAM_PXI!H34</f>
        <v>0</v>
      </c>
      <c r="AR34" s="148">
        <f>GDAM_PXI!N34</f>
        <v>0</v>
      </c>
      <c r="AS34">
        <f>HPX!H34</f>
        <v>0</v>
      </c>
      <c r="AT34">
        <f>HPX!N34</f>
        <v>0</v>
      </c>
      <c r="AU34">
        <v>32</v>
      </c>
    </row>
    <row r="35" spans="1:47">
      <c r="A35" t="s">
        <v>77</v>
      </c>
      <c r="D35">
        <f>TWEPL!P35</f>
        <v>10.972360000000002</v>
      </c>
      <c r="E35">
        <f>GT_NG!P35</f>
        <v>15.184893267651889</v>
      </c>
      <c r="F35">
        <f>GT_Spot!P35</f>
        <v>0</v>
      </c>
      <c r="G35">
        <f>PPCL_NG!P35</f>
        <v>0</v>
      </c>
      <c r="H35">
        <f>PPCL_Spot!P35</f>
        <v>0</v>
      </c>
      <c r="I35">
        <f>Bawana_NG!P35</f>
        <v>82.063877522090436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970.81385125437657</v>
      </c>
      <c r="P35" s="36">
        <v>117.84451701931923</v>
      </c>
      <c r="Q35" s="36">
        <v>38.199999999999996</v>
      </c>
      <c r="R35" s="38">
        <v>44.5</v>
      </c>
      <c r="S35" s="38">
        <v>0</v>
      </c>
      <c r="T35" s="37">
        <f>SUMPRODUCT(LTA!J35:AN35,LTA!J$101:AN$101,LTA!J$103:AN$103)</f>
        <v>110.92</v>
      </c>
      <c r="U35" s="37">
        <f>SUMPRODUCT(LTA!J35:AN35,LTA!J$102:AN$102,LTA!J$103:AN$103)</f>
        <v>51.97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20.239999999999998</v>
      </c>
      <c r="Z35" s="34">
        <f>IEX!N35</f>
        <v>0</v>
      </c>
      <c r="AA35" s="75">
        <f>STOA!H35</f>
        <v>97.360000000000014</v>
      </c>
      <c r="AB35" s="75">
        <f>-STOA!N35</f>
        <v>-182.66</v>
      </c>
      <c r="AC35">
        <f t="shared" si="0"/>
        <v>14.651925462161119</v>
      </c>
      <c r="AD35">
        <f t="shared" si="1"/>
        <v>1362.757573601277</v>
      </c>
      <c r="AE35">
        <f>'IDT-1'!B35</f>
        <v>34.857999999999997</v>
      </c>
      <c r="AF35" s="24"/>
      <c r="AG35">
        <f t="shared" si="2"/>
        <v>1397.615573601277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0</v>
      </c>
      <c r="AM35" s="34">
        <f>RTM_PXI!H35</f>
        <v>0</v>
      </c>
      <c r="AN35" s="34">
        <f>RTM_PXI!N35</f>
        <v>0</v>
      </c>
      <c r="AO35" s="148">
        <f>GDAM_IEX!H35</f>
        <v>0</v>
      </c>
      <c r="AP35" s="148">
        <f>GDAM_IEX!N35</f>
        <v>0</v>
      </c>
      <c r="AQ35" s="148">
        <f>GDAM_PXI!H35</f>
        <v>0</v>
      </c>
      <c r="AR35" s="148">
        <f>GDAM_PXI!N35</f>
        <v>0</v>
      </c>
      <c r="AS35">
        <f>HPX!H35</f>
        <v>0</v>
      </c>
      <c r="AT35">
        <f>HPX!N35</f>
        <v>0</v>
      </c>
      <c r="AU35">
        <v>33</v>
      </c>
    </row>
    <row r="36" spans="1:47">
      <c r="A36" t="s">
        <v>78</v>
      </c>
      <c r="D36">
        <f>TWEPL!P36</f>
        <v>10.972360000000002</v>
      </c>
      <c r="E36">
        <f>GT_NG!P36</f>
        <v>15.184893267651889</v>
      </c>
      <c r="F36">
        <f>GT_Spot!P36</f>
        <v>0</v>
      </c>
      <c r="G36">
        <f>PPCL_NG!P36</f>
        <v>0</v>
      </c>
      <c r="H36">
        <f>PPCL_Spot!P36</f>
        <v>0</v>
      </c>
      <c r="I36">
        <f>Bawana_NG!P36</f>
        <v>82.063877522090436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953.57279015835832</v>
      </c>
      <c r="P36" s="36">
        <v>117.84451701931923</v>
      </c>
      <c r="Q36" s="36">
        <v>38.199999999999996</v>
      </c>
      <c r="R36" s="38">
        <v>44.5</v>
      </c>
      <c r="S36" s="38">
        <v>0</v>
      </c>
      <c r="T36" s="37">
        <f>SUMPRODUCT(LTA!J36:AN36,LTA!J$101:AN$101,LTA!J$103:AN$103)</f>
        <v>151.18</v>
      </c>
      <c r="U36" s="37">
        <f>SUMPRODUCT(LTA!J36:AN36,LTA!J$102:AN$102,LTA!J$103:AN$103)</f>
        <v>51.910000000000004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37.6</v>
      </c>
      <c r="Z36" s="34">
        <f>IEX!N36</f>
        <v>0</v>
      </c>
      <c r="AA36" s="75">
        <f>STOA!H36</f>
        <v>97.360000000000014</v>
      </c>
      <c r="AB36" s="75">
        <f>-STOA!N36</f>
        <v>-182.66</v>
      </c>
      <c r="AC36">
        <f t="shared" si="0"/>
        <v>15.168498861177236</v>
      </c>
      <c r="AD36">
        <f t="shared" si="1"/>
        <v>1381.5599391062426</v>
      </c>
      <c r="AE36">
        <f>'IDT-1'!B36</f>
        <v>29.501000000000001</v>
      </c>
      <c r="AF36" s="24"/>
      <c r="AG36">
        <f t="shared" si="2"/>
        <v>1411.0609391062426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-21</v>
      </c>
      <c r="AM36" s="34">
        <f>RTM_PXI!H36</f>
        <v>0</v>
      </c>
      <c r="AN36" s="34">
        <f>RTM_PXI!N36</f>
        <v>0</v>
      </c>
      <c r="AO36" s="148">
        <f>GDAM_IEX!H36</f>
        <v>0</v>
      </c>
      <c r="AP36" s="148">
        <f>GDAM_IEX!N36</f>
        <v>0</v>
      </c>
      <c r="AQ36" s="148">
        <f>GDAM_PXI!H36</f>
        <v>0</v>
      </c>
      <c r="AR36" s="148">
        <f>GDAM_PXI!N36</f>
        <v>0</v>
      </c>
      <c r="AS36">
        <f>HPX!H36</f>
        <v>0</v>
      </c>
      <c r="AT36">
        <f>HPX!N36</f>
        <v>0</v>
      </c>
      <c r="AU36">
        <v>34</v>
      </c>
    </row>
    <row r="37" spans="1:47">
      <c r="A37" t="s">
        <v>79</v>
      </c>
      <c r="D37">
        <f>TWEPL!P37</f>
        <v>10.972360000000002</v>
      </c>
      <c r="E37">
        <f>GT_NG!P37</f>
        <v>13.477266145380828</v>
      </c>
      <c r="F37">
        <f>GT_Spot!P37</f>
        <v>0</v>
      </c>
      <c r="G37">
        <f>PPCL_NG!P37</f>
        <v>0</v>
      </c>
      <c r="H37">
        <f>PPCL_Spot!P37</f>
        <v>0</v>
      </c>
      <c r="I37">
        <f>Bawana_NG!P37</f>
        <v>82.063877522090436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978.69379895616044</v>
      </c>
      <c r="P37" s="36">
        <v>117.84451701931923</v>
      </c>
      <c r="Q37" s="36">
        <v>38.199999999999996</v>
      </c>
      <c r="R37" s="38">
        <v>47.5</v>
      </c>
      <c r="S37" s="38">
        <v>0</v>
      </c>
      <c r="T37" s="37">
        <f>SUMPRODUCT(LTA!J37:AN37,LTA!J$101:AN$101,LTA!J$103:AN$103)</f>
        <v>193.38</v>
      </c>
      <c r="U37" s="37">
        <f>SUMPRODUCT(LTA!J37:AN37,LTA!J$102:AN$102,LTA!J$103:AN$103)</f>
        <v>51.77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6.75</v>
      </c>
      <c r="Z37" s="34">
        <f>IEX!N37</f>
        <v>0</v>
      </c>
      <c r="AA37" s="75">
        <f>STOA!H37</f>
        <v>97.360000000000014</v>
      </c>
      <c r="AB37" s="75">
        <f>-STOA!N37</f>
        <v>-182.66</v>
      </c>
      <c r="AC37">
        <f t="shared" si="0"/>
        <v>15.679371894924145</v>
      </c>
      <c r="AD37">
        <f t="shared" si="1"/>
        <v>1395.672447748027</v>
      </c>
      <c r="AE37">
        <f>'IDT-1'!B37</f>
        <v>35.094999999999999</v>
      </c>
      <c r="AF37" s="24"/>
      <c r="AG37">
        <f t="shared" si="2"/>
        <v>1430.7674477480271</v>
      </c>
      <c r="AI37" s="34">
        <f>PXIL!H37</f>
        <v>0</v>
      </c>
      <c r="AJ37" s="34">
        <f>PXIL!N37</f>
        <v>0</v>
      </c>
      <c r="AK37" s="34">
        <f>RTM_IEX!H37</f>
        <v>0</v>
      </c>
      <c r="AL37" s="34">
        <f>RTM_IEX!N37</f>
        <v>-44</v>
      </c>
      <c r="AM37" s="34">
        <f>RTM_PXI!H37</f>
        <v>0</v>
      </c>
      <c r="AN37" s="34">
        <f>RTM_PXI!N37</f>
        <v>0</v>
      </c>
      <c r="AO37" s="148">
        <f>GDAM_IEX!H37</f>
        <v>0</v>
      </c>
      <c r="AP37" s="148">
        <f>GDAM_IEX!N37</f>
        <v>0</v>
      </c>
      <c r="AQ37" s="148">
        <f>GDAM_PXI!H37</f>
        <v>0</v>
      </c>
      <c r="AR37" s="148">
        <f>GDAM_PXI!N37</f>
        <v>0</v>
      </c>
      <c r="AS37">
        <f>HPX!H37</f>
        <v>0</v>
      </c>
      <c r="AT37">
        <f>HPX!N37</f>
        <v>0</v>
      </c>
      <c r="AU37">
        <v>35</v>
      </c>
    </row>
    <row r="38" spans="1:47">
      <c r="A38" t="s">
        <v>80</v>
      </c>
      <c r="D38">
        <f>TWEPL!P38</f>
        <v>10.972360000000002</v>
      </c>
      <c r="E38">
        <f>GT_NG!P38</f>
        <v>13.477266145380828</v>
      </c>
      <c r="F38">
        <f>GT_Spot!P38</f>
        <v>0</v>
      </c>
      <c r="G38">
        <f>PPCL_NG!P38</f>
        <v>0</v>
      </c>
      <c r="H38">
        <f>PPCL_Spot!P38</f>
        <v>0</v>
      </c>
      <c r="I38">
        <f>Bawana_NG!P38</f>
        <v>82.063877522090436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981.72785053953476</v>
      </c>
      <c r="P38" s="36">
        <v>117.84451701931923</v>
      </c>
      <c r="Q38" s="36">
        <v>38.199999999999996</v>
      </c>
      <c r="R38" s="38">
        <v>47.5</v>
      </c>
      <c r="S38" s="38">
        <v>0</v>
      </c>
      <c r="T38" s="37">
        <f>SUMPRODUCT(LTA!J38:AN38,LTA!J$101:AN$101,LTA!J$103:AN$103)</f>
        <v>234.72</v>
      </c>
      <c r="U38" s="37">
        <f>SUMPRODUCT(LTA!J38:AN38,LTA!J$102:AN$102,LTA!J$103:AN$103)</f>
        <v>51.45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97.360000000000014</v>
      </c>
      <c r="AB38" s="75">
        <f>-STOA!N38</f>
        <v>-182.66</v>
      </c>
      <c r="AC38">
        <f t="shared" si="0"/>
        <v>16.128264451822712</v>
      </c>
      <c r="AD38">
        <f t="shared" si="1"/>
        <v>1416.5276067745024</v>
      </c>
      <c r="AE38">
        <f>'IDT-1'!B38</f>
        <v>14</v>
      </c>
      <c r="AF38" s="24"/>
      <c r="AG38">
        <f t="shared" si="2"/>
        <v>1430.5276067745024</v>
      </c>
      <c r="AI38" s="34">
        <f>PXIL!H38</f>
        <v>0</v>
      </c>
      <c r="AJ38" s="34">
        <f>PXIL!N38</f>
        <v>0</v>
      </c>
      <c r="AK38" s="34">
        <f>RTM_IEX!H38</f>
        <v>0</v>
      </c>
      <c r="AL38" s="34">
        <f>RTM_IEX!N38</f>
        <v>-60</v>
      </c>
      <c r="AM38" s="34">
        <f>RTM_PXI!H38</f>
        <v>0</v>
      </c>
      <c r="AN38" s="34">
        <f>RTM_PXI!N38</f>
        <v>0</v>
      </c>
      <c r="AO38" s="148">
        <f>GDAM_IEX!H38</f>
        <v>0</v>
      </c>
      <c r="AP38" s="148">
        <f>GDAM_IEX!N38</f>
        <v>0</v>
      </c>
      <c r="AQ38" s="148">
        <f>GDAM_PXI!H38</f>
        <v>0</v>
      </c>
      <c r="AR38" s="148">
        <f>GDAM_PXI!N38</f>
        <v>0</v>
      </c>
      <c r="AS38">
        <f>HPX!H38</f>
        <v>0</v>
      </c>
      <c r="AT38">
        <f>HPX!N38</f>
        <v>0</v>
      </c>
      <c r="AU38">
        <v>36</v>
      </c>
    </row>
    <row r="39" spans="1:47">
      <c r="A39" t="s">
        <v>81</v>
      </c>
      <c r="D39">
        <f>TWEPL!P39</f>
        <v>10.972360000000002</v>
      </c>
      <c r="E39">
        <f>GT_NG!P39</f>
        <v>13.360411236605847</v>
      </c>
      <c r="F39">
        <f>GT_Spot!P39</f>
        <v>0</v>
      </c>
      <c r="G39">
        <f>PPCL_NG!P39</f>
        <v>0</v>
      </c>
      <c r="H39">
        <f>PPCL_Spot!P39</f>
        <v>0</v>
      </c>
      <c r="I39">
        <f>Bawana_NG!P39</f>
        <v>82.063877522090436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952.99365178387427</v>
      </c>
      <c r="P39" s="36">
        <v>117.84451701931923</v>
      </c>
      <c r="Q39" s="36">
        <v>38.199999999999996</v>
      </c>
      <c r="R39" s="38">
        <v>47.5</v>
      </c>
      <c r="S39" s="38">
        <v>0</v>
      </c>
      <c r="T39" s="37">
        <f>SUMPRODUCT(LTA!J39:AN39,LTA!J$101:AN$101,LTA!J$103:AN$103)</f>
        <v>266.85000000000002</v>
      </c>
      <c r="U39" s="37">
        <f>SUMPRODUCT(LTA!J39:AN39,LTA!J$102:AN$102,LTA!J$103:AN$103)</f>
        <v>31.29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97.360000000000014</v>
      </c>
      <c r="AB39" s="75">
        <f>-STOA!N39</f>
        <v>-182.66</v>
      </c>
      <c r="AC39">
        <f t="shared" si="0"/>
        <v>15.562905714797001</v>
      </c>
      <c r="AD39">
        <f t="shared" si="1"/>
        <v>1450.2119118470928</v>
      </c>
      <c r="AE39">
        <f>'IDT-1'!B39</f>
        <v>8</v>
      </c>
      <c r="AF39" s="24"/>
      <c r="AG39">
        <f t="shared" si="2"/>
        <v>1458.2119118470928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-10</v>
      </c>
      <c r="AM39" s="34">
        <f>RTM_PXI!H39</f>
        <v>0</v>
      </c>
      <c r="AN39" s="34">
        <f>RTM_PXI!N39</f>
        <v>0</v>
      </c>
      <c r="AO39" s="148">
        <f>GDAM_IEX!H39</f>
        <v>0</v>
      </c>
      <c r="AP39" s="148">
        <f>GDAM_IEX!N39</f>
        <v>0</v>
      </c>
      <c r="AQ39" s="148">
        <f>GDAM_PXI!H39</f>
        <v>0</v>
      </c>
      <c r="AR39" s="148">
        <f>GDAM_PXI!N39</f>
        <v>0</v>
      </c>
      <c r="AS39">
        <f>HPX!H39</f>
        <v>0</v>
      </c>
      <c r="AT39">
        <f>HPX!N39</f>
        <v>0</v>
      </c>
      <c r="AU39">
        <v>37</v>
      </c>
    </row>
    <row r="40" spans="1:47">
      <c r="A40" t="s">
        <v>82</v>
      </c>
      <c r="D40">
        <f>TWEPL!P40</f>
        <v>10.972360000000002</v>
      </c>
      <c r="E40">
        <f>GT_NG!P40</f>
        <v>13.360411236605847</v>
      </c>
      <c r="F40">
        <f>GT_Spot!P40</f>
        <v>0</v>
      </c>
      <c r="G40">
        <f>PPCL_NG!P40</f>
        <v>0</v>
      </c>
      <c r="H40">
        <f>PPCL_Spot!P40</f>
        <v>0</v>
      </c>
      <c r="I40">
        <f>Bawana_NG!P40</f>
        <v>78.710000000000008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925.40592662934489</v>
      </c>
      <c r="P40" s="36">
        <v>117.84451701931923</v>
      </c>
      <c r="Q40" s="36">
        <v>38.199999999999996</v>
      </c>
      <c r="R40" s="38">
        <v>47.5</v>
      </c>
      <c r="S40" s="38">
        <v>0</v>
      </c>
      <c r="T40" s="37">
        <f>SUMPRODUCT(LTA!J40:AN40,LTA!J$101:AN$101,LTA!J$103:AN$103)</f>
        <v>305.38</v>
      </c>
      <c r="U40" s="37">
        <f>SUMPRODUCT(LTA!J40:AN40,LTA!J$102:AN$102,LTA!J$103:AN$103)</f>
        <v>31.090000000000003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7.71</v>
      </c>
      <c r="Z40" s="34">
        <f>IEX!N40</f>
        <v>0</v>
      </c>
      <c r="AA40" s="75">
        <f>STOA!H40</f>
        <v>97.360000000000014</v>
      </c>
      <c r="AB40" s="75">
        <f>-STOA!N40</f>
        <v>-182.66</v>
      </c>
      <c r="AC40">
        <f t="shared" si="0"/>
        <v>15.605020675064504</v>
      </c>
      <c r="AD40">
        <f t="shared" si="1"/>
        <v>1475.2681942102054</v>
      </c>
      <c r="AE40">
        <f>'IDT-1'!B40</f>
        <v>2.3559999999999999</v>
      </c>
      <c r="AF40" s="24"/>
      <c r="AG40">
        <f t="shared" si="2"/>
        <v>1477.6241942102054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0</v>
      </c>
      <c r="AM40" s="34">
        <f>RTM_PXI!H40</f>
        <v>0</v>
      </c>
      <c r="AN40" s="34">
        <f>RTM_PXI!N40</f>
        <v>0</v>
      </c>
      <c r="AO40" s="148">
        <f>GDAM_IEX!H40</f>
        <v>0</v>
      </c>
      <c r="AP40" s="148">
        <f>GDAM_IEX!N40</f>
        <v>0</v>
      </c>
      <c r="AQ40" s="148">
        <f>GDAM_PXI!H40</f>
        <v>0</v>
      </c>
      <c r="AR40" s="148">
        <f>GDAM_PXI!N40</f>
        <v>0</v>
      </c>
      <c r="AS40">
        <f>HPX!H40</f>
        <v>0</v>
      </c>
      <c r="AT40">
        <f>HPX!N40</f>
        <v>0</v>
      </c>
      <c r="AU40">
        <v>38</v>
      </c>
    </row>
    <row r="41" spans="1:47">
      <c r="A41" t="s">
        <v>83</v>
      </c>
      <c r="D41">
        <f>TWEPL!P41</f>
        <v>10.972360000000002</v>
      </c>
      <c r="E41">
        <f>GT_NG!P41</f>
        <v>14.356459330143538</v>
      </c>
      <c r="F41">
        <f>GT_Spot!P41</f>
        <v>0</v>
      </c>
      <c r="G41">
        <f>PPCL_NG!P41</f>
        <v>0</v>
      </c>
      <c r="H41">
        <f>PPCL_Spot!P41</f>
        <v>0</v>
      </c>
      <c r="I41">
        <f>Bawana_NG!P41</f>
        <v>78.710000000000008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886.42196449365645</v>
      </c>
      <c r="P41" s="36">
        <v>117.84451701931923</v>
      </c>
      <c r="Q41" s="36">
        <v>38.199999999999996</v>
      </c>
      <c r="R41" s="38">
        <v>47.5</v>
      </c>
      <c r="S41" s="38">
        <v>0</v>
      </c>
      <c r="T41" s="37">
        <f>SUMPRODUCT(LTA!J41:AN41,LTA!J$101:AN$101,LTA!J$103:AN$103)</f>
        <v>331.24</v>
      </c>
      <c r="U41" s="37">
        <f>SUMPRODUCT(LTA!J41:AN41,LTA!J$102:AN$102,LTA!J$103:AN$103)</f>
        <v>30.69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97.360000000000014</v>
      </c>
      <c r="AB41" s="75">
        <f>-STOA!N41</f>
        <v>-182.66</v>
      </c>
      <c r="AC41">
        <f t="shared" si="0"/>
        <v>15.791434197110441</v>
      </c>
      <c r="AD41">
        <f t="shared" si="1"/>
        <v>1497.2738666460091</v>
      </c>
      <c r="AE41">
        <f>'IDT-1'!B41</f>
        <v>0</v>
      </c>
      <c r="AF41" s="24"/>
      <c r="AG41">
        <f t="shared" si="2"/>
        <v>1497.2738666460091</v>
      </c>
      <c r="AI41" s="34">
        <f>PXIL!H41</f>
        <v>0</v>
      </c>
      <c r="AJ41" s="34">
        <f>PXIL!N41</f>
        <v>0</v>
      </c>
      <c r="AK41" s="34">
        <f>RTM_IEX!H41</f>
        <v>42.43</v>
      </c>
      <c r="AL41" s="34">
        <f>RTM_IEX!N41</f>
        <v>0</v>
      </c>
      <c r="AM41" s="34">
        <f>RTM_PXI!H41</f>
        <v>0</v>
      </c>
      <c r="AN41" s="34">
        <f>RTM_PXI!N41</f>
        <v>0</v>
      </c>
      <c r="AO41" s="148">
        <f>GDAM_IEX!H41</f>
        <v>0</v>
      </c>
      <c r="AP41" s="148">
        <f>GDAM_IEX!N41</f>
        <v>0</v>
      </c>
      <c r="AQ41" s="148">
        <f>GDAM_PXI!H41</f>
        <v>0</v>
      </c>
      <c r="AR41" s="148">
        <f>GDAM_PXI!N41</f>
        <v>0</v>
      </c>
      <c r="AS41">
        <f>HPX!H41</f>
        <v>0</v>
      </c>
      <c r="AT41">
        <f>HPX!N41</f>
        <v>0</v>
      </c>
      <c r="AU41">
        <v>39</v>
      </c>
    </row>
    <row r="42" spans="1:47">
      <c r="A42" t="s">
        <v>84</v>
      </c>
      <c r="D42">
        <f>TWEPL!P42</f>
        <v>10.972360000000002</v>
      </c>
      <c r="E42">
        <f>GT_NG!P42</f>
        <v>14.356459330143538</v>
      </c>
      <c r="F42">
        <f>GT_Spot!P42</f>
        <v>0</v>
      </c>
      <c r="G42">
        <f>PPCL_NG!P42</f>
        <v>0</v>
      </c>
      <c r="H42">
        <f>PPCL_Spot!P42</f>
        <v>0</v>
      </c>
      <c r="I42">
        <f>Bawana_NG!P42</f>
        <v>78.710000000000008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879.44420021189489</v>
      </c>
      <c r="P42" s="36">
        <v>117.84451701931923</v>
      </c>
      <c r="Q42" s="36">
        <v>38.199999999999996</v>
      </c>
      <c r="R42" s="38">
        <v>47.5</v>
      </c>
      <c r="S42" s="38">
        <v>0</v>
      </c>
      <c r="T42" s="37">
        <f>SUMPRODUCT(LTA!J42:AN42,LTA!J$101:AN$101,LTA!J$103:AN$103)</f>
        <v>371.36</v>
      </c>
      <c r="U42" s="37">
        <f>SUMPRODUCT(LTA!J42:AN42,LTA!J$102:AN$102,LTA!J$103:AN$103)</f>
        <v>30.230000000000004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97.360000000000014</v>
      </c>
      <c r="AB42" s="75">
        <f>-STOA!N42</f>
        <v>-182.66</v>
      </c>
      <c r="AC42">
        <f t="shared" si="0"/>
        <v>15.76625297714364</v>
      </c>
      <c r="AD42">
        <f t="shared" si="1"/>
        <v>1494.3012835842139</v>
      </c>
      <c r="AE42">
        <f>'IDT-1'!B42</f>
        <v>0</v>
      </c>
      <c r="AF42" s="24"/>
      <c r="AG42">
        <f t="shared" si="2"/>
        <v>1494.3012835842139</v>
      </c>
      <c r="AI42" s="34">
        <f>PXIL!H42</f>
        <v>0</v>
      </c>
      <c r="AJ42" s="34">
        <f>PXIL!N42</f>
        <v>0</v>
      </c>
      <c r="AK42" s="34">
        <f>RTM_IEX!H42</f>
        <v>6.75</v>
      </c>
      <c r="AL42" s="34">
        <f>RTM_IEX!N42</f>
        <v>0</v>
      </c>
      <c r="AM42" s="34">
        <f>RTM_PXI!H42</f>
        <v>0</v>
      </c>
      <c r="AN42" s="34">
        <f>RTM_PXI!N42</f>
        <v>0</v>
      </c>
      <c r="AO42" s="148">
        <f>GDAM_IEX!H42</f>
        <v>0</v>
      </c>
      <c r="AP42" s="148">
        <f>GDAM_IEX!N42</f>
        <v>0</v>
      </c>
      <c r="AQ42" s="148">
        <f>GDAM_PXI!H42</f>
        <v>0</v>
      </c>
      <c r="AR42" s="148">
        <f>GDAM_PXI!N42</f>
        <v>0</v>
      </c>
      <c r="AS42">
        <f>HPX!H42</f>
        <v>0</v>
      </c>
      <c r="AT42">
        <f>HPX!N42</f>
        <v>0</v>
      </c>
      <c r="AU42">
        <v>40</v>
      </c>
    </row>
    <row r="43" spans="1:47">
      <c r="A43" t="s">
        <v>85</v>
      </c>
      <c r="D43">
        <f>TWEPL!P43</f>
        <v>10.972360000000002</v>
      </c>
      <c r="E43">
        <f>GT_NG!P43</f>
        <v>15.060426929392445</v>
      </c>
      <c r="F43">
        <f>GT_Spot!P43</f>
        <v>0</v>
      </c>
      <c r="G43">
        <f>PPCL_NG!P43</f>
        <v>0</v>
      </c>
      <c r="H43">
        <f>PPCL_Spot!P43</f>
        <v>0</v>
      </c>
      <c r="I43">
        <f>Bawana_NG!P43</f>
        <v>75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875.57429604100435</v>
      </c>
      <c r="P43" s="36">
        <v>117.84451701931923</v>
      </c>
      <c r="Q43" s="36">
        <v>38.199999999999996</v>
      </c>
      <c r="R43" s="38">
        <v>47.5</v>
      </c>
      <c r="S43" s="38">
        <v>0</v>
      </c>
      <c r="T43" s="37">
        <f>SUMPRODUCT(LTA!J43:AN43,LTA!J$101:AN$101,LTA!J$103:AN$103)</f>
        <v>398.84000000000003</v>
      </c>
      <c r="U43" s="37">
        <f>SUMPRODUCT(LTA!J43:AN43,LTA!J$102:AN$102,LTA!J$103:AN$103)</f>
        <v>29.89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97.360000000000014</v>
      </c>
      <c r="AB43" s="75">
        <f>-STOA!N43</f>
        <v>-182.66</v>
      </c>
      <c r="AC43">
        <f t="shared" si="0"/>
        <v>16.100021210788967</v>
      </c>
      <c r="AD43">
        <f t="shared" si="1"/>
        <v>1481.4815787789271</v>
      </c>
      <c r="AE43">
        <f>'IDT-1'!B43</f>
        <v>0</v>
      </c>
      <c r="AF43" s="24"/>
      <c r="AG43">
        <f t="shared" si="2"/>
        <v>1481.4815787789271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-26</v>
      </c>
      <c r="AM43" s="34">
        <f>RTM_PXI!H43</f>
        <v>0</v>
      </c>
      <c r="AN43" s="34">
        <f>RTM_PXI!N43</f>
        <v>0</v>
      </c>
      <c r="AO43" s="148">
        <f>GDAM_IEX!H43</f>
        <v>0</v>
      </c>
      <c r="AP43" s="148">
        <f>GDAM_IEX!N43</f>
        <v>0</v>
      </c>
      <c r="AQ43" s="148">
        <f>GDAM_PXI!H43</f>
        <v>0</v>
      </c>
      <c r="AR43" s="148">
        <f>GDAM_PXI!N43</f>
        <v>0</v>
      </c>
      <c r="AS43">
        <f>HPX!H43</f>
        <v>0</v>
      </c>
      <c r="AT43">
        <f>HPX!N43</f>
        <v>0</v>
      </c>
      <c r="AU43">
        <v>41</v>
      </c>
    </row>
    <row r="44" spans="1:47">
      <c r="A44" t="s">
        <v>86</v>
      </c>
      <c r="D44">
        <f>TWEPL!P44</f>
        <v>10.972360000000002</v>
      </c>
      <c r="E44">
        <f>GT_NG!P44</f>
        <v>15.060426929392445</v>
      </c>
      <c r="F44">
        <f>GT_Spot!P44</f>
        <v>0</v>
      </c>
      <c r="G44">
        <f>PPCL_NG!P44</f>
        <v>0</v>
      </c>
      <c r="H44">
        <f>PPCL_Spot!P44</f>
        <v>0</v>
      </c>
      <c r="I44">
        <f>Bawana_NG!P44</f>
        <v>75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802.56051474235414</v>
      </c>
      <c r="P44" s="36">
        <v>117.84451701931923</v>
      </c>
      <c r="Q44" s="36">
        <v>38.199999999999996</v>
      </c>
      <c r="R44" s="38">
        <v>47.5</v>
      </c>
      <c r="S44" s="38">
        <v>0</v>
      </c>
      <c r="T44" s="37">
        <f>SUMPRODUCT(LTA!J44:AN44,LTA!J$101:AN$101,LTA!J$103:AN$103)</f>
        <v>426.32</v>
      </c>
      <c r="U44" s="37">
        <f>SUMPRODUCT(LTA!J44:AN44,LTA!J$102:AN$102,LTA!J$103:AN$103)</f>
        <v>29.43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97.360000000000014</v>
      </c>
      <c r="AB44" s="75">
        <f>-STOA!N44</f>
        <v>-182.66</v>
      </c>
      <c r="AC44">
        <f t="shared" si="0"/>
        <v>15.623035347033188</v>
      </c>
      <c r="AD44">
        <f t="shared" si="1"/>
        <v>1477.3947833440325</v>
      </c>
      <c r="AE44">
        <f>'IDT-1'!B44</f>
        <v>0</v>
      </c>
      <c r="AF44" s="24"/>
      <c r="AG44">
        <f t="shared" si="2"/>
        <v>1477.3947833440325</v>
      </c>
      <c r="AI44" s="34">
        <f>PXIL!H44</f>
        <v>0</v>
      </c>
      <c r="AJ44" s="34">
        <f>PXIL!N44</f>
        <v>0</v>
      </c>
      <c r="AK44" s="34">
        <f>RTM_IEX!H44</f>
        <v>15.43</v>
      </c>
      <c r="AL44" s="34">
        <f>RTM_IEX!N44</f>
        <v>0</v>
      </c>
      <c r="AM44" s="34">
        <f>RTM_PXI!H44</f>
        <v>0</v>
      </c>
      <c r="AN44" s="34">
        <f>RTM_PXI!N44</f>
        <v>0</v>
      </c>
      <c r="AO44" s="148">
        <f>GDAM_IEX!H44</f>
        <v>0</v>
      </c>
      <c r="AP44" s="148">
        <f>GDAM_IEX!N44</f>
        <v>0</v>
      </c>
      <c r="AQ44" s="148">
        <f>GDAM_PXI!H44</f>
        <v>0</v>
      </c>
      <c r="AR44" s="148">
        <f>GDAM_PXI!N44</f>
        <v>0</v>
      </c>
      <c r="AS44">
        <f>HPX!H44</f>
        <v>0</v>
      </c>
      <c r="AT44">
        <f>HPX!N44</f>
        <v>0</v>
      </c>
      <c r="AU44">
        <v>42</v>
      </c>
    </row>
    <row r="45" spans="1:47">
      <c r="A45" t="s">
        <v>87</v>
      </c>
      <c r="D45">
        <f>TWEPL!P45</f>
        <v>10.972360000000002</v>
      </c>
      <c r="E45">
        <f>GT_NG!P45</f>
        <v>15.060426929392445</v>
      </c>
      <c r="F45">
        <f>GT_Spot!P45</f>
        <v>0</v>
      </c>
      <c r="G45">
        <f>PPCL_NG!P45</f>
        <v>0</v>
      </c>
      <c r="H45">
        <f>PPCL_Spot!P45</f>
        <v>0</v>
      </c>
      <c r="I45">
        <f>Bawana_NG!P45</f>
        <v>75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765.5984049189899</v>
      </c>
      <c r="P45" s="36">
        <v>117.84451701931923</v>
      </c>
      <c r="Q45" s="36">
        <v>38.199999999999996</v>
      </c>
      <c r="R45" s="38">
        <v>47.5</v>
      </c>
      <c r="S45" s="38">
        <v>0</v>
      </c>
      <c r="T45" s="37">
        <f>SUMPRODUCT(LTA!J45:AN45,LTA!J$101:AN$101,LTA!J$103:AN$103)</f>
        <v>451.08</v>
      </c>
      <c r="U45" s="37">
        <f>SUMPRODUCT(LTA!J45:AN45,LTA!J$102:AN$102,LTA!J$103:AN$103)</f>
        <v>29.18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97.360000000000014</v>
      </c>
      <c r="AB45" s="75">
        <f>-STOA!N45</f>
        <v>-182.66</v>
      </c>
      <c r="AC45">
        <f t="shared" si="0"/>
        <v>15.89097762451693</v>
      </c>
      <c r="AD45">
        <f t="shared" si="1"/>
        <v>1509.0247312431848</v>
      </c>
      <c r="AE45">
        <f>'IDT-1'!B45</f>
        <v>0</v>
      </c>
      <c r="AF45" s="24"/>
      <c r="AG45">
        <f t="shared" si="2"/>
        <v>1509.0247312431848</v>
      </c>
      <c r="AI45" s="34">
        <f>PXIL!H45</f>
        <v>0</v>
      </c>
      <c r="AJ45" s="34">
        <f>PXIL!N45</f>
        <v>0</v>
      </c>
      <c r="AK45" s="34">
        <f>RTM_IEX!H45</f>
        <v>59.78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8">
        <f>GDAM_IEX!H45</f>
        <v>0</v>
      </c>
      <c r="AP45" s="148">
        <f>GDAM_IEX!N45</f>
        <v>0</v>
      </c>
      <c r="AQ45" s="148">
        <f>GDAM_PXI!H45</f>
        <v>0</v>
      </c>
      <c r="AR45" s="148">
        <f>GDAM_PXI!N45</f>
        <v>0</v>
      </c>
      <c r="AS45">
        <f>HPX!H45</f>
        <v>0</v>
      </c>
      <c r="AT45">
        <f>HPX!N45</f>
        <v>0</v>
      </c>
      <c r="AU45">
        <v>43</v>
      </c>
    </row>
    <row r="46" spans="1:47">
      <c r="A46" t="s">
        <v>88</v>
      </c>
      <c r="D46">
        <f>TWEPL!P46</f>
        <v>10.972360000000002</v>
      </c>
      <c r="E46">
        <f>GT_NG!P46</f>
        <v>15.060426929392445</v>
      </c>
      <c r="F46">
        <f>GT_Spot!P46</f>
        <v>0</v>
      </c>
      <c r="G46">
        <f>PPCL_NG!P46</f>
        <v>0</v>
      </c>
      <c r="H46">
        <f>PPCL_Spot!P46</f>
        <v>0</v>
      </c>
      <c r="I46">
        <f>Bawana_NG!P46</f>
        <v>75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741.30253021435919</v>
      </c>
      <c r="P46" s="36">
        <v>117.84451701931923</v>
      </c>
      <c r="Q46" s="36">
        <v>38.199999999999996</v>
      </c>
      <c r="R46" s="38">
        <v>47.5</v>
      </c>
      <c r="S46" s="38">
        <v>0</v>
      </c>
      <c r="T46" s="37">
        <f>SUMPRODUCT(LTA!J46:AN46,LTA!J$101:AN$101,LTA!J$103:AN$103)</f>
        <v>471.62</v>
      </c>
      <c r="U46" s="37">
        <f>SUMPRODUCT(LTA!J46:AN46,LTA!J$102:AN$102,LTA!J$103:AN$103)</f>
        <v>29.18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97.360000000000014</v>
      </c>
      <c r="AB46" s="75">
        <f>-STOA!N46</f>
        <v>-182.66</v>
      </c>
      <c r="AC46">
        <f t="shared" si="0"/>
        <v>15.826920276998031</v>
      </c>
      <c r="AD46">
        <f t="shared" si="1"/>
        <v>1501.4629138860728</v>
      </c>
      <c r="AE46">
        <f>'IDT-1'!B46</f>
        <v>0</v>
      </c>
      <c r="AF46" s="24"/>
      <c r="AG46">
        <f t="shared" si="2"/>
        <v>1501.4629138860728</v>
      </c>
      <c r="AI46" s="34">
        <f>PXIL!H46</f>
        <v>0</v>
      </c>
      <c r="AJ46" s="34">
        <f>PXIL!N46</f>
        <v>0</v>
      </c>
      <c r="AK46" s="34">
        <f>RTM_IEX!H46</f>
        <v>55.91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8">
        <f>GDAM_IEX!H46</f>
        <v>0</v>
      </c>
      <c r="AP46" s="148">
        <f>GDAM_IEX!N46</f>
        <v>0</v>
      </c>
      <c r="AQ46" s="148">
        <f>GDAM_PXI!H46</f>
        <v>0</v>
      </c>
      <c r="AR46" s="148">
        <f>GDAM_PXI!N46</f>
        <v>0</v>
      </c>
      <c r="AS46">
        <f>HPX!H46</f>
        <v>0</v>
      </c>
      <c r="AT46">
        <f>HPX!N46</f>
        <v>0</v>
      </c>
      <c r="AU46">
        <v>44</v>
      </c>
    </row>
    <row r="47" spans="1:47">
      <c r="A47" t="s">
        <v>89</v>
      </c>
      <c r="D47">
        <f>TWEPL!P47</f>
        <v>10.972360000000002</v>
      </c>
      <c r="E47">
        <f>GT_NG!P47</f>
        <v>15.060426929392445</v>
      </c>
      <c r="F47">
        <f>GT_Spot!P47</f>
        <v>0</v>
      </c>
      <c r="G47">
        <f>PPCL_NG!P47</f>
        <v>0</v>
      </c>
      <c r="H47">
        <f>PPCL_Spot!P47</f>
        <v>0</v>
      </c>
      <c r="I47">
        <f>Bawana_NG!P47</f>
        <v>78.710000000000008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711.84814001209827</v>
      </c>
      <c r="P47" s="36">
        <v>117.84451701931923</v>
      </c>
      <c r="Q47" s="36">
        <v>38.199999999999996</v>
      </c>
      <c r="R47" s="38">
        <v>47.5</v>
      </c>
      <c r="S47" s="38">
        <v>0</v>
      </c>
      <c r="T47" s="37">
        <f>SUMPRODUCT(LTA!J47:AN47,LTA!J$101:AN$101,LTA!J$103:AN$103)</f>
        <v>485.98999999999995</v>
      </c>
      <c r="U47" s="37">
        <f>SUMPRODUCT(LTA!J47:AN47,LTA!J$102:AN$102,LTA!J$103:AN$103)</f>
        <v>29.18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97.360000000000014</v>
      </c>
      <c r="AB47" s="75">
        <f>-STOA!N47</f>
        <v>-182.66</v>
      </c>
      <c r="AC47">
        <f t="shared" si="0"/>
        <v>15.650483399299041</v>
      </c>
      <c r="AD47">
        <f t="shared" si="1"/>
        <v>1480.634960561511</v>
      </c>
      <c r="AE47">
        <f>'IDT-1'!B47</f>
        <v>0</v>
      </c>
      <c r="AF47" s="24"/>
      <c r="AG47">
        <f t="shared" si="2"/>
        <v>1480.634960561511</v>
      </c>
      <c r="AI47" s="34">
        <f>PXIL!H47</f>
        <v>0</v>
      </c>
      <c r="AJ47" s="34">
        <f>PXIL!N47</f>
        <v>0</v>
      </c>
      <c r="AK47" s="34">
        <f>RTM_IEX!H47</f>
        <v>46.28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8">
        <f>GDAM_IEX!H47</f>
        <v>0</v>
      </c>
      <c r="AP47" s="148">
        <f>GDAM_IEX!N47</f>
        <v>0</v>
      </c>
      <c r="AQ47" s="148">
        <f>GDAM_PXI!H47</f>
        <v>0</v>
      </c>
      <c r="AR47" s="148">
        <f>GDAM_PXI!N47</f>
        <v>0</v>
      </c>
      <c r="AS47">
        <f>HPX!H47</f>
        <v>0</v>
      </c>
      <c r="AT47">
        <f>HPX!N47</f>
        <v>0</v>
      </c>
      <c r="AU47">
        <v>45</v>
      </c>
    </row>
    <row r="48" spans="1:47">
      <c r="A48" t="s">
        <v>90</v>
      </c>
      <c r="D48">
        <f>TWEPL!P48</f>
        <v>10.972360000000002</v>
      </c>
      <c r="E48">
        <f>GT_NG!P48</f>
        <v>15.060426929392445</v>
      </c>
      <c r="F48">
        <f>GT_Spot!P48</f>
        <v>0</v>
      </c>
      <c r="G48">
        <f>PPCL_NG!P48</f>
        <v>0</v>
      </c>
      <c r="H48">
        <f>PPCL_Spot!P48</f>
        <v>0</v>
      </c>
      <c r="I48">
        <f>Bawana_NG!P48</f>
        <v>78.710000000000008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724.78904754421137</v>
      </c>
      <c r="P48" s="36">
        <v>117.84451701931923</v>
      </c>
      <c r="Q48" s="36">
        <v>38.199999999999996</v>
      </c>
      <c r="R48" s="38">
        <v>47.5</v>
      </c>
      <c r="S48" s="38">
        <v>0</v>
      </c>
      <c r="T48" s="37">
        <f>SUMPRODUCT(LTA!J48:AN48,LTA!J$101:AN$101,LTA!J$103:AN$103)</f>
        <v>498.82</v>
      </c>
      <c r="U48" s="37">
        <f>SUMPRODUCT(LTA!J48:AN48,LTA!J$102:AN$102,LTA!J$103:AN$103)</f>
        <v>29.18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97.360000000000014</v>
      </c>
      <c r="AB48" s="75">
        <f>-STOA!N48</f>
        <v>-182.66</v>
      </c>
      <c r="AC48">
        <f t="shared" si="0"/>
        <v>15.478207022568791</v>
      </c>
      <c r="AD48">
        <f t="shared" si="1"/>
        <v>1460.2981444703544</v>
      </c>
      <c r="AE48">
        <f>'IDT-1'!B48</f>
        <v>0</v>
      </c>
      <c r="AF48" s="24"/>
      <c r="AG48">
        <f t="shared" si="2"/>
        <v>1460.2981444703544</v>
      </c>
      <c r="AI48" s="34">
        <f>PXIL!H48</f>
        <v>0</v>
      </c>
      <c r="AJ48" s="34">
        <f>PXIL!N48</f>
        <v>0</v>
      </c>
      <c r="AK48" s="34">
        <f>RTM_IEX!H48</f>
        <v>0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8">
        <f>GDAM_IEX!H48</f>
        <v>0</v>
      </c>
      <c r="AP48" s="148">
        <f>GDAM_IEX!N48</f>
        <v>0</v>
      </c>
      <c r="AQ48" s="148">
        <f>GDAM_PXI!H48</f>
        <v>0</v>
      </c>
      <c r="AR48" s="148">
        <f>GDAM_PXI!N48</f>
        <v>0</v>
      </c>
      <c r="AS48">
        <f>HPX!H48</f>
        <v>0</v>
      </c>
      <c r="AT48">
        <f>HPX!N48</f>
        <v>0</v>
      </c>
      <c r="AU48">
        <v>46</v>
      </c>
    </row>
    <row r="49" spans="1:47">
      <c r="A49" t="s">
        <v>91</v>
      </c>
      <c r="D49">
        <f>TWEPL!P49</f>
        <v>10.972360000000002</v>
      </c>
      <c r="E49">
        <f>GT_NG!P49</f>
        <v>15.060426929392445</v>
      </c>
      <c r="F49">
        <f>GT_Spot!P49</f>
        <v>0</v>
      </c>
      <c r="G49">
        <f>PPCL_NG!P49</f>
        <v>0</v>
      </c>
      <c r="H49">
        <f>PPCL_Spot!P49</f>
        <v>0</v>
      </c>
      <c r="I49">
        <f>Bawana_NG!P49</f>
        <v>78.710000000000008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700.71809626803883</v>
      </c>
      <c r="P49" s="36">
        <v>117.84451701931923</v>
      </c>
      <c r="Q49" s="36">
        <v>38.199999999999996</v>
      </c>
      <c r="R49" s="38">
        <v>47.5</v>
      </c>
      <c r="S49" s="38">
        <v>0</v>
      </c>
      <c r="T49" s="37">
        <f>SUMPRODUCT(LTA!J49:AN49,LTA!J$101:AN$101,LTA!J$103:AN$103)</f>
        <v>512.40000000000009</v>
      </c>
      <c r="U49" s="37">
        <f>SUMPRODUCT(LTA!J49:AN49,LTA!J$102:AN$102,LTA!J$103:AN$103)</f>
        <v>29.18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97.360000000000014</v>
      </c>
      <c r="AB49" s="75">
        <f>-STOA!N49</f>
        <v>-182.66</v>
      </c>
      <c r="AC49">
        <f t="shared" si="0"/>
        <v>15.641159031848943</v>
      </c>
      <c r="AD49">
        <f t="shared" si="1"/>
        <v>1479.5342411849019</v>
      </c>
      <c r="AE49">
        <f>'IDT-1'!B49</f>
        <v>0</v>
      </c>
      <c r="AF49" s="24"/>
      <c r="AG49">
        <f t="shared" si="2"/>
        <v>1479.5342411849019</v>
      </c>
      <c r="AI49" s="34">
        <f>PXIL!H49</f>
        <v>0</v>
      </c>
      <c r="AJ49" s="34">
        <f>PXIL!N49</f>
        <v>0</v>
      </c>
      <c r="AK49" s="34">
        <f>RTM_IEX!H49</f>
        <v>29.89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8">
        <f>GDAM_IEX!H49</f>
        <v>0</v>
      </c>
      <c r="AP49" s="148">
        <f>GDAM_IEX!N49</f>
        <v>0</v>
      </c>
      <c r="AQ49" s="148">
        <f>GDAM_PXI!H49</f>
        <v>0</v>
      </c>
      <c r="AR49" s="148">
        <f>GDAM_PXI!N49</f>
        <v>0</v>
      </c>
      <c r="AS49">
        <f>HPX!H49</f>
        <v>0</v>
      </c>
      <c r="AT49">
        <f>HPX!N49</f>
        <v>0</v>
      </c>
      <c r="AU49">
        <v>47</v>
      </c>
    </row>
    <row r="50" spans="1:47">
      <c r="A50" t="s">
        <v>92</v>
      </c>
      <c r="D50">
        <f>TWEPL!P50</f>
        <v>10.972360000000002</v>
      </c>
      <c r="E50">
        <f>GT_NG!P50</f>
        <v>15.060426929392445</v>
      </c>
      <c r="F50">
        <f>GT_Spot!P50</f>
        <v>0</v>
      </c>
      <c r="G50">
        <f>PPCL_NG!P50</f>
        <v>0</v>
      </c>
      <c r="H50">
        <f>PPCL_Spot!P50</f>
        <v>0</v>
      </c>
      <c r="I50">
        <f>Bawana_NG!P50</f>
        <v>78.710000000000008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677.25435624045508</v>
      </c>
      <c r="P50" s="36">
        <v>117.84451701931923</v>
      </c>
      <c r="Q50" s="36">
        <v>38.199999999999996</v>
      </c>
      <c r="R50" s="38">
        <v>47.5</v>
      </c>
      <c r="S50" s="38">
        <v>0</v>
      </c>
      <c r="T50" s="37">
        <f>SUMPRODUCT(LTA!J50:AN50,LTA!J$101:AN$101,LTA!J$103:AN$103)</f>
        <v>516.93000000000006</v>
      </c>
      <c r="U50" s="37">
        <f>SUMPRODUCT(LTA!J50:AN50,LTA!J$102:AN$102,LTA!J$103:AN$103)</f>
        <v>30.15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97.360000000000014</v>
      </c>
      <c r="AB50" s="75">
        <f>-STOA!N50</f>
        <v>-182.66</v>
      </c>
      <c r="AC50">
        <f t="shared" si="0"/>
        <v>15.49026361561724</v>
      </c>
      <c r="AD50">
        <f t="shared" si="1"/>
        <v>1461.7213965735498</v>
      </c>
      <c r="AE50">
        <f>'IDT-1'!B50</f>
        <v>0</v>
      </c>
      <c r="AF50" s="24"/>
      <c r="AG50">
        <f t="shared" si="2"/>
        <v>1461.7213965735498</v>
      </c>
      <c r="AI50" s="34">
        <f>PXIL!H50</f>
        <v>0</v>
      </c>
      <c r="AJ50" s="34">
        <f>PXIL!N50</f>
        <v>0</v>
      </c>
      <c r="AK50" s="34">
        <f>RTM_IEX!H50</f>
        <v>29.89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8">
        <f>GDAM_IEX!H50</f>
        <v>0</v>
      </c>
      <c r="AP50" s="148">
        <f>GDAM_IEX!N50</f>
        <v>0</v>
      </c>
      <c r="AQ50" s="148">
        <f>GDAM_PXI!H50</f>
        <v>0</v>
      </c>
      <c r="AR50" s="148">
        <f>GDAM_PXI!N50</f>
        <v>0</v>
      </c>
      <c r="AS50">
        <f>HPX!H50</f>
        <v>0</v>
      </c>
      <c r="AT50">
        <f>HPX!N50</f>
        <v>0</v>
      </c>
      <c r="AU50">
        <v>48</v>
      </c>
    </row>
    <row r="51" spans="1:47">
      <c r="A51" t="s">
        <v>93</v>
      </c>
      <c r="D51">
        <f>TWEPL!P51</f>
        <v>10.972360000000002</v>
      </c>
      <c r="E51">
        <f>GT_NG!P51</f>
        <v>15.060426929392445</v>
      </c>
      <c r="F51">
        <f>GT_Spot!P51</f>
        <v>0</v>
      </c>
      <c r="G51">
        <f>PPCL_NG!P51</f>
        <v>0</v>
      </c>
      <c r="H51">
        <f>PPCL_Spot!P51</f>
        <v>0</v>
      </c>
      <c r="I51">
        <f>Bawana_NG!P51</f>
        <v>75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659.82168207253733</v>
      </c>
      <c r="P51" s="36">
        <v>117.84451701931923</v>
      </c>
      <c r="Q51" s="36">
        <v>38.199999999999996</v>
      </c>
      <c r="R51" s="38">
        <v>47.5</v>
      </c>
      <c r="S51" s="38">
        <v>0</v>
      </c>
      <c r="T51" s="37">
        <f>SUMPRODUCT(LTA!J51:AN51,LTA!J$101:AN$101,LTA!J$103:AN$103)</f>
        <v>523.75</v>
      </c>
      <c r="U51" s="37">
        <f>SUMPRODUCT(LTA!J51:AN51,LTA!J$102:AN$102,LTA!J$103:AN$103)</f>
        <v>30.15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97.360000000000014</v>
      </c>
      <c r="AB51" s="75">
        <f>-STOA!N51</f>
        <v>-182.66</v>
      </c>
      <c r="AC51">
        <f t="shared" si="0"/>
        <v>15.30510515260673</v>
      </c>
      <c r="AD51">
        <f t="shared" si="1"/>
        <v>1439.8638808686426</v>
      </c>
      <c r="AE51">
        <f>'IDT-1'!B51</f>
        <v>0</v>
      </c>
      <c r="AF51" s="24"/>
      <c r="AG51">
        <f t="shared" si="2"/>
        <v>1439.8638808686426</v>
      </c>
      <c r="AI51" s="34">
        <f>PXIL!H51</f>
        <v>0</v>
      </c>
      <c r="AJ51" s="34">
        <f>PXIL!N51</f>
        <v>0</v>
      </c>
      <c r="AK51" s="34">
        <f>RTM_IEX!H51</f>
        <v>22.17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8">
        <f>GDAM_IEX!H51</f>
        <v>0</v>
      </c>
      <c r="AP51" s="148">
        <f>GDAM_IEX!N51</f>
        <v>0</v>
      </c>
      <c r="AQ51" s="148">
        <f>GDAM_PXI!H51</f>
        <v>0</v>
      </c>
      <c r="AR51" s="148">
        <f>GDAM_PXI!N51</f>
        <v>0</v>
      </c>
      <c r="AS51">
        <f>HPX!H51</f>
        <v>0</v>
      </c>
      <c r="AT51">
        <f>HPX!N51</f>
        <v>0</v>
      </c>
      <c r="AU51">
        <v>49</v>
      </c>
    </row>
    <row r="52" spans="1:47">
      <c r="A52" t="s">
        <v>94</v>
      </c>
      <c r="D52">
        <f>TWEPL!P52</f>
        <v>10.972360000000002</v>
      </c>
      <c r="E52">
        <f>GT_NG!P52</f>
        <v>15.060426929392445</v>
      </c>
      <c r="F52">
        <f>GT_Spot!P52</f>
        <v>0</v>
      </c>
      <c r="G52">
        <f>PPCL_NG!P52</f>
        <v>0</v>
      </c>
      <c r="H52">
        <f>PPCL_Spot!P52</f>
        <v>0</v>
      </c>
      <c r="I52">
        <f>Bawana_NG!P52</f>
        <v>75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659.61803689292026</v>
      </c>
      <c r="P52" s="36">
        <v>117.84451701931923</v>
      </c>
      <c r="Q52" s="36">
        <v>19.28</v>
      </c>
      <c r="R52" s="38">
        <v>47.5</v>
      </c>
      <c r="S52" s="38">
        <v>0</v>
      </c>
      <c r="T52" s="37">
        <f>SUMPRODUCT(LTA!J52:AN52,LTA!J$101:AN$101,LTA!J$103:AN$103)</f>
        <v>524.52</v>
      </c>
      <c r="U52" s="37">
        <f>SUMPRODUCT(LTA!J52:AN52,LTA!J$102:AN$102,LTA!J$103:AN$103)</f>
        <v>30.15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97.360000000000014</v>
      </c>
      <c r="AB52" s="75">
        <f>-STOA!N52</f>
        <v>-182.66</v>
      </c>
      <c r="AC52">
        <f t="shared" si="0"/>
        <v>15.175294533097945</v>
      </c>
      <c r="AD52">
        <f t="shared" si="1"/>
        <v>1424.5400463085341</v>
      </c>
      <c r="AE52">
        <f>'IDT-1'!B52</f>
        <v>0</v>
      </c>
      <c r="AF52" s="24"/>
      <c r="AG52">
        <f t="shared" si="2"/>
        <v>1424.5400463085341</v>
      </c>
      <c r="AI52" s="34">
        <f>PXIL!H52</f>
        <v>0</v>
      </c>
      <c r="AJ52" s="34">
        <f>PXIL!N52</f>
        <v>0</v>
      </c>
      <c r="AK52" s="34">
        <f>RTM_IEX!H52</f>
        <v>25.07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8">
        <f>GDAM_IEX!H52</f>
        <v>0</v>
      </c>
      <c r="AP52" s="148">
        <f>GDAM_IEX!N52</f>
        <v>0</v>
      </c>
      <c r="AQ52" s="148">
        <f>GDAM_PXI!H52</f>
        <v>0</v>
      </c>
      <c r="AR52" s="148">
        <f>GDAM_PXI!N52</f>
        <v>0</v>
      </c>
      <c r="AS52">
        <f>HPX!H52</f>
        <v>0</v>
      </c>
      <c r="AT52">
        <f>HPX!N52</f>
        <v>0</v>
      </c>
      <c r="AU52">
        <v>50</v>
      </c>
    </row>
    <row r="53" spans="1:47">
      <c r="A53" t="s">
        <v>95</v>
      </c>
      <c r="D53">
        <f>TWEPL!P53</f>
        <v>10.972360000000002</v>
      </c>
      <c r="E53">
        <f>GT_NG!P53</f>
        <v>15.060426929392445</v>
      </c>
      <c r="F53">
        <f>GT_Spot!P53</f>
        <v>0</v>
      </c>
      <c r="G53">
        <f>PPCL_NG!P53</f>
        <v>0</v>
      </c>
      <c r="H53">
        <f>PPCL_Spot!P53</f>
        <v>0</v>
      </c>
      <c r="I53">
        <f>Bawana_NG!P53</f>
        <v>81.533746610909432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648.78801289567866</v>
      </c>
      <c r="P53" s="36">
        <v>117.84451701931923</v>
      </c>
      <c r="Q53" s="36">
        <v>13.01</v>
      </c>
      <c r="R53" s="38">
        <v>47.5</v>
      </c>
      <c r="S53" s="38">
        <v>0</v>
      </c>
      <c r="T53" s="37">
        <f>SUMPRODUCT(LTA!J53:AN53,LTA!J$101:AN$101,LTA!J$103:AN$103)</f>
        <v>513.86</v>
      </c>
      <c r="U53" s="37">
        <f>SUMPRODUCT(LTA!J53:AN53,LTA!J$102:AN$102,LTA!J$103:AN$103)</f>
        <v>30.15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97.360000000000014</v>
      </c>
      <c r="AB53" s="75">
        <f>-STOA!N53</f>
        <v>-182.66</v>
      </c>
      <c r="AC53">
        <f t="shared" si="0"/>
        <v>15.029333803052754</v>
      </c>
      <c r="AD53">
        <f t="shared" si="1"/>
        <v>1407.3097296522471</v>
      </c>
      <c r="AE53">
        <f>'IDT-1'!B53</f>
        <v>0</v>
      </c>
      <c r="AF53" s="24"/>
      <c r="AG53">
        <f t="shared" si="2"/>
        <v>1407.3097296522471</v>
      </c>
      <c r="AI53" s="34">
        <f>PXIL!H53</f>
        <v>0</v>
      </c>
      <c r="AJ53" s="34">
        <f>PXIL!N53</f>
        <v>0</v>
      </c>
      <c r="AK53" s="34">
        <f>RTM_IEX!H53</f>
        <v>28.92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8">
        <f>GDAM_IEX!H53</f>
        <v>0</v>
      </c>
      <c r="AP53" s="148">
        <f>GDAM_IEX!N53</f>
        <v>0</v>
      </c>
      <c r="AQ53" s="148">
        <f>GDAM_PXI!H53</f>
        <v>0</v>
      </c>
      <c r="AR53" s="148">
        <f>GDAM_PXI!N53</f>
        <v>0</v>
      </c>
      <c r="AS53">
        <f>HPX!H53</f>
        <v>0</v>
      </c>
      <c r="AT53">
        <f>HPX!N53</f>
        <v>0</v>
      </c>
      <c r="AU53">
        <v>51</v>
      </c>
    </row>
    <row r="54" spans="1:47">
      <c r="A54" t="s">
        <v>96</v>
      </c>
      <c r="D54">
        <f>TWEPL!P54</f>
        <v>11.0558</v>
      </c>
      <c r="E54">
        <f>GT_NG!P54</f>
        <v>15.060426929392445</v>
      </c>
      <c r="F54">
        <f>GT_Spot!P54</f>
        <v>0</v>
      </c>
      <c r="G54">
        <f>PPCL_NG!P54</f>
        <v>0</v>
      </c>
      <c r="H54">
        <f>PPCL_Spot!P54</f>
        <v>0</v>
      </c>
      <c r="I54">
        <f>Bawana_NG!P54</f>
        <v>81.533746610909432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640.68700007106963</v>
      </c>
      <c r="P54" s="36">
        <v>100.27</v>
      </c>
      <c r="Q54" s="36">
        <v>13.01</v>
      </c>
      <c r="R54" s="38">
        <v>47.5</v>
      </c>
      <c r="S54" s="38">
        <v>0</v>
      </c>
      <c r="T54" s="37">
        <f>SUMPRODUCT(LTA!J54:AN54,LTA!J$101:AN$101,LTA!J$103:AN$103)</f>
        <v>513.66</v>
      </c>
      <c r="U54" s="37">
        <f>SUMPRODUCT(LTA!J54:AN54,LTA!J$102:AN$102,LTA!J$103:AN$103)</f>
        <v>30.15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97.360000000000014</v>
      </c>
      <c r="AB54" s="75">
        <f>-STOA!N54</f>
        <v>-182.66</v>
      </c>
      <c r="AC54">
        <f t="shared" si="0"/>
        <v>14.869380248363758</v>
      </c>
      <c r="AD54">
        <f t="shared" si="1"/>
        <v>1388.4275933630079</v>
      </c>
      <c r="AE54">
        <f>'IDT-1'!B54</f>
        <v>0</v>
      </c>
      <c r="AF54" s="24"/>
      <c r="AG54">
        <f t="shared" si="2"/>
        <v>1388.4275933630079</v>
      </c>
      <c r="AI54" s="34">
        <f>PXIL!H54</f>
        <v>0</v>
      </c>
      <c r="AJ54" s="34">
        <f>PXIL!N54</f>
        <v>0</v>
      </c>
      <c r="AK54" s="34">
        <f>RTM_IEX!H54</f>
        <v>35.67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8">
        <f>GDAM_IEX!H54</f>
        <v>0</v>
      </c>
      <c r="AP54" s="148">
        <f>GDAM_IEX!N54</f>
        <v>0</v>
      </c>
      <c r="AQ54" s="148">
        <f>GDAM_PXI!H54</f>
        <v>0</v>
      </c>
      <c r="AR54" s="148">
        <f>GDAM_PXI!N54</f>
        <v>0</v>
      </c>
      <c r="AS54">
        <f>HPX!H54</f>
        <v>0</v>
      </c>
      <c r="AT54">
        <f>HPX!N54</f>
        <v>0</v>
      </c>
      <c r="AU54">
        <v>52</v>
      </c>
    </row>
    <row r="55" spans="1:47">
      <c r="A55" t="s">
        <v>97</v>
      </c>
      <c r="D55">
        <f>TWEPL!P55</f>
        <v>11.0558</v>
      </c>
      <c r="E55">
        <f>GT_NG!P55</f>
        <v>15.060426929392445</v>
      </c>
      <c r="F55">
        <f>GT_Spot!P55</f>
        <v>0</v>
      </c>
      <c r="G55">
        <f>PPCL_NG!P55</f>
        <v>0</v>
      </c>
      <c r="H55">
        <f>PPCL_Spot!P55</f>
        <v>0</v>
      </c>
      <c r="I55">
        <f>Bawana_NG!P55</f>
        <v>84.02388963473912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643.85518242403452</v>
      </c>
      <c r="P55" s="36">
        <v>57.25</v>
      </c>
      <c r="Q55" s="36">
        <v>14.127688910696763</v>
      </c>
      <c r="R55" s="38">
        <v>47.5</v>
      </c>
      <c r="S55" s="38">
        <v>0</v>
      </c>
      <c r="T55" s="37">
        <f>SUMPRODUCT(LTA!J55:AN55,LTA!J$101:AN$101,LTA!J$103:AN$103)</f>
        <v>508.54999999999995</v>
      </c>
      <c r="U55" s="37">
        <f>SUMPRODUCT(LTA!J55:AN55,LTA!J$102:AN$102,LTA!J$103:AN$103)</f>
        <v>30.15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97.360000000000014</v>
      </c>
      <c r="AB55" s="75">
        <f>-STOA!N55</f>
        <v>-182.66</v>
      </c>
      <c r="AC55">
        <f t="shared" si="0"/>
        <v>14.497730768378684</v>
      </c>
      <c r="AD55">
        <f t="shared" si="1"/>
        <v>1344.5552571304841</v>
      </c>
      <c r="AE55">
        <f>'IDT-1'!B55</f>
        <v>0</v>
      </c>
      <c r="AF55" s="24"/>
      <c r="AG55">
        <f t="shared" si="2"/>
        <v>1344.5552571304841</v>
      </c>
      <c r="AI55" s="34">
        <f>PXIL!H55</f>
        <v>0</v>
      </c>
      <c r="AJ55" s="34">
        <f>PXIL!N55</f>
        <v>0</v>
      </c>
      <c r="AK55" s="34">
        <f>RTM_IEX!H55</f>
        <v>32.78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8">
        <f>GDAM_IEX!H55</f>
        <v>0</v>
      </c>
      <c r="AP55" s="148">
        <f>GDAM_IEX!N55</f>
        <v>0</v>
      </c>
      <c r="AQ55" s="148">
        <f>GDAM_PXI!H55</f>
        <v>0</v>
      </c>
      <c r="AR55" s="148">
        <f>GDAM_PXI!N55</f>
        <v>0</v>
      </c>
      <c r="AS55">
        <f>HPX!H55</f>
        <v>0</v>
      </c>
      <c r="AT55">
        <f>HPX!N55</f>
        <v>0</v>
      </c>
      <c r="AU55">
        <v>53</v>
      </c>
    </row>
    <row r="56" spans="1:47">
      <c r="A56" t="s">
        <v>98</v>
      </c>
      <c r="D56">
        <f>TWEPL!P56</f>
        <v>11.0558</v>
      </c>
      <c r="E56">
        <f>GT_NG!P56</f>
        <v>15.060426929392445</v>
      </c>
      <c r="F56">
        <f>GT_Spot!P56</f>
        <v>0</v>
      </c>
      <c r="G56">
        <f>PPCL_NG!P56</f>
        <v>0</v>
      </c>
      <c r="H56">
        <f>PPCL_Spot!P56</f>
        <v>0</v>
      </c>
      <c r="I56">
        <f>Bawana_NG!P56</f>
        <v>84.02388963473912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645.48497581580932</v>
      </c>
      <c r="P56" s="36">
        <v>57.25</v>
      </c>
      <c r="Q56" s="36">
        <v>14.127688910696763</v>
      </c>
      <c r="R56" s="38">
        <v>47.5</v>
      </c>
      <c r="S56" s="38">
        <v>0</v>
      </c>
      <c r="T56" s="37">
        <f>SUMPRODUCT(LTA!J56:AN56,LTA!J$101:AN$101,LTA!J$103:AN$103)</f>
        <v>500.32</v>
      </c>
      <c r="U56" s="37">
        <f>SUMPRODUCT(LTA!J56:AN56,LTA!J$102:AN$102,LTA!J$103:AN$103)</f>
        <v>30.15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97.360000000000014</v>
      </c>
      <c r="AB56" s="75">
        <f>-STOA!N56</f>
        <v>-182.66</v>
      </c>
      <c r="AC56">
        <f t="shared" si="0"/>
        <v>14.320825032869593</v>
      </c>
      <c r="AD56">
        <f t="shared" si="1"/>
        <v>1323.671956257768</v>
      </c>
      <c r="AE56">
        <f>'IDT-1'!B56</f>
        <v>0</v>
      </c>
      <c r="AF56" s="24"/>
      <c r="AG56">
        <f t="shared" si="2"/>
        <v>1323.671956257768</v>
      </c>
      <c r="AI56" s="34">
        <f>PXIL!H56</f>
        <v>0</v>
      </c>
      <c r="AJ56" s="34">
        <f>PXIL!N56</f>
        <v>0</v>
      </c>
      <c r="AK56" s="34">
        <f>RTM_IEX!H56</f>
        <v>18.32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8">
        <f>GDAM_IEX!H56</f>
        <v>0</v>
      </c>
      <c r="AP56" s="148">
        <f>GDAM_IEX!N56</f>
        <v>0</v>
      </c>
      <c r="AQ56" s="148">
        <f>GDAM_PXI!H56</f>
        <v>0</v>
      </c>
      <c r="AR56" s="148">
        <f>GDAM_PXI!N56</f>
        <v>0</v>
      </c>
      <c r="AS56">
        <f>HPX!H56</f>
        <v>0</v>
      </c>
      <c r="AT56">
        <f>HPX!N56</f>
        <v>0</v>
      </c>
      <c r="AU56">
        <v>54</v>
      </c>
    </row>
    <row r="57" spans="1:47">
      <c r="A57" t="s">
        <v>99</v>
      </c>
      <c r="D57">
        <f>TWEPL!P57</f>
        <v>11.0558</v>
      </c>
      <c r="E57">
        <f>GT_NG!P57</f>
        <v>15.060426929392445</v>
      </c>
      <c r="F57">
        <f>GT_Spot!P57</f>
        <v>0</v>
      </c>
      <c r="G57">
        <f>PPCL_NG!P57</f>
        <v>0</v>
      </c>
      <c r="H57">
        <f>PPCL_Spot!P57</f>
        <v>0</v>
      </c>
      <c r="I57">
        <f>Bawana_NG!P57</f>
        <v>84.02388963473912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645.21377454770663</v>
      </c>
      <c r="P57" s="36">
        <v>77.13</v>
      </c>
      <c r="Q57" s="36">
        <v>14.46</v>
      </c>
      <c r="R57" s="38">
        <v>47.5</v>
      </c>
      <c r="S57" s="38">
        <v>0</v>
      </c>
      <c r="T57" s="37">
        <f>SUMPRODUCT(LTA!J57:AN57,LTA!J$101:AN$101,LTA!J$103:AN$103)</f>
        <v>494.26</v>
      </c>
      <c r="U57" s="37">
        <f>SUMPRODUCT(LTA!J57:AN57,LTA!J$102:AN$102,LTA!J$103:AN$103)</f>
        <v>30.15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97.360000000000014</v>
      </c>
      <c r="AB57" s="75">
        <f>-STOA!N57</f>
        <v>-182.66</v>
      </c>
      <c r="AC57">
        <f t="shared" si="0"/>
        <v>14.342836459441903</v>
      </c>
      <c r="AD57">
        <f t="shared" si="1"/>
        <v>1312.2110546523966</v>
      </c>
      <c r="AE57">
        <f>'IDT-1'!B57</f>
        <v>0</v>
      </c>
      <c r="AF57" s="24"/>
      <c r="AG57">
        <f t="shared" si="2"/>
        <v>1312.2110546523966</v>
      </c>
      <c r="AI57" s="34">
        <f>PXIL!H57</f>
        <v>0</v>
      </c>
      <c r="AJ57" s="34">
        <f>PXIL!N57</f>
        <v>0</v>
      </c>
      <c r="AK57" s="34">
        <f>RTM_IEX!H57</f>
        <v>0</v>
      </c>
      <c r="AL57" s="34">
        <f>RTM_IEX!N57</f>
        <v>-7</v>
      </c>
      <c r="AM57" s="34">
        <f>RTM_PXI!H57</f>
        <v>0</v>
      </c>
      <c r="AN57" s="34">
        <f>RTM_PXI!N57</f>
        <v>0</v>
      </c>
      <c r="AO57" s="148">
        <f>GDAM_IEX!H57</f>
        <v>0</v>
      </c>
      <c r="AP57" s="148">
        <f>GDAM_IEX!N57</f>
        <v>0</v>
      </c>
      <c r="AQ57" s="148">
        <f>GDAM_PXI!H57</f>
        <v>0</v>
      </c>
      <c r="AR57" s="148">
        <f>GDAM_PXI!N57</f>
        <v>0</v>
      </c>
      <c r="AS57">
        <f>HPX!H57</f>
        <v>0</v>
      </c>
      <c r="AT57">
        <f>HPX!N57</f>
        <v>0</v>
      </c>
      <c r="AU57">
        <v>55</v>
      </c>
    </row>
    <row r="58" spans="1:47">
      <c r="A58" t="s">
        <v>100</v>
      </c>
      <c r="D58">
        <f>TWEPL!P58</f>
        <v>11.0558</v>
      </c>
      <c r="E58">
        <f>GT_NG!P58</f>
        <v>15.060426929392445</v>
      </c>
      <c r="F58">
        <f>GT_Spot!P58</f>
        <v>0</v>
      </c>
      <c r="G58">
        <f>PPCL_NG!P58</f>
        <v>0</v>
      </c>
      <c r="H58">
        <f>PPCL_Spot!P58</f>
        <v>0</v>
      </c>
      <c r="I58">
        <f>Bawana_NG!P58</f>
        <v>84.02388963473912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645.03999400081477</v>
      </c>
      <c r="P58" s="36">
        <v>91.589999999999989</v>
      </c>
      <c r="Q58" s="36">
        <v>14.46</v>
      </c>
      <c r="R58" s="38">
        <v>47.5</v>
      </c>
      <c r="S58" s="38">
        <v>0</v>
      </c>
      <c r="T58" s="37">
        <f>SUMPRODUCT(LTA!J58:AN58,LTA!J$101:AN$101,LTA!J$103:AN$103)</f>
        <v>482.24999999999994</v>
      </c>
      <c r="U58" s="37">
        <f>SUMPRODUCT(LTA!J58:AN58,LTA!J$102:AN$102,LTA!J$103:AN$103)</f>
        <v>30.15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97.360000000000014</v>
      </c>
      <c r="AB58" s="75">
        <f>-STOA!N58</f>
        <v>-182.66</v>
      </c>
      <c r="AC58">
        <f t="shared" si="0"/>
        <v>14.378899018297789</v>
      </c>
      <c r="AD58">
        <f t="shared" si="1"/>
        <v>1312.4512115466487</v>
      </c>
      <c r="AE58">
        <f>'IDT-1'!B58</f>
        <v>0</v>
      </c>
      <c r="AF58" s="24"/>
      <c r="AG58">
        <f t="shared" si="2"/>
        <v>1312.4512115466487</v>
      </c>
      <c r="AI58" s="34">
        <f>PXIL!H58</f>
        <v>0</v>
      </c>
      <c r="AJ58" s="34">
        <f>PXIL!N58</f>
        <v>0</v>
      </c>
      <c r="AK58" s="34">
        <f>RTM_IEX!H58</f>
        <v>0</v>
      </c>
      <c r="AL58" s="34">
        <f>RTM_IEX!N58</f>
        <v>-9</v>
      </c>
      <c r="AM58" s="34">
        <f>RTM_PXI!H58</f>
        <v>0</v>
      </c>
      <c r="AN58" s="34">
        <f>RTM_PXI!N58</f>
        <v>0</v>
      </c>
      <c r="AO58" s="148">
        <f>GDAM_IEX!H58</f>
        <v>0</v>
      </c>
      <c r="AP58" s="148">
        <f>GDAM_IEX!N58</f>
        <v>0</v>
      </c>
      <c r="AQ58" s="148">
        <f>GDAM_PXI!H58</f>
        <v>0</v>
      </c>
      <c r="AR58" s="148">
        <f>GDAM_PXI!N58</f>
        <v>0</v>
      </c>
      <c r="AS58">
        <f>HPX!H58</f>
        <v>0</v>
      </c>
      <c r="AT58">
        <f>HPX!N58</f>
        <v>0</v>
      </c>
      <c r="AU58">
        <v>56</v>
      </c>
    </row>
    <row r="59" spans="1:47">
      <c r="A59" t="s">
        <v>101</v>
      </c>
      <c r="D59">
        <f>TWEPL!P59</f>
        <v>11.0558</v>
      </c>
      <c r="E59">
        <f>GT_NG!P59</f>
        <v>15.060426929392445</v>
      </c>
      <c r="F59">
        <f>GT_Spot!P59</f>
        <v>0</v>
      </c>
      <c r="G59">
        <f>PPCL_NG!P59</f>
        <v>0</v>
      </c>
      <c r="H59">
        <f>PPCL_Spot!P59</f>
        <v>0</v>
      </c>
      <c r="I59">
        <f>Bawana_NG!P59</f>
        <v>82.253887602212032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639.80229231804753</v>
      </c>
      <c r="P59" s="36">
        <v>117.84451701931923</v>
      </c>
      <c r="Q59" s="36">
        <v>14.46</v>
      </c>
      <c r="R59" s="38">
        <v>47.5</v>
      </c>
      <c r="S59" s="38">
        <v>0</v>
      </c>
      <c r="T59" s="37">
        <f>SUMPRODUCT(LTA!J59:AN59,LTA!J$101:AN$101,LTA!J$103:AN$103)</f>
        <v>465.72</v>
      </c>
      <c r="U59" s="37">
        <f>SUMPRODUCT(LTA!J59:AN59,LTA!J$102:AN$102,LTA!J$103:AN$103)</f>
        <v>30.15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0</v>
      </c>
      <c r="Z59" s="34">
        <f>IEX!N59</f>
        <v>0</v>
      </c>
      <c r="AA59" s="75">
        <f>STOA!H59</f>
        <v>97.360000000000014</v>
      </c>
      <c r="AB59" s="75">
        <f>-STOA!N59</f>
        <v>-182.66</v>
      </c>
      <c r="AC59">
        <f t="shared" si="0"/>
        <v>14.461018354125821</v>
      </c>
      <c r="AD59">
        <f t="shared" si="1"/>
        <v>1308.0859055148455</v>
      </c>
      <c r="AE59">
        <f>'IDT-1'!B59</f>
        <v>0</v>
      </c>
      <c r="AF59" s="24"/>
      <c r="AG59">
        <f t="shared" si="2"/>
        <v>1308.0859055148455</v>
      </c>
      <c r="AI59" s="34">
        <f>PXIL!H59</f>
        <v>0</v>
      </c>
      <c r="AJ59" s="34">
        <f>PXIL!N59</f>
        <v>0</v>
      </c>
      <c r="AK59" s="34">
        <f>RTM_IEX!H59</f>
        <v>0</v>
      </c>
      <c r="AL59" s="34">
        <f>RTM_IEX!N59</f>
        <v>-16</v>
      </c>
      <c r="AM59" s="34">
        <f>RTM_PXI!H59</f>
        <v>0</v>
      </c>
      <c r="AN59" s="34">
        <f>RTM_PXI!N59</f>
        <v>0</v>
      </c>
      <c r="AO59" s="148">
        <f>GDAM_IEX!H59</f>
        <v>0</v>
      </c>
      <c r="AP59" s="148">
        <f>GDAM_IEX!N59</f>
        <v>0</v>
      </c>
      <c r="AQ59" s="148">
        <f>GDAM_PXI!H59</f>
        <v>0</v>
      </c>
      <c r="AR59" s="148">
        <f>GDAM_PXI!N59</f>
        <v>0</v>
      </c>
      <c r="AS59">
        <f>HPX!H59</f>
        <v>0</v>
      </c>
      <c r="AT59">
        <f>HPX!N59</f>
        <v>0</v>
      </c>
      <c r="AU59">
        <v>57</v>
      </c>
    </row>
    <row r="60" spans="1:47">
      <c r="A60" t="s">
        <v>102</v>
      </c>
      <c r="D60">
        <f>TWEPL!P60</f>
        <v>11.0558</v>
      </c>
      <c r="E60">
        <f>GT_NG!P60</f>
        <v>15.060426929392445</v>
      </c>
      <c r="F60">
        <f>GT_Spot!P60</f>
        <v>0</v>
      </c>
      <c r="G60">
        <f>PPCL_NG!P60</f>
        <v>0</v>
      </c>
      <c r="H60">
        <f>PPCL_Spot!P60</f>
        <v>0</v>
      </c>
      <c r="I60">
        <f>Bawana_NG!P60</f>
        <v>82.253887602212032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673.73589067489115</v>
      </c>
      <c r="P60" s="36">
        <v>117.84451701931923</v>
      </c>
      <c r="Q60" s="36">
        <v>14.46</v>
      </c>
      <c r="R60" s="38">
        <v>47.5</v>
      </c>
      <c r="S60" s="38">
        <v>0</v>
      </c>
      <c r="T60" s="37">
        <f>SUMPRODUCT(LTA!J60:AN60,LTA!J$101:AN$101,LTA!J$103:AN$103)</f>
        <v>446.08</v>
      </c>
      <c r="U60" s="37">
        <f>SUMPRODUCT(LTA!J60:AN60,LTA!J$102:AN$102,LTA!J$103:AN$103)</f>
        <v>30.15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0</v>
      </c>
      <c r="Z60" s="34">
        <f>IEX!N60</f>
        <v>0</v>
      </c>
      <c r="AA60" s="75">
        <f>STOA!H60</f>
        <v>97.360000000000014</v>
      </c>
      <c r="AB60" s="75">
        <f>-STOA!N60</f>
        <v>-182.66</v>
      </c>
      <c r="AC60">
        <f t="shared" si="0"/>
        <v>14.72509426164642</v>
      </c>
      <c r="AD60">
        <f t="shared" si="1"/>
        <v>1305.1154279641685</v>
      </c>
      <c r="AE60">
        <f>'IDT-1'!B60</f>
        <v>0</v>
      </c>
      <c r="AF60" s="24"/>
      <c r="AG60">
        <f t="shared" si="2"/>
        <v>1305.1154279641685</v>
      </c>
      <c r="AI60" s="34">
        <f>PXIL!H60</f>
        <v>0</v>
      </c>
      <c r="AJ60" s="34">
        <f>PXIL!N60</f>
        <v>0</v>
      </c>
      <c r="AK60" s="34">
        <f>RTM_IEX!H60</f>
        <v>0</v>
      </c>
      <c r="AL60" s="34">
        <f>RTM_IEX!N60</f>
        <v>-33</v>
      </c>
      <c r="AM60" s="34">
        <f>RTM_PXI!H60</f>
        <v>0</v>
      </c>
      <c r="AN60" s="34">
        <f>RTM_PXI!N60</f>
        <v>0</v>
      </c>
      <c r="AO60" s="148">
        <f>GDAM_IEX!H60</f>
        <v>0</v>
      </c>
      <c r="AP60" s="148">
        <f>GDAM_IEX!N60</f>
        <v>0</v>
      </c>
      <c r="AQ60" s="148">
        <f>GDAM_PXI!H60</f>
        <v>0</v>
      </c>
      <c r="AR60" s="148">
        <f>GDAM_PXI!N60</f>
        <v>0</v>
      </c>
      <c r="AS60">
        <f>HPX!H60</f>
        <v>0</v>
      </c>
      <c r="AT60">
        <f>HPX!N60</f>
        <v>0</v>
      </c>
      <c r="AU60">
        <v>58</v>
      </c>
    </row>
    <row r="61" spans="1:47">
      <c r="A61" t="s">
        <v>103</v>
      </c>
      <c r="D61">
        <f>TWEPL!P61</f>
        <v>11.0558</v>
      </c>
      <c r="E61">
        <f>GT_NG!P61</f>
        <v>15.060426929392445</v>
      </c>
      <c r="F61">
        <f>GT_Spot!P61</f>
        <v>0</v>
      </c>
      <c r="G61">
        <f>PPCL_NG!P61</f>
        <v>0</v>
      </c>
      <c r="H61">
        <f>PPCL_Spot!P61</f>
        <v>0</v>
      </c>
      <c r="I61">
        <f>Bawana_NG!P61</f>
        <v>82.253887602212032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701.54361504675967</v>
      </c>
      <c r="P61" s="36">
        <v>117.84451701931923</v>
      </c>
      <c r="Q61" s="36">
        <v>38.199999999999996</v>
      </c>
      <c r="R61" s="38">
        <v>47.5</v>
      </c>
      <c r="S61" s="38">
        <v>0</v>
      </c>
      <c r="T61" s="37">
        <f>SUMPRODUCT(LTA!J61:AN61,LTA!J$101:AN$101,LTA!J$103:AN$103)</f>
        <v>425.91</v>
      </c>
      <c r="U61" s="37">
        <f>SUMPRODUCT(LTA!J61:AN61,LTA!J$102:AN$102,LTA!J$103:AN$103)</f>
        <v>30.15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0</v>
      </c>
      <c r="Z61" s="34">
        <f>IEX!N61</f>
        <v>0</v>
      </c>
      <c r="AA61" s="75">
        <f>STOA!H61</f>
        <v>97.360000000000014</v>
      </c>
      <c r="AB61" s="75">
        <f>-STOA!N61</f>
        <v>-182.66</v>
      </c>
      <c r="AC61">
        <f t="shared" si="0"/>
        <v>15.768013657059912</v>
      </c>
      <c r="AD61">
        <f t="shared" si="1"/>
        <v>1243.4502329406237</v>
      </c>
      <c r="AE61">
        <f>'IDT-1'!B61</f>
        <v>0</v>
      </c>
      <c r="AF61" s="24"/>
      <c r="AG61">
        <f t="shared" si="2"/>
        <v>1243.4502329406237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-125</v>
      </c>
      <c r="AM61" s="34">
        <f>RTM_PXI!H61</f>
        <v>0</v>
      </c>
      <c r="AN61" s="34">
        <f>RTM_PXI!N61</f>
        <v>0</v>
      </c>
      <c r="AO61" s="148">
        <f>GDAM_IEX!H61</f>
        <v>0</v>
      </c>
      <c r="AP61" s="148">
        <f>GDAM_IEX!N61</f>
        <v>0</v>
      </c>
      <c r="AQ61" s="148">
        <f>GDAM_PXI!H61</f>
        <v>0</v>
      </c>
      <c r="AR61" s="148">
        <f>GDAM_PXI!N61</f>
        <v>0</v>
      </c>
      <c r="AS61">
        <f>HPX!H61</f>
        <v>0</v>
      </c>
      <c r="AT61">
        <f>HPX!N61</f>
        <v>0</v>
      </c>
      <c r="AU61">
        <v>59</v>
      </c>
    </row>
    <row r="62" spans="1:47">
      <c r="A62" t="s">
        <v>104</v>
      </c>
      <c r="D62">
        <f>TWEPL!P62</f>
        <v>11.0558</v>
      </c>
      <c r="E62">
        <f>GT_NG!P62</f>
        <v>15.060426929392445</v>
      </c>
      <c r="F62">
        <f>GT_Spot!P62</f>
        <v>0</v>
      </c>
      <c r="G62">
        <f>PPCL_NG!P62</f>
        <v>0</v>
      </c>
      <c r="H62">
        <f>PPCL_Spot!P62</f>
        <v>0</v>
      </c>
      <c r="I62">
        <f>Bawana_NG!P62</f>
        <v>82.253887602212032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720.82860600750269</v>
      </c>
      <c r="P62" s="36">
        <v>117.84451701931923</v>
      </c>
      <c r="Q62" s="36">
        <v>38.199999999999996</v>
      </c>
      <c r="R62" s="38">
        <v>47.5</v>
      </c>
      <c r="S62" s="38">
        <v>0</v>
      </c>
      <c r="T62" s="37">
        <f>SUMPRODUCT(LTA!J62:AN62,LTA!J$101:AN$101,LTA!J$103:AN$103)</f>
        <v>399.71</v>
      </c>
      <c r="U62" s="37">
        <f>SUMPRODUCT(LTA!J62:AN62,LTA!J$102:AN$102,LTA!J$103:AN$103)</f>
        <v>30.15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97.360000000000014</v>
      </c>
      <c r="AB62" s="75">
        <f>-STOA!N62</f>
        <v>-182.66</v>
      </c>
      <c r="AC62">
        <f t="shared" si="0"/>
        <v>15.574389057531928</v>
      </c>
      <c r="AD62">
        <f t="shared" si="1"/>
        <v>1252.7288485008944</v>
      </c>
      <c r="AE62">
        <f>'IDT-1'!B62</f>
        <v>0</v>
      </c>
      <c r="AF62" s="24"/>
      <c r="AG62">
        <f t="shared" si="2"/>
        <v>1252.7288485008944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-109</v>
      </c>
      <c r="AM62" s="34">
        <f>RTM_PXI!H62</f>
        <v>0</v>
      </c>
      <c r="AN62" s="34">
        <f>RTM_PXI!N62</f>
        <v>0</v>
      </c>
      <c r="AO62" s="148">
        <f>GDAM_IEX!H62</f>
        <v>0</v>
      </c>
      <c r="AP62" s="148">
        <f>GDAM_IEX!N62</f>
        <v>0</v>
      </c>
      <c r="AQ62" s="148">
        <f>GDAM_PXI!H62</f>
        <v>0</v>
      </c>
      <c r="AR62" s="148">
        <f>GDAM_PXI!N62</f>
        <v>0</v>
      </c>
      <c r="AS62">
        <f>HPX!H62</f>
        <v>0</v>
      </c>
      <c r="AT62">
        <f>HPX!N62</f>
        <v>0</v>
      </c>
      <c r="AU62">
        <v>60</v>
      </c>
    </row>
    <row r="63" spans="1:47">
      <c r="A63" t="s">
        <v>105</v>
      </c>
      <c r="D63">
        <f>TWEPL!P63</f>
        <v>11.0558</v>
      </c>
      <c r="E63">
        <f>GT_NG!P63</f>
        <v>15.060426929392445</v>
      </c>
      <c r="F63">
        <f>GT_Spot!P63</f>
        <v>0</v>
      </c>
      <c r="G63">
        <f>PPCL_NG!P63</f>
        <v>0</v>
      </c>
      <c r="H63">
        <f>PPCL_Spot!P63</f>
        <v>0</v>
      </c>
      <c r="I63">
        <f>Bawana_NG!P63</f>
        <v>75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744.39072423379537</v>
      </c>
      <c r="P63" s="36">
        <v>117.84451701931923</v>
      </c>
      <c r="Q63" s="36">
        <v>38.199999999999996</v>
      </c>
      <c r="R63" s="38">
        <v>47.5</v>
      </c>
      <c r="S63" s="38">
        <v>0</v>
      </c>
      <c r="T63" s="37">
        <f>SUMPRODUCT(LTA!J63:AN63,LTA!J$101:AN$101,LTA!J$103:AN$103)</f>
        <v>371.11</v>
      </c>
      <c r="U63" s="37">
        <f>SUMPRODUCT(LTA!J63:AN63,LTA!J$102:AN$102,LTA!J$103:AN$103)</f>
        <v>30.15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97.360000000000014</v>
      </c>
      <c r="AB63" s="75">
        <f>-STOA!N63</f>
        <v>-182.66</v>
      </c>
      <c r="AC63">
        <f t="shared" si="0"/>
        <v>15.572792087472875</v>
      </c>
      <c r="AD63">
        <f t="shared" si="1"/>
        <v>1228.4386760950345</v>
      </c>
      <c r="AE63">
        <f>'IDT-1'!B63</f>
        <v>0</v>
      </c>
      <c r="AF63" s="24"/>
      <c r="AG63">
        <f t="shared" si="2"/>
        <v>1228.4386760950345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-121</v>
      </c>
      <c r="AM63" s="34">
        <f>RTM_PXI!H63</f>
        <v>0</v>
      </c>
      <c r="AN63" s="34">
        <f>RTM_PXI!N63</f>
        <v>0</v>
      </c>
      <c r="AO63" s="148">
        <f>GDAM_IEX!H63</f>
        <v>0</v>
      </c>
      <c r="AP63" s="148">
        <f>GDAM_IEX!N63</f>
        <v>0</v>
      </c>
      <c r="AQ63" s="148">
        <f>GDAM_PXI!H63</f>
        <v>0</v>
      </c>
      <c r="AR63" s="148">
        <f>GDAM_PXI!N63</f>
        <v>0</v>
      </c>
      <c r="AS63">
        <f>HPX!H63</f>
        <v>0</v>
      </c>
      <c r="AT63">
        <f>HPX!N63</f>
        <v>0</v>
      </c>
      <c r="AU63">
        <v>61</v>
      </c>
    </row>
    <row r="64" spans="1:47">
      <c r="A64" t="s">
        <v>106</v>
      </c>
      <c r="D64">
        <f>TWEPL!P64</f>
        <v>11.0558</v>
      </c>
      <c r="E64">
        <f>GT_NG!P64</f>
        <v>15.060426929392445</v>
      </c>
      <c r="F64">
        <f>GT_Spot!P64</f>
        <v>0</v>
      </c>
      <c r="G64">
        <f>PPCL_NG!P64</f>
        <v>0</v>
      </c>
      <c r="H64">
        <f>PPCL_Spot!P64</f>
        <v>0</v>
      </c>
      <c r="I64">
        <f>Bawana_NG!P64</f>
        <v>75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768.49250006639625</v>
      </c>
      <c r="P64" s="36">
        <v>117.84451701931923</v>
      </c>
      <c r="Q64" s="36">
        <v>38.199999999999996</v>
      </c>
      <c r="R64" s="38">
        <v>47.5</v>
      </c>
      <c r="S64" s="38">
        <v>0</v>
      </c>
      <c r="T64" s="37">
        <f>SUMPRODUCT(LTA!J64:AN64,LTA!J$101:AN$101,LTA!J$103:AN$103)</f>
        <v>336.74</v>
      </c>
      <c r="U64" s="37">
        <f>SUMPRODUCT(LTA!J64:AN64,LTA!J$102:AN$102,LTA!J$103:AN$103)</f>
        <v>31.11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97.360000000000014</v>
      </c>
      <c r="AB64" s="75">
        <f>-STOA!N64</f>
        <v>-182.66</v>
      </c>
      <c r="AC64">
        <f t="shared" si="0"/>
        <v>15.477660689016941</v>
      </c>
      <c r="AD64">
        <f t="shared" si="1"/>
        <v>1221.2255833260908</v>
      </c>
      <c r="AE64">
        <f>'IDT-1'!B64</f>
        <v>0</v>
      </c>
      <c r="AF64" s="24"/>
      <c r="AG64">
        <f t="shared" si="2"/>
        <v>1221.2255833260908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-119</v>
      </c>
      <c r="AM64" s="34">
        <f>RTM_PXI!H64</f>
        <v>0</v>
      </c>
      <c r="AN64" s="34">
        <f>RTM_PXI!N64</f>
        <v>0</v>
      </c>
      <c r="AO64" s="148">
        <f>GDAM_IEX!H64</f>
        <v>0</v>
      </c>
      <c r="AP64" s="148">
        <f>GDAM_IEX!N64</f>
        <v>0</v>
      </c>
      <c r="AQ64" s="148">
        <f>GDAM_PXI!H64</f>
        <v>0</v>
      </c>
      <c r="AR64" s="148">
        <f>GDAM_PXI!N64</f>
        <v>0</v>
      </c>
      <c r="AS64">
        <f>HPX!H64</f>
        <v>0</v>
      </c>
      <c r="AT64">
        <f>HPX!N64</f>
        <v>0</v>
      </c>
      <c r="AU64">
        <v>62</v>
      </c>
    </row>
    <row r="65" spans="1:47">
      <c r="A65" t="s">
        <v>107</v>
      </c>
      <c r="D65">
        <f>TWEPL!P65</f>
        <v>11.0558</v>
      </c>
      <c r="E65">
        <f>GT_NG!P65</f>
        <v>15.060426929392445</v>
      </c>
      <c r="F65">
        <f>GT_Spot!P65</f>
        <v>0</v>
      </c>
      <c r="G65">
        <f>PPCL_NG!P65</f>
        <v>0</v>
      </c>
      <c r="H65">
        <f>PPCL_Spot!P65</f>
        <v>0</v>
      </c>
      <c r="I65">
        <f>Bawana_NG!P65</f>
        <v>75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741.70854256758741</v>
      </c>
      <c r="P65" s="36">
        <v>117.84451701931923</v>
      </c>
      <c r="Q65" s="36">
        <v>38.199999999999996</v>
      </c>
      <c r="R65" s="38">
        <v>47.5</v>
      </c>
      <c r="S65" s="38">
        <v>0</v>
      </c>
      <c r="T65" s="37">
        <f>SUMPRODUCT(LTA!J65:AN65,LTA!J$101:AN$101,LTA!J$103:AN$103)</f>
        <v>309.95</v>
      </c>
      <c r="U65" s="37">
        <f>SUMPRODUCT(LTA!J65:AN65,LTA!J$102:AN$102,LTA!J$103:AN$103)</f>
        <v>31.11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0</v>
      </c>
      <c r="Z65" s="34">
        <f>IEX!N65</f>
        <v>0</v>
      </c>
      <c r="AA65" s="75">
        <f>STOA!H65</f>
        <v>97.360000000000014</v>
      </c>
      <c r="AB65" s="75">
        <f>-STOA!N65</f>
        <v>-182.66</v>
      </c>
      <c r="AC65">
        <f t="shared" si="0"/>
        <v>14.426187247559824</v>
      </c>
      <c r="AD65">
        <f t="shared" si="1"/>
        <v>1239.7030992687392</v>
      </c>
      <c r="AE65">
        <f>'IDT-1'!B65</f>
        <v>0</v>
      </c>
      <c r="AF65" s="24"/>
      <c r="AG65">
        <f t="shared" si="2"/>
        <v>1239.7030992687392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-48</v>
      </c>
      <c r="AM65" s="34">
        <f>RTM_PXI!H65</f>
        <v>0</v>
      </c>
      <c r="AN65" s="34">
        <f>RTM_PXI!N65</f>
        <v>0</v>
      </c>
      <c r="AO65" s="148">
        <f>GDAM_IEX!H65</f>
        <v>0</v>
      </c>
      <c r="AP65" s="148">
        <f>GDAM_IEX!N65</f>
        <v>0</v>
      </c>
      <c r="AQ65" s="148">
        <f>GDAM_PXI!H65</f>
        <v>0</v>
      </c>
      <c r="AR65" s="148">
        <f>GDAM_PXI!N65</f>
        <v>0</v>
      </c>
      <c r="AS65">
        <f>HPX!H65</f>
        <v>0</v>
      </c>
      <c r="AT65">
        <f>HPX!N65</f>
        <v>0</v>
      </c>
      <c r="AU65">
        <v>63</v>
      </c>
    </row>
    <row r="66" spans="1:47">
      <c r="A66" t="s">
        <v>108</v>
      </c>
      <c r="D66">
        <f>TWEPL!P66</f>
        <v>11.0558</v>
      </c>
      <c r="E66">
        <f>GT_NG!P66</f>
        <v>15.060426929392445</v>
      </c>
      <c r="F66">
        <f>GT_Spot!P66</f>
        <v>0</v>
      </c>
      <c r="G66">
        <f>PPCL_NG!P66</f>
        <v>0</v>
      </c>
      <c r="H66">
        <f>PPCL_Spot!P66</f>
        <v>0</v>
      </c>
      <c r="I66">
        <f>Bawana_NG!P66</f>
        <v>75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776.91203817984319</v>
      </c>
      <c r="P66" s="36">
        <v>117.84451701931923</v>
      </c>
      <c r="Q66" s="36">
        <v>38.199999999999996</v>
      </c>
      <c r="R66" s="38">
        <v>47.300000000000004</v>
      </c>
      <c r="S66" s="38">
        <v>0</v>
      </c>
      <c r="T66" s="37">
        <f>SUMPRODUCT(LTA!J66:AN66,LTA!J$101:AN$101,LTA!J$103:AN$103)</f>
        <v>272.01</v>
      </c>
      <c r="U66" s="37">
        <f>SUMPRODUCT(LTA!J66:AN66,LTA!J$102:AN$102,LTA!J$103:AN$103)</f>
        <v>31.11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0</v>
      </c>
      <c r="Z66" s="34">
        <f>IEX!N66</f>
        <v>0</v>
      </c>
      <c r="AA66" s="75">
        <f>STOA!H66</f>
        <v>97.360000000000014</v>
      </c>
      <c r="AB66" s="75">
        <f>-STOA!N66</f>
        <v>-182.66</v>
      </c>
      <c r="AC66">
        <f t="shared" si="0"/>
        <v>14.452347557052105</v>
      </c>
      <c r="AD66">
        <f t="shared" si="1"/>
        <v>1230.7404345715026</v>
      </c>
      <c r="AE66">
        <f>'IDT-1'!B66</f>
        <v>0</v>
      </c>
      <c r="AF66" s="24"/>
      <c r="AG66">
        <f t="shared" si="2"/>
        <v>1230.7404345715026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-54</v>
      </c>
      <c r="AM66" s="34">
        <f>RTM_PXI!H66</f>
        <v>0</v>
      </c>
      <c r="AN66" s="34">
        <f>RTM_PXI!N66</f>
        <v>0</v>
      </c>
      <c r="AO66" s="148">
        <f>GDAM_IEX!H66</f>
        <v>0</v>
      </c>
      <c r="AP66" s="148">
        <f>GDAM_IEX!N66</f>
        <v>0</v>
      </c>
      <c r="AQ66" s="148">
        <f>GDAM_PXI!H66</f>
        <v>0</v>
      </c>
      <c r="AR66" s="148">
        <f>GDAM_PXI!N66</f>
        <v>0</v>
      </c>
      <c r="AS66">
        <f>HPX!H66</f>
        <v>0</v>
      </c>
      <c r="AT66">
        <f>HPX!N66</f>
        <v>0</v>
      </c>
      <c r="AU66">
        <v>64</v>
      </c>
    </row>
    <row r="67" spans="1:47">
      <c r="A67" t="s">
        <v>109</v>
      </c>
      <c r="D67">
        <f>TWEPL!P67</f>
        <v>11.0558</v>
      </c>
      <c r="E67">
        <f>GT_NG!P67</f>
        <v>15.060426929392445</v>
      </c>
      <c r="F67">
        <f>GT_Spot!P67</f>
        <v>0</v>
      </c>
      <c r="G67">
        <f>PPCL_NG!P67</f>
        <v>0</v>
      </c>
      <c r="H67">
        <f>PPCL_Spot!P67</f>
        <v>0</v>
      </c>
      <c r="I67">
        <f>Bawana_NG!P67</f>
        <v>75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832.20671073838434</v>
      </c>
      <c r="P67" s="36">
        <v>117.84451701931923</v>
      </c>
      <c r="Q67" s="36">
        <v>38.199999999999996</v>
      </c>
      <c r="R67" s="38">
        <v>36.75</v>
      </c>
      <c r="S67" s="38">
        <v>0</v>
      </c>
      <c r="T67" s="37">
        <f>SUMPRODUCT(LTA!J67:AN67,LTA!J$101:AN$101,LTA!J$103:AN$103)</f>
        <v>230.36</v>
      </c>
      <c r="U67" s="37">
        <f>SUMPRODUCT(LTA!J67:AN67,LTA!J$102:AN$102,LTA!J$103:AN$103)</f>
        <v>31.11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97.03</v>
      </c>
      <c r="AB67" s="75">
        <f>-STOA!N67</f>
        <v>-182.66</v>
      </c>
      <c r="AC67">
        <f t="shared" si="0"/>
        <v>14.543340068342966</v>
      </c>
      <c r="AD67">
        <f t="shared" si="1"/>
        <v>1225.414114618753</v>
      </c>
      <c r="AE67">
        <f>'IDT-1'!B67</f>
        <v>0</v>
      </c>
      <c r="AF67" s="24"/>
      <c r="AG67">
        <f t="shared" si="2"/>
        <v>1225.414114618753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-62</v>
      </c>
      <c r="AM67" s="34">
        <f>RTM_PXI!H67</f>
        <v>0</v>
      </c>
      <c r="AN67" s="34">
        <f>RTM_PXI!N67</f>
        <v>0</v>
      </c>
      <c r="AO67" s="148">
        <f>GDAM_IEX!H67</f>
        <v>0</v>
      </c>
      <c r="AP67" s="148">
        <f>GDAM_IEX!N67</f>
        <v>0</v>
      </c>
      <c r="AQ67" s="148">
        <f>GDAM_PXI!H67</f>
        <v>0</v>
      </c>
      <c r="AR67" s="148">
        <f>GDAM_PXI!N67</f>
        <v>0</v>
      </c>
      <c r="AS67">
        <f>HPX!H67</f>
        <v>0</v>
      </c>
      <c r="AT67">
        <f>HPX!N67</f>
        <v>0</v>
      </c>
      <c r="AU67">
        <v>65</v>
      </c>
    </row>
    <row r="68" spans="1:47">
      <c r="A68" t="s">
        <v>110</v>
      </c>
      <c r="D68">
        <f>TWEPL!P68</f>
        <v>11.0558</v>
      </c>
      <c r="E68">
        <f>GT_NG!P68</f>
        <v>15.060426929392445</v>
      </c>
      <c r="F68">
        <f>GT_Spot!P68</f>
        <v>0</v>
      </c>
      <c r="G68">
        <f>PPCL_NG!P68</f>
        <v>0</v>
      </c>
      <c r="H68">
        <f>PPCL_Spot!P68</f>
        <v>0</v>
      </c>
      <c r="I68">
        <f>Bawana_NG!P68</f>
        <v>75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880.64870859856956</v>
      </c>
      <c r="P68" s="36">
        <v>117.84451701931923</v>
      </c>
      <c r="Q68" s="36">
        <v>38.199999999999996</v>
      </c>
      <c r="R68" s="38">
        <v>26.97</v>
      </c>
      <c r="S68" s="38">
        <v>0</v>
      </c>
      <c r="T68" s="37">
        <f>SUMPRODUCT(LTA!J68:AN68,LTA!J$101:AN$101,LTA!J$103:AN$103)</f>
        <v>192.31</v>
      </c>
      <c r="U68" s="37">
        <f>SUMPRODUCT(LTA!J68:AN68,LTA!J$102:AN$102,LTA!J$103:AN$103)</f>
        <v>31.11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97.03</v>
      </c>
      <c r="AB68" s="75">
        <f>-STOA!N68</f>
        <v>-182.66</v>
      </c>
      <c r="AC68">
        <f t="shared" ref="AC68:AC98" si="3">SUMIF(B68:AB68,"&gt;0")*$AC$2-SUMIF(B68:AB68,"&lt;0")*($AC$2/(1-$AC$2))+SUMIF(AI68:AR68,"&gt;0")*$AC$2-SUMIF(AI68:AR68,"&lt;0")*($AC$2/(1-$AC$2))</f>
        <v>14.421413484495185</v>
      </c>
      <c r="AD68">
        <f t="shared" ref="AD68:AD98" si="4">SUM(B68:AB68,AI68:AT68)-AC68</f>
        <v>1241.148039062786</v>
      </c>
      <c r="AE68">
        <f>'IDT-1'!B68</f>
        <v>0</v>
      </c>
      <c r="AF68" s="24"/>
      <c r="AG68">
        <f t="shared" ref="AG68:AG98" si="5">SUM(AD68:AF68)</f>
        <v>1241.148039062786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-47</v>
      </c>
      <c r="AM68" s="34">
        <f>RTM_PXI!H68</f>
        <v>0</v>
      </c>
      <c r="AN68" s="34">
        <f>RTM_PXI!N68</f>
        <v>0</v>
      </c>
      <c r="AO68" s="148">
        <f>GDAM_IEX!H68</f>
        <v>0</v>
      </c>
      <c r="AP68" s="148">
        <f>GDAM_IEX!N68</f>
        <v>0</v>
      </c>
      <c r="AQ68" s="148">
        <f>GDAM_PXI!H68</f>
        <v>0</v>
      </c>
      <c r="AR68" s="148">
        <f>GDAM_PXI!N68</f>
        <v>0</v>
      </c>
      <c r="AS68">
        <f>HPX!H68</f>
        <v>0</v>
      </c>
      <c r="AT68">
        <f>HPX!N68</f>
        <v>0</v>
      </c>
      <c r="AU68">
        <v>66</v>
      </c>
    </row>
    <row r="69" spans="1:47">
      <c r="A69" t="s">
        <v>111</v>
      </c>
      <c r="D69">
        <f>TWEPL!P69</f>
        <v>11.0558</v>
      </c>
      <c r="E69">
        <f>GT_NG!P69</f>
        <v>15.060426929392445</v>
      </c>
      <c r="F69">
        <f>GT_Spot!P69</f>
        <v>0</v>
      </c>
      <c r="G69">
        <f>PPCL_NG!P69</f>
        <v>0</v>
      </c>
      <c r="H69">
        <f>PPCL_Spot!P69</f>
        <v>0</v>
      </c>
      <c r="I69">
        <f>Bawana_NG!P69</f>
        <v>75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892.11509800352155</v>
      </c>
      <c r="P69" s="36">
        <v>117.84451701931923</v>
      </c>
      <c r="Q69" s="36">
        <v>38.199999999999996</v>
      </c>
      <c r="R69" s="38">
        <v>9.5447987927565396</v>
      </c>
      <c r="S69" s="38">
        <v>0</v>
      </c>
      <c r="T69" s="37">
        <f>SUMPRODUCT(LTA!J69:AN69,LTA!J$101:AN$101,LTA!J$103:AN$103)</f>
        <v>164</v>
      </c>
      <c r="U69" s="37">
        <f>SUMPRODUCT(LTA!J69:AN69,LTA!J$102:AN$102,LTA!J$103:AN$103)</f>
        <v>31.11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80.98</v>
      </c>
      <c r="Z69" s="34">
        <f>IEX!N69</f>
        <v>0</v>
      </c>
      <c r="AA69" s="75">
        <f>STOA!H69</f>
        <v>97.03</v>
      </c>
      <c r="AB69" s="75">
        <f>-STOA!N69</f>
        <v>-182.66</v>
      </c>
      <c r="AC69">
        <f t="shared" si="3"/>
        <v>15.110277985727055</v>
      </c>
      <c r="AD69">
        <f t="shared" si="4"/>
        <v>1252.1703627592628</v>
      </c>
      <c r="AE69">
        <f>'IDT-1'!B69</f>
        <v>0</v>
      </c>
      <c r="AF69" s="24"/>
      <c r="AG69">
        <f t="shared" si="5"/>
        <v>1252.1703627592628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-82</v>
      </c>
      <c r="AM69" s="34">
        <f>RTM_PXI!H69</f>
        <v>0</v>
      </c>
      <c r="AN69" s="34">
        <f>RTM_PXI!N69</f>
        <v>0</v>
      </c>
      <c r="AO69" s="148">
        <f>GDAM_IEX!H69</f>
        <v>0</v>
      </c>
      <c r="AP69" s="148">
        <f>GDAM_IEX!N69</f>
        <v>0</v>
      </c>
      <c r="AQ69" s="148">
        <f>GDAM_PXI!H69</f>
        <v>0</v>
      </c>
      <c r="AR69" s="148">
        <f>GDAM_PXI!N69</f>
        <v>0</v>
      </c>
      <c r="AS69">
        <f>HPX!H69</f>
        <v>0</v>
      </c>
      <c r="AT69">
        <f>HPX!N69</f>
        <v>0</v>
      </c>
      <c r="AU69">
        <v>67</v>
      </c>
    </row>
    <row r="70" spans="1:47">
      <c r="A70" t="s">
        <v>112</v>
      </c>
      <c r="D70">
        <f>TWEPL!P70</f>
        <v>11.0558</v>
      </c>
      <c r="E70">
        <f>GT_NG!P70</f>
        <v>15.060426929392445</v>
      </c>
      <c r="F70">
        <f>GT_Spot!P70</f>
        <v>0</v>
      </c>
      <c r="G70">
        <f>PPCL_NG!P70</f>
        <v>0</v>
      </c>
      <c r="H70">
        <f>PPCL_Spot!P70</f>
        <v>0</v>
      </c>
      <c r="I70">
        <f>Bawana_NG!P70</f>
        <v>99.61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892.11509800352155</v>
      </c>
      <c r="P70" s="36">
        <v>117.84451701931923</v>
      </c>
      <c r="Q70" s="36">
        <v>38.199999999999996</v>
      </c>
      <c r="R70" s="38">
        <v>4.04</v>
      </c>
      <c r="S70" s="38">
        <v>0</v>
      </c>
      <c r="T70" s="37">
        <f>SUMPRODUCT(LTA!J70:AN70,LTA!J$101:AN$101,LTA!J$103:AN$103)</f>
        <v>136.5</v>
      </c>
      <c r="U70" s="37">
        <f>SUMPRODUCT(LTA!J70:AN70,LTA!J$102:AN$102,LTA!J$103:AN$103)</f>
        <v>31.11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127.25</v>
      </c>
      <c r="Z70" s="34">
        <f>IEX!N70</f>
        <v>0</v>
      </c>
      <c r="AA70" s="75">
        <f>STOA!H70</f>
        <v>97.03</v>
      </c>
      <c r="AB70" s="75">
        <f>-STOA!N70</f>
        <v>-182.66</v>
      </c>
      <c r="AC70">
        <f t="shared" si="3"/>
        <v>15.614795145815457</v>
      </c>
      <c r="AD70">
        <f t="shared" si="4"/>
        <v>1267.5410468064176</v>
      </c>
      <c r="AE70">
        <f>'IDT-1'!B70</f>
        <v>0</v>
      </c>
      <c r="AF70" s="24"/>
      <c r="AG70">
        <f t="shared" si="5"/>
        <v>1267.5410468064176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-104</v>
      </c>
      <c r="AM70" s="34">
        <f>RTM_PXI!H70</f>
        <v>0</v>
      </c>
      <c r="AN70" s="34">
        <f>RTM_PXI!N70</f>
        <v>0</v>
      </c>
      <c r="AO70" s="148">
        <f>GDAM_IEX!H70</f>
        <v>0</v>
      </c>
      <c r="AP70" s="148">
        <f>GDAM_IEX!N70</f>
        <v>0</v>
      </c>
      <c r="AQ70" s="148">
        <f>GDAM_PXI!H70</f>
        <v>0</v>
      </c>
      <c r="AR70" s="148">
        <f>GDAM_PXI!N70</f>
        <v>0</v>
      </c>
      <c r="AS70">
        <f>HPX!H70</f>
        <v>0</v>
      </c>
      <c r="AT70">
        <f>HPX!N70</f>
        <v>0</v>
      </c>
      <c r="AU70">
        <v>68</v>
      </c>
    </row>
    <row r="71" spans="1:47">
      <c r="A71" t="s">
        <v>113</v>
      </c>
      <c r="D71">
        <f>TWEPL!P71</f>
        <v>11.0558</v>
      </c>
      <c r="E71">
        <f>GT_NG!P71</f>
        <v>15.573967492672526</v>
      </c>
      <c r="F71">
        <f>GT_Spot!P71</f>
        <v>0</v>
      </c>
      <c r="G71">
        <f>PPCL_NG!P71</f>
        <v>0</v>
      </c>
      <c r="H71">
        <f>PPCL_Spot!P71</f>
        <v>0</v>
      </c>
      <c r="I71">
        <f>Bawana_NG!P71</f>
        <v>137.22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901.90889210272485</v>
      </c>
      <c r="P71" s="36">
        <v>117.84451701931923</v>
      </c>
      <c r="Q71" s="36">
        <v>38.199999999999996</v>
      </c>
      <c r="R71" s="38">
        <v>0.44521276595744685</v>
      </c>
      <c r="S71" s="38">
        <v>0</v>
      </c>
      <c r="T71" s="37">
        <f>SUMPRODUCT(LTA!J71:AN71,LTA!J$101:AN$101,LTA!J$103:AN$103)</f>
        <v>105.97</v>
      </c>
      <c r="U71" s="37">
        <f>SUMPRODUCT(LTA!J71:AN71,LTA!J$102:AN$102,LTA!J$103:AN$103)</f>
        <v>32.08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22.8</v>
      </c>
      <c r="Z71" s="34">
        <f>IEX!N71</f>
        <v>0</v>
      </c>
      <c r="AA71" s="75">
        <f>STOA!H71</f>
        <v>96.98</v>
      </c>
      <c r="AB71" s="75">
        <f>-STOA!N71</f>
        <v>-182.66</v>
      </c>
      <c r="AC71">
        <f t="shared" si="3"/>
        <v>15.128160121463251</v>
      </c>
      <c r="AD71">
        <f t="shared" si="4"/>
        <v>1310.5202292592107</v>
      </c>
      <c r="AE71">
        <f>'IDT-1'!B71</f>
        <v>0</v>
      </c>
      <c r="AF71" s="24"/>
      <c r="AG71">
        <f t="shared" si="5"/>
        <v>1310.5202292592107</v>
      </c>
      <c r="AI71" s="34">
        <f>PXIL!H71</f>
        <v>0</v>
      </c>
      <c r="AJ71" s="34">
        <f>PXIL!N71</f>
        <v>0</v>
      </c>
      <c r="AK71" s="34">
        <f>RTM_IEX!H71</f>
        <v>0</v>
      </c>
      <c r="AL71" s="34">
        <f>RTM_IEX!N71</f>
        <v>-114</v>
      </c>
      <c r="AM71" s="34">
        <f>RTM_PXI!H71</f>
        <v>0</v>
      </c>
      <c r="AN71" s="34">
        <f>RTM_PXI!N71</f>
        <v>0</v>
      </c>
      <c r="AO71" s="148">
        <f>GDAM_IEX!H71</f>
        <v>21.72</v>
      </c>
      <c r="AP71" s="148">
        <f>GDAM_IEX!N71</f>
        <v>0</v>
      </c>
      <c r="AQ71" s="148">
        <f>GDAM_PXI!H71</f>
        <v>0</v>
      </c>
      <c r="AR71" s="148">
        <f>GDAM_PXI!N71</f>
        <v>0</v>
      </c>
      <c r="AS71">
        <f>HPX!H71</f>
        <v>120.51</v>
      </c>
      <c r="AT71">
        <f>HPX!N71</f>
        <v>0</v>
      </c>
      <c r="AU71">
        <v>69</v>
      </c>
    </row>
    <row r="72" spans="1:47">
      <c r="A72" t="s">
        <v>114</v>
      </c>
      <c r="D72">
        <f>TWEPL!P72</f>
        <v>11.0558</v>
      </c>
      <c r="E72">
        <f>GT_NG!P72</f>
        <v>15.573967492672526</v>
      </c>
      <c r="F72">
        <f>GT_Spot!P72</f>
        <v>0</v>
      </c>
      <c r="G72">
        <f>PPCL_NG!P72</f>
        <v>0</v>
      </c>
      <c r="H72">
        <f>PPCL_Spot!P72</f>
        <v>0</v>
      </c>
      <c r="I72">
        <f>Bawana_NG!P72</f>
        <v>137.22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913.798253312827</v>
      </c>
      <c r="P72" s="36">
        <v>117.84451701931923</v>
      </c>
      <c r="Q72" s="36">
        <v>38.199999999999996</v>
      </c>
      <c r="R72" s="38">
        <v>0.37</v>
      </c>
      <c r="S72" s="38">
        <v>0</v>
      </c>
      <c r="T72" s="37">
        <f>SUMPRODUCT(LTA!J72:AN72,LTA!J$101:AN$101,LTA!J$103:AN$103)</f>
        <v>94.18</v>
      </c>
      <c r="U72" s="37">
        <f>SUMPRODUCT(LTA!J72:AN72,LTA!J$102:AN$102,LTA!J$103:AN$103)</f>
        <v>32.08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6.28</v>
      </c>
      <c r="Z72" s="34">
        <f>IEX!N72</f>
        <v>0</v>
      </c>
      <c r="AA72" s="75">
        <f>STOA!H72</f>
        <v>96.98</v>
      </c>
      <c r="AB72" s="75">
        <f>-STOA!N72</f>
        <v>-182.66</v>
      </c>
      <c r="AC72">
        <f t="shared" si="3"/>
        <v>14.895014763472728</v>
      </c>
      <c r="AD72">
        <f t="shared" si="4"/>
        <v>1349.2775230613458</v>
      </c>
      <c r="AE72">
        <f>'IDT-1'!B72</f>
        <v>0</v>
      </c>
      <c r="AF72" s="24"/>
      <c r="AG72">
        <f t="shared" si="5"/>
        <v>1349.2775230613458</v>
      </c>
      <c r="AI72" s="34">
        <f>PXIL!H72</f>
        <v>0</v>
      </c>
      <c r="AJ72" s="34">
        <f>PXIL!N72</f>
        <v>0</v>
      </c>
      <c r="AK72" s="34">
        <f>RTM_IEX!H72</f>
        <v>0</v>
      </c>
      <c r="AL72" s="34">
        <f>RTM_IEX!N72</f>
        <v>-81</v>
      </c>
      <c r="AM72" s="34">
        <f>RTM_PXI!H72</f>
        <v>0</v>
      </c>
      <c r="AN72" s="34">
        <f>RTM_PXI!N72</f>
        <v>0</v>
      </c>
      <c r="AO72" s="148">
        <f>GDAM_IEX!H72</f>
        <v>43.74</v>
      </c>
      <c r="AP72" s="148">
        <f>GDAM_IEX!N72</f>
        <v>0</v>
      </c>
      <c r="AQ72" s="148">
        <f>GDAM_PXI!H72</f>
        <v>0</v>
      </c>
      <c r="AR72" s="148">
        <f>GDAM_PXI!N72</f>
        <v>0</v>
      </c>
      <c r="AS72">
        <f>HPX!H72</f>
        <v>120.51</v>
      </c>
      <c r="AT72">
        <f>HPX!N72</f>
        <v>0</v>
      </c>
      <c r="AU72">
        <v>70</v>
      </c>
    </row>
    <row r="73" spans="1:47">
      <c r="A73" t="s">
        <v>115</v>
      </c>
      <c r="D73">
        <f>TWEPL!P73</f>
        <v>11.0558</v>
      </c>
      <c r="E73">
        <f>GT_NG!P73</f>
        <v>15.573967492672526</v>
      </c>
      <c r="F73">
        <f>GT_Spot!P73</f>
        <v>0</v>
      </c>
      <c r="G73">
        <f>PPCL_NG!P73</f>
        <v>0</v>
      </c>
      <c r="H73">
        <f>PPCL_Spot!P73</f>
        <v>0</v>
      </c>
      <c r="I73">
        <f>Bawana_NG!P73</f>
        <v>137.22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1021.6122643073859</v>
      </c>
      <c r="P73" s="36">
        <v>117.84451701931923</v>
      </c>
      <c r="Q73" s="36">
        <v>38.199999999999996</v>
      </c>
      <c r="R73" s="38">
        <v>0.3</v>
      </c>
      <c r="S73" s="38">
        <v>0</v>
      </c>
      <c r="T73" s="37">
        <f>SUMPRODUCT(LTA!J73:AN73,LTA!J$101:AN$101,LTA!J$103:AN$103)</f>
        <v>99.66</v>
      </c>
      <c r="U73" s="37">
        <f>SUMPRODUCT(LTA!J73:AN73,LTA!J$102:AN$102,LTA!J$103:AN$103)</f>
        <v>32.08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0.18</v>
      </c>
      <c r="Z73" s="34">
        <f>IEX!N73</f>
        <v>0</v>
      </c>
      <c r="AA73" s="75">
        <f>STOA!H73</f>
        <v>96.98</v>
      </c>
      <c r="AB73" s="75">
        <f>-STOA!N73</f>
        <v>-182.66</v>
      </c>
      <c r="AC73">
        <f t="shared" si="3"/>
        <v>16.377763392495034</v>
      </c>
      <c r="AD73">
        <f t="shared" si="4"/>
        <v>1397.7787854268825</v>
      </c>
      <c r="AE73">
        <f>'IDT-1'!B73</f>
        <v>0</v>
      </c>
      <c r="AF73" s="24"/>
      <c r="AG73">
        <f t="shared" si="5"/>
        <v>1397.7787854268825</v>
      </c>
      <c r="AI73" s="34">
        <f>PXIL!H73</f>
        <v>0</v>
      </c>
      <c r="AJ73" s="34">
        <f>PXIL!N73</f>
        <v>0</v>
      </c>
      <c r="AK73" s="34">
        <f>RTM_IEX!H73</f>
        <v>0</v>
      </c>
      <c r="AL73" s="34">
        <f>RTM_IEX!N73</f>
        <v>-144</v>
      </c>
      <c r="AM73" s="34">
        <f>RTM_PXI!H73</f>
        <v>0</v>
      </c>
      <c r="AN73" s="34">
        <f>RTM_PXI!N73</f>
        <v>0</v>
      </c>
      <c r="AO73" s="148">
        <f>GDAM_IEX!H73</f>
        <v>49.6</v>
      </c>
      <c r="AP73" s="148">
        <f>GDAM_IEX!N73</f>
        <v>0</v>
      </c>
      <c r="AQ73" s="148">
        <f>GDAM_PXI!H73</f>
        <v>0</v>
      </c>
      <c r="AR73" s="148">
        <f>GDAM_PXI!N73</f>
        <v>0</v>
      </c>
      <c r="AS73">
        <f>HPX!H73</f>
        <v>120.51</v>
      </c>
      <c r="AT73">
        <f>HPX!N73</f>
        <v>0</v>
      </c>
      <c r="AU73">
        <v>71</v>
      </c>
    </row>
    <row r="74" spans="1:47">
      <c r="A74" t="s">
        <v>116</v>
      </c>
      <c r="D74">
        <f>TWEPL!P74</f>
        <v>11.0558</v>
      </c>
      <c r="E74">
        <f>GT_NG!P74</f>
        <v>15.573967492672526</v>
      </c>
      <c r="F74">
        <f>GT_Spot!P74</f>
        <v>0</v>
      </c>
      <c r="G74">
        <f>PPCL_NG!P74</f>
        <v>0</v>
      </c>
      <c r="H74">
        <f>PPCL_Spot!P74</f>
        <v>0</v>
      </c>
      <c r="I74">
        <f>Bawana_NG!P74</f>
        <v>137.22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1049.5179273990175</v>
      </c>
      <c r="P74" s="36">
        <v>117.84451701931923</v>
      </c>
      <c r="Q74" s="36">
        <v>38.199999999999996</v>
      </c>
      <c r="R74" s="38">
        <v>0.23</v>
      </c>
      <c r="S74" s="38">
        <v>0</v>
      </c>
      <c r="T74" s="37">
        <f>SUMPRODUCT(LTA!J74:AN74,LTA!J$101:AN$101,LTA!J$103:AN$103)</f>
        <v>86.36</v>
      </c>
      <c r="U74" s="37">
        <f>SUMPRODUCT(LTA!J74:AN74,LTA!J$102:AN$102,LTA!J$103:AN$103)</f>
        <v>32.08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6.82</v>
      </c>
      <c r="Z74" s="34">
        <f>IEX!N74</f>
        <v>0</v>
      </c>
      <c r="AA74" s="75">
        <f>STOA!H74</f>
        <v>96.98</v>
      </c>
      <c r="AB74" s="75">
        <f>-STOA!N74</f>
        <v>-182.66</v>
      </c>
      <c r="AC74">
        <f t="shared" si="3"/>
        <v>16.498570331565183</v>
      </c>
      <c r="AD74">
        <f t="shared" si="4"/>
        <v>1420.0736415794438</v>
      </c>
      <c r="AE74">
        <f>'IDT-1'!B74</f>
        <v>0</v>
      </c>
      <c r="AF74" s="24"/>
      <c r="AG74">
        <f t="shared" si="5"/>
        <v>1420.0736415794438</v>
      </c>
      <c r="AI74" s="34">
        <f>PXIL!H74</f>
        <v>0</v>
      </c>
      <c r="AJ74" s="34">
        <f>PXIL!N74</f>
        <v>0</v>
      </c>
      <c r="AK74" s="34">
        <f>RTM_IEX!H74</f>
        <v>0</v>
      </c>
      <c r="AL74" s="34">
        <f>RTM_IEX!N74</f>
        <v>-140</v>
      </c>
      <c r="AM74" s="34">
        <f>RTM_PXI!H74</f>
        <v>0</v>
      </c>
      <c r="AN74" s="34">
        <f>RTM_PXI!N74</f>
        <v>0</v>
      </c>
      <c r="AO74" s="148">
        <f>GDAM_IEX!H74</f>
        <v>46.84</v>
      </c>
      <c r="AP74" s="148">
        <f>GDAM_IEX!N74</f>
        <v>0</v>
      </c>
      <c r="AQ74" s="148">
        <f>GDAM_PXI!H74</f>
        <v>0</v>
      </c>
      <c r="AR74" s="148">
        <f>GDAM_PXI!N74</f>
        <v>0</v>
      </c>
      <c r="AS74">
        <f>HPX!H74</f>
        <v>120.51</v>
      </c>
      <c r="AT74">
        <f>HPX!N74</f>
        <v>0</v>
      </c>
      <c r="AU74">
        <v>72</v>
      </c>
    </row>
    <row r="75" spans="1:47">
      <c r="A75" t="s">
        <v>117</v>
      </c>
      <c r="D75">
        <f>TWEPL!P75</f>
        <v>11.0558</v>
      </c>
      <c r="E75">
        <f>GT_NG!P75</f>
        <v>15.699227284838795</v>
      </c>
      <c r="F75">
        <f>GT_Spot!P75</f>
        <v>0</v>
      </c>
      <c r="G75">
        <f>PPCL_NG!P75</f>
        <v>0</v>
      </c>
      <c r="H75">
        <f>PPCL_Spot!P75</f>
        <v>0</v>
      </c>
      <c r="I75">
        <f>Bawana_NG!P75</f>
        <v>99.61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1096.4733169275228</v>
      </c>
      <c r="P75" s="36">
        <v>117.84451701931923</v>
      </c>
      <c r="Q75" s="36">
        <v>38.199999999999996</v>
      </c>
      <c r="R75" s="38">
        <v>0</v>
      </c>
      <c r="S75" s="38">
        <v>0</v>
      </c>
      <c r="T75" s="37">
        <f>SUMPRODUCT(LTA!J75:AN75,LTA!J$101:AN$101,LTA!J$103:AN$103)</f>
        <v>88.06</v>
      </c>
      <c r="U75" s="37">
        <f>SUMPRODUCT(LTA!J75:AN75,LTA!J$102:AN$102,LTA!J$103:AN$103)</f>
        <v>32.08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69.33</v>
      </c>
      <c r="Z75" s="34">
        <f>IEX!N75</f>
        <v>0</v>
      </c>
      <c r="AA75" s="75">
        <f>STOA!H75</f>
        <v>97.03</v>
      </c>
      <c r="AB75" s="75">
        <f>-STOA!N75</f>
        <v>-182.01</v>
      </c>
      <c r="AC75">
        <f t="shared" si="3"/>
        <v>17.204950795136757</v>
      </c>
      <c r="AD75">
        <f t="shared" si="4"/>
        <v>1400.9579104365439</v>
      </c>
      <c r="AE75">
        <f>'IDT-1'!B75</f>
        <v>0</v>
      </c>
      <c r="AF75" s="24"/>
      <c r="AG75">
        <f t="shared" si="5"/>
        <v>1400.9579104365439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-148</v>
      </c>
      <c r="AM75" s="34">
        <f>RTM_PXI!H75</f>
        <v>0</v>
      </c>
      <c r="AN75" s="34">
        <f>RTM_PXI!N75</f>
        <v>0</v>
      </c>
      <c r="AO75" s="148">
        <f>GDAM_IEX!H75</f>
        <v>50.02</v>
      </c>
      <c r="AP75" s="148">
        <f>GDAM_IEX!N75</f>
        <v>0</v>
      </c>
      <c r="AQ75" s="148">
        <f>GDAM_PXI!H75</f>
        <v>0</v>
      </c>
      <c r="AR75" s="148">
        <f>GDAM_PXI!N75</f>
        <v>0</v>
      </c>
      <c r="AS75">
        <f>HPX!H75</f>
        <v>32.770000000000003</v>
      </c>
      <c r="AT75">
        <f>HPX!N75</f>
        <v>0</v>
      </c>
      <c r="AU75">
        <v>73</v>
      </c>
    </row>
    <row r="76" spans="1:47">
      <c r="A76" t="s">
        <v>118</v>
      </c>
      <c r="D76">
        <f>TWEPL!P76</f>
        <v>11.0558</v>
      </c>
      <c r="E76">
        <f>GT_NG!P76</f>
        <v>15.699227284838795</v>
      </c>
      <c r="F76">
        <f>GT_Spot!P76</f>
        <v>0</v>
      </c>
      <c r="G76">
        <f>PPCL_NG!P76</f>
        <v>0</v>
      </c>
      <c r="H76">
        <f>PPCL_Spot!P76</f>
        <v>0</v>
      </c>
      <c r="I76">
        <f>Bawana_NG!P76</f>
        <v>99.61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1150.6712411909386</v>
      </c>
      <c r="P76" s="36">
        <v>117.84451701931923</v>
      </c>
      <c r="Q76" s="36">
        <v>38.199999999999996</v>
      </c>
      <c r="R76" s="38">
        <v>0</v>
      </c>
      <c r="S76" s="38">
        <v>0</v>
      </c>
      <c r="T76" s="37">
        <f>SUMPRODUCT(LTA!J76:AN76,LTA!J$101:AN$101,LTA!J$103:AN$103)</f>
        <v>87.71</v>
      </c>
      <c r="U76" s="37">
        <f>SUMPRODUCT(LTA!J76:AN76,LTA!J$102:AN$102,LTA!J$103:AN$103)</f>
        <v>32.08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30.94</v>
      </c>
      <c r="Z76" s="34">
        <f>IEX!N76</f>
        <v>0</v>
      </c>
      <c r="AA76" s="75">
        <f>STOA!H76</f>
        <v>97.03</v>
      </c>
      <c r="AB76" s="75">
        <f>-STOA!N76</f>
        <v>-182.01</v>
      </c>
      <c r="AC76">
        <f t="shared" si="3"/>
        <v>17.088528097150341</v>
      </c>
      <c r="AD76">
        <f t="shared" si="4"/>
        <v>1403.2822573979463</v>
      </c>
      <c r="AE76">
        <f>'IDT-1'!B76</f>
        <v>0</v>
      </c>
      <c r="AF76" s="24"/>
      <c r="AG76">
        <f t="shared" si="5"/>
        <v>1403.2822573979463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-140</v>
      </c>
      <c r="AM76" s="34">
        <f>RTM_PXI!H76</f>
        <v>0</v>
      </c>
      <c r="AN76" s="34">
        <f>RTM_PXI!N76</f>
        <v>0</v>
      </c>
      <c r="AO76" s="148">
        <f>GDAM_IEX!H76</f>
        <v>28.77</v>
      </c>
      <c r="AP76" s="148">
        <f>GDAM_IEX!N76</f>
        <v>0</v>
      </c>
      <c r="AQ76" s="148">
        <f>GDAM_PXI!H76</f>
        <v>0</v>
      </c>
      <c r="AR76" s="148">
        <f>GDAM_PXI!N76</f>
        <v>0</v>
      </c>
      <c r="AS76">
        <f>HPX!H76</f>
        <v>32.770000000000003</v>
      </c>
      <c r="AT76">
        <f>HPX!N76</f>
        <v>0</v>
      </c>
      <c r="AU76">
        <v>74</v>
      </c>
    </row>
    <row r="77" spans="1:47">
      <c r="A77" t="s">
        <v>119</v>
      </c>
      <c r="D77">
        <f>TWEPL!P77</f>
        <v>11.0558</v>
      </c>
      <c r="E77">
        <f>GT_NG!P77</f>
        <v>15.699227284838795</v>
      </c>
      <c r="F77">
        <f>GT_Spot!P77</f>
        <v>0</v>
      </c>
      <c r="G77">
        <f>PPCL_NG!P77</f>
        <v>0</v>
      </c>
      <c r="H77">
        <f>PPCL_Spot!P77</f>
        <v>0</v>
      </c>
      <c r="I77">
        <f>Bawana_NG!P77</f>
        <v>99.61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1164.7517591659284</v>
      </c>
      <c r="P77" s="36">
        <v>117.84451701931923</v>
      </c>
      <c r="Q77" s="36">
        <v>38.199999999999996</v>
      </c>
      <c r="R77" s="38">
        <v>0</v>
      </c>
      <c r="S77" s="38">
        <v>0</v>
      </c>
      <c r="T77" s="37">
        <f>SUMPRODUCT(LTA!J77:AN77,LTA!J$101:AN$101,LTA!J$103:AN$103)</f>
        <v>87.17</v>
      </c>
      <c r="U77" s="37">
        <f>SUMPRODUCT(LTA!J77:AN77,LTA!J$102:AN$102,LTA!J$103:AN$103)</f>
        <v>32.08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31.78</v>
      </c>
      <c r="Z77" s="34">
        <f>IEX!N77</f>
        <v>0</v>
      </c>
      <c r="AA77" s="75">
        <f>STOA!H77</f>
        <v>97.03</v>
      </c>
      <c r="AB77" s="75">
        <f>-STOA!N77</f>
        <v>-182.01</v>
      </c>
      <c r="AC77">
        <f t="shared" si="3"/>
        <v>17.174148236764697</v>
      </c>
      <c r="AD77">
        <f t="shared" si="4"/>
        <v>1403.3471552333217</v>
      </c>
      <c r="AE77">
        <f>'IDT-1'!B77</f>
        <v>0</v>
      </c>
      <c r="AF77" s="24"/>
      <c r="AG77">
        <f t="shared" si="5"/>
        <v>1403.3471552333217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-145</v>
      </c>
      <c r="AM77" s="34">
        <f>RTM_PXI!H77</f>
        <v>0</v>
      </c>
      <c r="AN77" s="34">
        <f>RTM_PXI!N77</f>
        <v>0</v>
      </c>
      <c r="AO77" s="148">
        <f>GDAM_IEX!H77</f>
        <v>19.54</v>
      </c>
      <c r="AP77" s="148">
        <f>GDAM_IEX!N77</f>
        <v>0</v>
      </c>
      <c r="AQ77" s="148">
        <f>GDAM_PXI!H77</f>
        <v>0</v>
      </c>
      <c r="AR77" s="148">
        <f>GDAM_PXI!N77</f>
        <v>0</v>
      </c>
      <c r="AS77">
        <f>HPX!H77</f>
        <v>32.770000000000003</v>
      </c>
      <c r="AT77">
        <f>HPX!N77</f>
        <v>0</v>
      </c>
      <c r="AU77">
        <v>75</v>
      </c>
    </row>
    <row r="78" spans="1:47">
      <c r="A78" t="s">
        <v>120</v>
      </c>
      <c r="D78">
        <f>TWEPL!P78</f>
        <v>11.0558</v>
      </c>
      <c r="E78">
        <f>GT_NG!P78</f>
        <v>15.699227284838795</v>
      </c>
      <c r="F78">
        <f>GT_Spot!P78</f>
        <v>0</v>
      </c>
      <c r="G78">
        <f>PPCL_NG!P78</f>
        <v>0</v>
      </c>
      <c r="H78">
        <f>PPCL_Spot!P78</f>
        <v>0</v>
      </c>
      <c r="I78">
        <f>Bawana_NG!P78</f>
        <v>99.61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1096.2602074344322</v>
      </c>
      <c r="P78" s="36">
        <v>117.84451701931923</v>
      </c>
      <c r="Q78" s="36">
        <v>38.199999999999996</v>
      </c>
      <c r="R78" s="38">
        <v>0</v>
      </c>
      <c r="S78" s="38">
        <v>0</v>
      </c>
      <c r="T78" s="37">
        <f>SUMPRODUCT(LTA!J78:AN78,LTA!J$101:AN$101,LTA!J$103:AN$103)</f>
        <v>86.88</v>
      </c>
      <c r="U78" s="37">
        <f>SUMPRODUCT(LTA!J78:AN78,LTA!J$102:AN$102,LTA!J$103:AN$103)</f>
        <v>32.08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27.69</v>
      </c>
      <c r="Z78" s="34">
        <f>IEX!N78</f>
        <v>0</v>
      </c>
      <c r="AA78" s="75">
        <f>STOA!H78</f>
        <v>97.03</v>
      </c>
      <c r="AB78" s="75">
        <f>-STOA!N78</f>
        <v>-182.01</v>
      </c>
      <c r="AC78">
        <f t="shared" si="3"/>
        <v>16.095428685076119</v>
      </c>
      <c r="AD78">
        <f t="shared" si="4"/>
        <v>1384.4643230535141</v>
      </c>
      <c r="AE78">
        <f>'IDT-1'!B78</f>
        <v>5.9690000000000003</v>
      </c>
      <c r="AF78" s="24"/>
      <c r="AG78">
        <f t="shared" si="5"/>
        <v>1390.4333230535142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-91</v>
      </c>
      <c r="AM78" s="34">
        <f>RTM_PXI!H78</f>
        <v>0</v>
      </c>
      <c r="AN78" s="34">
        <f>RTM_PXI!N78</f>
        <v>0</v>
      </c>
      <c r="AO78" s="148">
        <f>GDAM_IEX!H78</f>
        <v>18.45</v>
      </c>
      <c r="AP78" s="148">
        <f>GDAM_IEX!N78</f>
        <v>0</v>
      </c>
      <c r="AQ78" s="148">
        <f>GDAM_PXI!H78</f>
        <v>0</v>
      </c>
      <c r="AR78" s="148">
        <f>GDAM_PXI!N78</f>
        <v>0</v>
      </c>
      <c r="AS78">
        <f>HPX!H78</f>
        <v>32.770000000000003</v>
      </c>
      <c r="AT78">
        <f>HPX!N78</f>
        <v>0</v>
      </c>
      <c r="AU78">
        <v>76</v>
      </c>
    </row>
    <row r="79" spans="1:47">
      <c r="A79" t="s">
        <v>121</v>
      </c>
      <c r="D79">
        <f>TWEPL!P79</f>
        <v>11.0558</v>
      </c>
      <c r="E79">
        <f>GT_NG!P79</f>
        <v>15.699227284838795</v>
      </c>
      <c r="F79">
        <f>GT_Spot!P79</f>
        <v>0</v>
      </c>
      <c r="G79">
        <f>PPCL_NG!P79</f>
        <v>0</v>
      </c>
      <c r="H79">
        <f>PPCL_Spot!P79</f>
        <v>0</v>
      </c>
      <c r="I79">
        <f>Bawana_NG!P79</f>
        <v>75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1070.2599349494351</v>
      </c>
      <c r="P79" s="36">
        <v>117.84451701931923</v>
      </c>
      <c r="Q79" s="36">
        <v>38.199999999999996</v>
      </c>
      <c r="R79" s="38">
        <v>0</v>
      </c>
      <c r="S79" s="38">
        <v>0</v>
      </c>
      <c r="T79" s="37">
        <f>SUMPRODUCT(LTA!J79:AN79,LTA!J$101:AN$101,LTA!J$103:AN$103)</f>
        <v>73.350000000000009</v>
      </c>
      <c r="U79" s="37">
        <f>SUMPRODUCT(LTA!J79:AN79,LTA!J$102:AN$102,LTA!J$103:AN$103)</f>
        <v>32.08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12.95</v>
      </c>
      <c r="Z79" s="34">
        <f>IEX!N79</f>
        <v>0</v>
      </c>
      <c r="AA79" s="75">
        <f>STOA!H79</f>
        <v>97.03</v>
      </c>
      <c r="AB79" s="75">
        <f>-STOA!N79</f>
        <v>-182.01</v>
      </c>
      <c r="AC79">
        <f t="shared" si="3"/>
        <v>14.566277147311464</v>
      </c>
      <c r="AD79">
        <f t="shared" si="4"/>
        <v>1339.8932021062817</v>
      </c>
      <c r="AE79">
        <f>'IDT-1'!B79</f>
        <v>14.359</v>
      </c>
      <c r="AF79" s="24"/>
      <c r="AG79">
        <f t="shared" si="5"/>
        <v>1354.2522021062816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-7</v>
      </c>
      <c r="AM79" s="34">
        <f>RTM_PXI!H79</f>
        <v>0</v>
      </c>
      <c r="AN79" s="34">
        <f>RTM_PXI!N79</f>
        <v>0</v>
      </c>
      <c r="AO79" s="148">
        <f>GDAM_IEX!H79</f>
        <v>0</v>
      </c>
      <c r="AP79" s="148">
        <f>GDAM_IEX!N79</f>
        <v>0</v>
      </c>
      <c r="AQ79" s="148">
        <f>GDAM_PXI!H79</f>
        <v>0</v>
      </c>
      <c r="AR79" s="148">
        <f>GDAM_PXI!N79</f>
        <v>0</v>
      </c>
      <c r="AS79">
        <f>HPX!H79</f>
        <v>0</v>
      </c>
      <c r="AT79">
        <f>HPX!N79</f>
        <v>0</v>
      </c>
      <c r="AU79">
        <v>77</v>
      </c>
    </row>
    <row r="80" spans="1:47">
      <c r="A80" t="s">
        <v>122</v>
      </c>
      <c r="D80">
        <f>TWEPL!P80</f>
        <v>11.0558</v>
      </c>
      <c r="E80">
        <f>GT_NG!P80</f>
        <v>15.699227284838795</v>
      </c>
      <c r="F80">
        <f>GT_Spot!P80</f>
        <v>0</v>
      </c>
      <c r="G80">
        <f>PPCL_NG!P80</f>
        <v>0</v>
      </c>
      <c r="H80">
        <f>PPCL_Spot!P80</f>
        <v>0</v>
      </c>
      <c r="I80">
        <f>Bawana_NG!P80</f>
        <v>75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1051.9525451981494</v>
      </c>
      <c r="P80" s="36">
        <v>117.84451701931923</v>
      </c>
      <c r="Q80" s="36">
        <v>38.199999999999996</v>
      </c>
      <c r="R80" s="38">
        <v>0</v>
      </c>
      <c r="S80" s="38">
        <v>0</v>
      </c>
      <c r="T80" s="37">
        <f>SUMPRODUCT(LTA!J80:AN80,LTA!J$101:AN$101,LTA!J$103:AN$103)</f>
        <v>73.19</v>
      </c>
      <c r="U80" s="37">
        <f>SUMPRODUCT(LTA!J80:AN80,LTA!J$102:AN$102,LTA!J$103:AN$103)</f>
        <v>32.08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27</v>
      </c>
      <c r="Z80" s="34">
        <f>IEX!N80</f>
        <v>0</v>
      </c>
      <c r="AA80" s="75">
        <f>STOA!H80</f>
        <v>97.03</v>
      </c>
      <c r="AB80" s="75">
        <f>-STOA!N80</f>
        <v>-182.01</v>
      </c>
      <c r="AC80">
        <f t="shared" si="3"/>
        <v>14.707065385623336</v>
      </c>
      <c r="AD80">
        <f t="shared" si="4"/>
        <v>1314.3350241166843</v>
      </c>
      <c r="AE80">
        <f>'IDT-1'!B80</f>
        <v>19.940999999999999</v>
      </c>
      <c r="AF80" s="24"/>
      <c r="AG80">
        <f t="shared" si="5"/>
        <v>1334.2760241166843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-28</v>
      </c>
      <c r="AM80" s="34">
        <f>RTM_PXI!H80</f>
        <v>0</v>
      </c>
      <c r="AN80" s="34">
        <f>RTM_PXI!N80</f>
        <v>0</v>
      </c>
      <c r="AO80" s="148">
        <f>GDAM_IEX!H80</f>
        <v>0</v>
      </c>
      <c r="AP80" s="148">
        <f>GDAM_IEX!N80</f>
        <v>0</v>
      </c>
      <c r="AQ80" s="148">
        <f>GDAM_PXI!H80</f>
        <v>0</v>
      </c>
      <c r="AR80" s="148">
        <f>GDAM_PXI!N80</f>
        <v>0</v>
      </c>
      <c r="AS80">
        <f>HPX!H80</f>
        <v>0</v>
      </c>
      <c r="AT80">
        <f>HPX!N80</f>
        <v>0</v>
      </c>
      <c r="AU80">
        <v>78</v>
      </c>
    </row>
    <row r="81" spans="1:47">
      <c r="A81" t="s">
        <v>123</v>
      </c>
      <c r="D81">
        <f>TWEPL!P81</f>
        <v>11.0558</v>
      </c>
      <c r="E81">
        <f>GT_NG!P81</f>
        <v>15.699227284838795</v>
      </c>
      <c r="F81">
        <f>GT_Spot!P81</f>
        <v>0</v>
      </c>
      <c r="G81">
        <f>PPCL_NG!P81</f>
        <v>0</v>
      </c>
      <c r="H81">
        <f>PPCL_Spot!P81</f>
        <v>0</v>
      </c>
      <c r="I81">
        <f>Bawana_NG!P81</f>
        <v>75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991.34498516201427</v>
      </c>
      <c r="P81" s="36">
        <v>117.84451701931923</v>
      </c>
      <c r="Q81" s="36">
        <v>38.199999999999996</v>
      </c>
      <c r="R81" s="38">
        <v>0</v>
      </c>
      <c r="S81" s="38">
        <v>0</v>
      </c>
      <c r="T81" s="37">
        <f>SUMPRODUCT(LTA!J81:AN81,LTA!J$101:AN$101,LTA!J$103:AN$103)</f>
        <v>84.25</v>
      </c>
      <c r="U81" s="37">
        <f>SUMPRODUCT(LTA!J81:AN81,LTA!J$102:AN$102,LTA!J$103:AN$103)</f>
        <v>54.58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21.21</v>
      </c>
      <c r="Z81" s="34">
        <f>IEX!N81</f>
        <v>0</v>
      </c>
      <c r="AA81" s="75">
        <f>STOA!H81</f>
        <v>97.03</v>
      </c>
      <c r="AB81" s="75">
        <f>-STOA!N81</f>
        <v>-182.01</v>
      </c>
      <c r="AC81">
        <f t="shared" si="3"/>
        <v>14.439701039044689</v>
      </c>
      <c r="AD81">
        <f t="shared" si="4"/>
        <v>1280.7648284271277</v>
      </c>
      <c r="AE81">
        <f>'IDT-1'!B81</f>
        <v>24.099</v>
      </c>
      <c r="AF81" s="24"/>
      <c r="AG81">
        <f t="shared" si="5"/>
        <v>1304.8638284271276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-29</v>
      </c>
      <c r="AM81" s="34">
        <f>RTM_PXI!H81</f>
        <v>0</v>
      </c>
      <c r="AN81" s="34">
        <f>RTM_PXI!N81</f>
        <v>0</v>
      </c>
      <c r="AO81" s="148">
        <f>GDAM_IEX!H81</f>
        <v>0</v>
      </c>
      <c r="AP81" s="148">
        <f>GDAM_IEX!N81</f>
        <v>0</v>
      </c>
      <c r="AQ81" s="148">
        <f>GDAM_PXI!H81</f>
        <v>0</v>
      </c>
      <c r="AR81" s="148">
        <f>GDAM_PXI!N81</f>
        <v>0</v>
      </c>
      <c r="AS81">
        <f>HPX!H81</f>
        <v>0</v>
      </c>
      <c r="AT81">
        <f>HPX!N81</f>
        <v>0</v>
      </c>
      <c r="AU81">
        <v>79</v>
      </c>
    </row>
    <row r="82" spans="1:47">
      <c r="A82" t="s">
        <v>124</v>
      </c>
      <c r="D82">
        <f>TWEPL!P82</f>
        <v>11.0558</v>
      </c>
      <c r="E82">
        <f>GT_NG!P82</f>
        <v>15.699227284838795</v>
      </c>
      <c r="F82">
        <f>GT_Spot!P82</f>
        <v>0</v>
      </c>
      <c r="G82">
        <f>PPCL_NG!P82</f>
        <v>0</v>
      </c>
      <c r="H82">
        <f>PPCL_Spot!P82</f>
        <v>0</v>
      </c>
      <c r="I82">
        <f>Bawana_NG!P82</f>
        <v>75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955.59914784965622</v>
      </c>
      <c r="P82" s="36">
        <v>117.84451701931923</v>
      </c>
      <c r="Q82" s="36">
        <v>38.199999999999996</v>
      </c>
      <c r="R82" s="38">
        <v>0</v>
      </c>
      <c r="S82" s="38">
        <v>0</v>
      </c>
      <c r="T82" s="37">
        <f>SUMPRODUCT(LTA!J82:AN82,LTA!J$101:AN$101,LTA!J$103:AN$103)</f>
        <v>83.59</v>
      </c>
      <c r="U82" s="37">
        <f>SUMPRODUCT(LTA!J82:AN82,LTA!J$102:AN$102,LTA!J$103:AN$103)</f>
        <v>57.14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32.78</v>
      </c>
      <c r="Z82" s="34">
        <f>IEX!N82</f>
        <v>0</v>
      </c>
      <c r="AA82" s="75">
        <f>STOA!H82</f>
        <v>97.03</v>
      </c>
      <c r="AB82" s="75">
        <f>-STOA!N82</f>
        <v>-182.01</v>
      </c>
      <c r="AC82">
        <f t="shared" si="3"/>
        <v>14.303410951970216</v>
      </c>
      <c r="AD82">
        <f t="shared" si="4"/>
        <v>1252.6252812018442</v>
      </c>
      <c r="AE82">
        <f>'IDT-1'!B82</f>
        <v>32.128999999999998</v>
      </c>
      <c r="AF82" s="24"/>
      <c r="AG82">
        <f t="shared" si="5"/>
        <v>1284.7542812018442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-35</v>
      </c>
      <c r="AM82" s="34">
        <f>RTM_PXI!H82</f>
        <v>0</v>
      </c>
      <c r="AN82" s="34">
        <f>RTM_PXI!N82</f>
        <v>0</v>
      </c>
      <c r="AO82" s="148">
        <f>GDAM_IEX!H82</f>
        <v>0</v>
      </c>
      <c r="AP82" s="148">
        <f>GDAM_IEX!N82</f>
        <v>0</v>
      </c>
      <c r="AQ82" s="148">
        <f>GDAM_PXI!H82</f>
        <v>0</v>
      </c>
      <c r="AR82" s="148">
        <f>GDAM_PXI!N82</f>
        <v>0</v>
      </c>
      <c r="AS82">
        <f>HPX!H82</f>
        <v>0</v>
      </c>
      <c r="AT82">
        <f>HPX!N82</f>
        <v>0</v>
      </c>
      <c r="AU82">
        <v>80</v>
      </c>
    </row>
    <row r="83" spans="1:47">
      <c r="A83" t="s">
        <v>125</v>
      </c>
      <c r="D83">
        <f>TWEPL!P83</f>
        <v>11.0558</v>
      </c>
      <c r="E83">
        <f>GT_NG!P83</f>
        <v>15.699227284838795</v>
      </c>
      <c r="F83">
        <f>GT_Spot!P83</f>
        <v>0</v>
      </c>
      <c r="G83">
        <f>PPCL_NG!P83</f>
        <v>0</v>
      </c>
      <c r="H83">
        <f>PPCL_Spot!P83</f>
        <v>0</v>
      </c>
      <c r="I83">
        <f>Bawana_NG!P83</f>
        <v>74.99664594606682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917.5357294982565</v>
      </c>
      <c r="P83" s="36">
        <v>117.84451701931923</v>
      </c>
      <c r="Q83" s="36">
        <v>38.199999999999996</v>
      </c>
      <c r="R83" s="38">
        <v>0</v>
      </c>
      <c r="S83" s="38">
        <v>0</v>
      </c>
      <c r="T83" s="37">
        <f>SUMPRODUCT(LTA!J83:AN83,LTA!J$101:AN$101,LTA!J$103:AN$103)</f>
        <v>82.44</v>
      </c>
      <c r="U83" s="37">
        <f>SUMPRODUCT(LTA!J83:AN83,LTA!J$102:AN$102,LTA!J$103:AN$103)</f>
        <v>69.77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33.74</v>
      </c>
      <c r="Z83" s="34">
        <f>IEX!N83</f>
        <v>0</v>
      </c>
      <c r="AA83" s="75">
        <f>STOA!H83</f>
        <v>96.98</v>
      </c>
      <c r="AB83" s="75">
        <f>-STOA!N83</f>
        <v>-182.01</v>
      </c>
      <c r="AC83">
        <f t="shared" si="3"/>
        <v>13.98607217106675</v>
      </c>
      <c r="AD83">
        <f t="shared" si="4"/>
        <v>1239.2658475774147</v>
      </c>
      <c r="AE83">
        <f>'IDT-1'!B83</f>
        <v>38.530999999999999</v>
      </c>
      <c r="AF83" s="24"/>
      <c r="AG83">
        <f t="shared" si="5"/>
        <v>1277.7968475774146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-23</v>
      </c>
      <c r="AM83" s="34">
        <f>RTM_PXI!H83</f>
        <v>0</v>
      </c>
      <c r="AN83" s="34">
        <f>RTM_PXI!N83</f>
        <v>0</v>
      </c>
      <c r="AO83" s="148">
        <f>GDAM_IEX!H83</f>
        <v>0</v>
      </c>
      <c r="AP83" s="148">
        <f>GDAM_IEX!N83</f>
        <v>0</v>
      </c>
      <c r="AQ83" s="148">
        <f>GDAM_PXI!H83</f>
        <v>0</v>
      </c>
      <c r="AR83" s="148">
        <f>GDAM_PXI!N83</f>
        <v>0</v>
      </c>
      <c r="AS83">
        <f>HPX!H83</f>
        <v>0</v>
      </c>
      <c r="AT83">
        <f>HPX!N83</f>
        <v>0</v>
      </c>
      <c r="AU83">
        <v>81</v>
      </c>
    </row>
    <row r="84" spans="1:47">
      <c r="A84" t="s">
        <v>126</v>
      </c>
      <c r="D84">
        <f>TWEPL!P84</f>
        <v>11.0558</v>
      </c>
      <c r="E84">
        <f>GT_NG!P84</f>
        <v>15.699227284838795</v>
      </c>
      <c r="F84">
        <f>GT_Spot!P84</f>
        <v>0</v>
      </c>
      <c r="G84">
        <f>PPCL_NG!P84</f>
        <v>0</v>
      </c>
      <c r="H84">
        <f>PPCL_Spot!P84</f>
        <v>0</v>
      </c>
      <c r="I84">
        <f>Bawana_NG!P84</f>
        <v>79.25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883.96559649794028</v>
      </c>
      <c r="P84" s="36">
        <v>117.84451701931923</v>
      </c>
      <c r="Q84" s="36">
        <v>38.199999999999996</v>
      </c>
      <c r="R84" s="38">
        <v>0</v>
      </c>
      <c r="S84" s="38">
        <v>0</v>
      </c>
      <c r="T84" s="37">
        <f>SUMPRODUCT(LTA!J84:AN84,LTA!J$101:AN$101,LTA!J$103:AN$103)</f>
        <v>81.3</v>
      </c>
      <c r="U84" s="37">
        <f>SUMPRODUCT(LTA!J84:AN84,LTA!J$102:AN$102,LTA!J$103:AN$103)</f>
        <v>81.77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26.04</v>
      </c>
      <c r="Z84" s="34">
        <f>IEX!N84</f>
        <v>0</v>
      </c>
      <c r="AA84" s="75">
        <f>STOA!H84</f>
        <v>96.98</v>
      </c>
      <c r="AB84" s="75">
        <f>-STOA!N84</f>
        <v>-182.01</v>
      </c>
      <c r="AC84">
        <f t="shared" si="3"/>
        <v>13.800239858816688</v>
      </c>
      <c r="AD84">
        <f t="shared" si="4"/>
        <v>1209.2949009432816</v>
      </c>
      <c r="AE84">
        <f>'IDT-1'!B84</f>
        <v>48.491999999999997</v>
      </c>
      <c r="AF84" s="24"/>
      <c r="AG84">
        <f t="shared" si="5"/>
        <v>1257.7869009432816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-27</v>
      </c>
      <c r="AM84" s="34">
        <f>RTM_PXI!H84</f>
        <v>0</v>
      </c>
      <c r="AN84" s="34">
        <f>RTM_PXI!N84</f>
        <v>0</v>
      </c>
      <c r="AO84" s="148">
        <f>GDAM_IEX!H84</f>
        <v>0</v>
      </c>
      <c r="AP84" s="148">
        <f>GDAM_IEX!N84</f>
        <v>0</v>
      </c>
      <c r="AQ84" s="148">
        <f>GDAM_PXI!H84</f>
        <v>0</v>
      </c>
      <c r="AR84" s="148">
        <f>GDAM_PXI!N84</f>
        <v>0</v>
      </c>
      <c r="AS84">
        <f>HPX!H84</f>
        <v>0</v>
      </c>
      <c r="AT84">
        <f>HPX!N84</f>
        <v>0</v>
      </c>
      <c r="AU84">
        <v>82</v>
      </c>
    </row>
    <row r="85" spans="1:47">
      <c r="A85" t="s">
        <v>127</v>
      </c>
      <c r="D85">
        <f>TWEPL!P85</f>
        <v>11.0558</v>
      </c>
      <c r="E85">
        <f>GT_NG!P85</f>
        <v>15.699227284838795</v>
      </c>
      <c r="F85">
        <f>GT_Spot!P85</f>
        <v>0</v>
      </c>
      <c r="G85">
        <f>PPCL_NG!P85</f>
        <v>0</v>
      </c>
      <c r="H85">
        <f>PPCL_Spot!P85</f>
        <v>0</v>
      </c>
      <c r="I85">
        <f>Bawana_NG!P85</f>
        <v>79.25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876.69032463300573</v>
      </c>
      <c r="P85" s="36">
        <v>117.84451701931923</v>
      </c>
      <c r="Q85" s="36">
        <v>38.199999999999996</v>
      </c>
      <c r="R85" s="38">
        <v>0</v>
      </c>
      <c r="S85" s="38">
        <v>0</v>
      </c>
      <c r="T85" s="37">
        <f>SUMPRODUCT(LTA!J85:AN85,LTA!J$101:AN$101,LTA!J$103:AN$103)</f>
        <v>71.5</v>
      </c>
      <c r="U85" s="37">
        <f>SUMPRODUCT(LTA!J85:AN85,LTA!J$102:AN$102,LTA!J$103:AN$103)</f>
        <v>84.72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96.98</v>
      </c>
      <c r="AB85" s="75">
        <f>-STOA!N85</f>
        <v>-182.01</v>
      </c>
      <c r="AC85">
        <f t="shared" si="3"/>
        <v>13.428966944251682</v>
      </c>
      <c r="AD85">
        <f t="shared" si="4"/>
        <v>1173.5009019929121</v>
      </c>
      <c r="AE85">
        <f>'IDT-1'!B85</f>
        <v>63</v>
      </c>
      <c r="AF85" s="24"/>
      <c r="AG85">
        <f t="shared" si="5"/>
        <v>1236.5009019929121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-23</v>
      </c>
      <c r="AM85" s="34">
        <f>RTM_PXI!H85</f>
        <v>0</v>
      </c>
      <c r="AN85" s="34">
        <f>RTM_PXI!N85</f>
        <v>0</v>
      </c>
      <c r="AO85" s="148">
        <f>GDAM_IEX!H85</f>
        <v>0</v>
      </c>
      <c r="AP85" s="148">
        <f>GDAM_IEX!N85</f>
        <v>0</v>
      </c>
      <c r="AQ85" s="148">
        <f>GDAM_PXI!H85</f>
        <v>0</v>
      </c>
      <c r="AR85" s="148">
        <f>GDAM_PXI!N85</f>
        <v>0</v>
      </c>
      <c r="AS85">
        <f>HPX!H85</f>
        <v>0</v>
      </c>
      <c r="AT85">
        <f>HPX!N85</f>
        <v>0</v>
      </c>
      <c r="AU85">
        <v>83</v>
      </c>
    </row>
    <row r="86" spans="1:47">
      <c r="A86" t="s">
        <v>128</v>
      </c>
      <c r="D86">
        <f>TWEPL!P86</f>
        <v>11.0558</v>
      </c>
      <c r="E86">
        <f>GT_NG!P86</f>
        <v>15.699227284838795</v>
      </c>
      <c r="F86">
        <f>GT_Spot!P86</f>
        <v>0</v>
      </c>
      <c r="G86">
        <f>PPCL_NG!P86</f>
        <v>0</v>
      </c>
      <c r="H86">
        <f>PPCL_Spot!P86</f>
        <v>0</v>
      </c>
      <c r="I86">
        <f>Bawana_NG!P86</f>
        <v>84.02388963473912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869.55128153745773</v>
      </c>
      <c r="P86" s="36">
        <v>117.84451701931923</v>
      </c>
      <c r="Q86" s="36">
        <v>38.199999999999996</v>
      </c>
      <c r="R86" s="38">
        <v>0</v>
      </c>
      <c r="S86" s="38">
        <v>0</v>
      </c>
      <c r="T86" s="37">
        <f>SUMPRODUCT(LTA!J86:AN86,LTA!J$101:AN$101,LTA!J$103:AN$103)</f>
        <v>70.319999999999993</v>
      </c>
      <c r="U86" s="37">
        <f>SUMPRODUCT(LTA!J86:AN86,LTA!J$102:AN$102,LTA!J$103:AN$103)</f>
        <v>86.27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96.98</v>
      </c>
      <c r="AB86" s="75">
        <f>-STOA!N86</f>
        <v>-182.01</v>
      </c>
      <c r="AC86">
        <f t="shared" si="3"/>
        <v>13.412207655180886</v>
      </c>
      <c r="AD86">
        <f t="shared" si="4"/>
        <v>1171.5225078211738</v>
      </c>
      <c r="AE86">
        <f>'IDT-1'!B86</f>
        <v>41</v>
      </c>
      <c r="AF86" s="24"/>
      <c r="AG86">
        <f t="shared" si="5"/>
        <v>1212.5225078211738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-23</v>
      </c>
      <c r="AM86" s="34">
        <f>RTM_PXI!H86</f>
        <v>0</v>
      </c>
      <c r="AN86" s="34">
        <f>RTM_PXI!N86</f>
        <v>0</v>
      </c>
      <c r="AO86" s="148">
        <f>GDAM_IEX!H86</f>
        <v>0</v>
      </c>
      <c r="AP86" s="148">
        <f>GDAM_IEX!N86</f>
        <v>0</v>
      </c>
      <c r="AQ86" s="148">
        <f>GDAM_PXI!H86</f>
        <v>0</v>
      </c>
      <c r="AR86" s="148">
        <f>GDAM_PXI!N86</f>
        <v>0</v>
      </c>
      <c r="AS86">
        <f>HPX!H86</f>
        <v>0</v>
      </c>
      <c r="AT86">
        <f>HPX!N86</f>
        <v>0</v>
      </c>
      <c r="AU86">
        <v>84</v>
      </c>
    </row>
    <row r="87" spans="1:47">
      <c r="A87" t="s">
        <v>129</v>
      </c>
      <c r="D87">
        <f>TWEPL!P87</f>
        <v>11.0558</v>
      </c>
      <c r="E87">
        <f>GT_NG!P87</f>
        <v>15.699227284838795</v>
      </c>
      <c r="F87">
        <f>GT_Spot!P87</f>
        <v>0</v>
      </c>
      <c r="G87">
        <f>PPCL_NG!P87</f>
        <v>0</v>
      </c>
      <c r="H87">
        <f>PPCL_Spot!P87</f>
        <v>0</v>
      </c>
      <c r="I87">
        <f>Bawana_NG!P87</f>
        <v>84.02388963473912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832.5547416196107</v>
      </c>
      <c r="P87" s="36">
        <v>117.84451701931923</v>
      </c>
      <c r="Q87" s="36">
        <v>38.199999999999996</v>
      </c>
      <c r="R87" s="38">
        <v>0</v>
      </c>
      <c r="S87" s="38">
        <v>0</v>
      </c>
      <c r="T87" s="37">
        <f>SUMPRODUCT(LTA!J87:AN87,LTA!J$101:AN$101,LTA!J$103:AN$103)</f>
        <v>69.180000000000007</v>
      </c>
      <c r="U87" s="37">
        <f>SUMPRODUCT(LTA!J87:AN87,LTA!J$102:AN$102,LTA!J$103:AN$103)</f>
        <v>85.24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96.98</v>
      </c>
      <c r="AB87" s="75">
        <f>-STOA!N87</f>
        <v>-182.01</v>
      </c>
      <c r="AC87">
        <f t="shared" si="3"/>
        <v>13.042260092198525</v>
      </c>
      <c r="AD87">
        <f t="shared" si="4"/>
        <v>1174.0459154663092</v>
      </c>
      <c r="AE87">
        <f>'IDT-1'!B87</f>
        <v>22</v>
      </c>
      <c r="AF87" s="24"/>
      <c r="AG87">
        <f t="shared" si="5"/>
        <v>1196.0459154663092</v>
      </c>
      <c r="AI87" s="34">
        <f>PXIL!H87</f>
        <v>0</v>
      </c>
      <c r="AJ87" s="34">
        <f>PXIL!N87</f>
        <v>0</v>
      </c>
      <c r="AK87" s="34">
        <f>RTM_IEX!H87</f>
        <v>18.32</v>
      </c>
      <c r="AL87" s="34">
        <f>RTM_IEX!N87</f>
        <v>0</v>
      </c>
      <c r="AM87" s="34">
        <f>RTM_PXI!H87</f>
        <v>0</v>
      </c>
      <c r="AN87" s="34">
        <f>RTM_PXI!N87</f>
        <v>0</v>
      </c>
      <c r="AO87" s="148">
        <f>GDAM_IEX!H87</f>
        <v>0</v>
      </c>
      <c r="AP87" s="148">
        <f>GDAM_IEX!N87</f>
        <v>0</v>
      </c>
      <c r="AQ87" s="148">
        <f>GDAM_PXI!H87</f>
        <v>0</v>
      </c>
      <c r="AR87" s="148">
        <f>GDAM_PXI!N87</f>
        <v>0</v>
      </c>
      <c r="AS87">
        <f>HPX!H87</f>
        <v>0</v>
      </c>
      <c r="AT87">
        <f>HPX!N87</f>
        <v>0</v>
      </c>
      <c r="AU87">
        <v>85</v>
      </c>
    </row>
    <row r="88" spans="1:47">
      <c r="A88" t="s">
        <v>130</v>
      </c>
      <c r="D88">
        <f>TWEPL!P88</f>
        <v>11.0558</v>
      </c>
      <c r="E88">
        <f>GT_NG!P88</f>
        <v>15.699227284838795</v>
      </c>
      <c r="F88">
        <f>GT_Spot!P88</f>
        <v>0</v>
      </c>
      <c r="G88">
        <f>PPCL_NG!P88</f>
        <v>0</v>
      </c>
      <c r="H88">
        <f>PPCL_Spot!P88</f>
        <v>0</v>
      </c>
      <c r="I88">
        <f>Bawana_NG!P88</f>
        <v>84.02388963473912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826.8949181823549</v>
      </c>
      <c r="P88" s="36">
        <v>117.84451701931923</v>
      </c>
      <c r="Q88" s="36">
        <v>38.200000000000003</v>
      </c>
      <c r="R88" s="38">
        <v>0</v>
      </c>
      <c r="S88" s="38">
        <v>0</v>
      </c>
      <c r="T88" s="37">
        <f>SUMPRODUCT(LTA!J88:AN88,LTA!J$101:AN$101,LTA!J$103:AN$103)</f>
        <v>67.7</v>
      </c>
      <c r="U88" s="37">
        <f>SUMPRODUCT(LTA!J88:AN88,LTA!J$102:AN$102,LTA!J$103:AN$103)</f>
        <v>85.199999999999989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96.98</v>
      </c>
      <c r="AB88" s="75">
        <f>-STOA!N88</f>
        <v>-182.01</v>
      </c>
      <c r="AC88">
        <f t="shared" si="3"/>
        <v>13.006141575325577</v>
      </c>
      <c r="AD88">
        <f t="shared" si="4"/>
        <v>1169.7822105459268</v>
      </c>
      <c r="AE88">
        <f>'IDT-1'!B88</f>
        <v>0</v>
      </c>
      <c r="AF88" s="24"/>
      <c r="AG88">
        <f t="shared" si="5"/>
        <v>1169.7822105459268</v>
      </c>
      <c r="AI88" s="34">
        <f>PXIL!H88</f>
        <v>0</v>
      </c>
      <c r="AJ88" s="34">
        <f>PXIL!N88</f>
        <v>0</v>
      </c>
      <c r="AK88" s="34">
        <f>RTM_IEX!H88</f>
        <v>21.2</v>
      </c>
      <c r="AL88" s="34">
        <f>RTM_IEX!N88</f>
        <v>0</v>
      </c>
      <c r="AM88" s="34">
        <f>RTM_PXI!H88</f>
        <v>0</v>
      </c>
      <c r="AN88" s="34">
        <f>RTM_PXI!N88</f>
        <v>0</v>
      </c>
      <c r="AO88" s="148">
        <f>GDAM_IEX!H88</f>
        <v>0</v>
      </c>
      <c r="AP88" s="148">
        <f>GDAM_IEX!N88</f>
        <v>0</v>
      </c>
      <c r="AQ88" s="148">
        <f>GDAM_PXI!H88</f>
        <v>0</v>
      </c>
      <c r="AR88" s="148">
        <f>GDAM_PXI!N88</f>
        <v>0</v>
      </c>
      <c r="AS88">
        <f>HPX!H88</f>
        <v>0</v>
      </c>
      <c r="AT88">
        <f>HPX!N88</f>
        <v>0</v>
      </c>
      <c r="AU88">
        <v>86</v>
      </c>
    </row>
    <row r="89" spans="1:47">
      <c r="A89" t="s">
        <v>131</v>
      </c>
      <c r="D89">
        <f>TWEPL!P89</f>
        <v>11.0558</v>
      </c>
      <c r="E89">
        <f>GT_NG!P89</f>
        <v>15.699227284838795</v>
      </c>
      <c r="F89">
        <f>GT_Spot!P89</f>
        <v>0</v>
      </c>
      <c r="G89">
        <f>PPCL_NG!P89</f>
        <v>0</v>
      </c>
      <c r="H89">
        <f>PPCL_Spot!P89</f>
        <v>0</v>
      </c>
      <c r="I89">
        <f>Bawana_NG!P89</f>
        <v>84.02388963473912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812.08040815599213</v>
      </c>
      <c r="P89" s="36">
        <v>117.84451701931923</v>
      </c>
      <c r="Q89" s="36">
        <v>38.200000000000003</v>
      </c>
      <c r="R89" s="38">
        <v>0</v>
      </c>
      <c r="S89" s="38">
        <v>0</v>
      </c>
      <c r="T89" s="37">
        <f>SUMPRODUCT(LTA!J89:AN89,LTA!J$101:AN$101,LTA!J$103:AN$103)</f>
        <v>76.56</v>
      </c>
      <c r="U89" s="37">
        <f>SUMPRODUCT(LTA!J89:AN89,LTA!J$102:AN$102,LTA!J$103:AN$103)</f>
        <v>83.14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96.98</v>
      </c>
      <c r="AB89" s="75">
        <f>-STOA!N89</f>
        <v>-182.01</v>
      </c>
      <c r="AC89">
        <f t="shared" si="3"/>
        <v>12.879335899252576</v>
      </c>
      <c r="AD89">
        <f t="shared" si="4"/>
        <v>1126.6945061956369</v>
      </c>
      <c r="AE89">
        <f>'IDT-1'!B89</f>
        <v>0</v>
      </c>
      <c r="AF89" s="24"/>
      <c r="AG89">
        <f t="shared" si="5"/>
        <v>1126.6945061956369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-14</v>
      </c>
      <c r="AM89" s="34">
        <f>RTM_PXI!H89</f>
        <v>0</v>
      </c>
      <c r="AN89" s="34">
        <f>RTM_PXI!N89</f>
        <v>0</v>
      </c>
      <c r="AO89" s="148">
        <f>GDAM_IEX!H89</f>
        <v>0</v>
      </c>
      <c r="AP89" s="148">
        <f>GDAM_IEX!N89</f>
        <v>0</v>
      </c>
      <c r="AQ89" s="148">
        <f>GDAM_PXI!H89</f>
        <v>0</v>
      </c>
      <c r="AR89" s="148">
        <f>GDAM_PXI!N89</f>
        <v>0</v>
      </c>
      <c r="AS89">
        <f>HPX!H89</f>
        <v>0</v>
      </c>
      <c r="AT89">
        <f>HPX!N89</f>
        <v>0</v>
      </c>
      <c r="AU89">
        <v>87</v>
      </c>
    </row>
    <row r="90" spans="1:47">
      <c r="A90" t="s">
        <v>132</v>
      </c>
      <c r="D90">
        <f>TWEPL!P90</f>
        <v>11.0558</v>
      </c>
      <c r="E90">
        <f>GT_NG!P90</f>
        <v>15.699227284838795</v>
      </c>
      <c r="F90">
        <f>GT_Spot!P90</f>
        <v>0</v>
      </c>
      <c r="G90">
        <f>PPCL_NG!P90</f>
        <v>0</v>
      </c>
      <c r="H90">
        <f>PPCL_Spot!P90</f>
        <v>0</v>
      </c>
      <c r="I90">
        <f>Bawana_NG!P90</f>
        <v>84.02388963473912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782.69404774489124</v>
      </c>
      <c r="P90" s="36">
        <v>117.84451701931923</v>
      </c>
      <c r="Q90" s="36">
        <v>38.200000000000003</v>
      </c>
      <c r="R90" s="38">
        <v>0</v>
      </c>
      <c r="S90" s="38">
        <v>0</v>
      </c>
      <c r="T90" s="37">
        <f>SUMPRODUCT(LTA!J90:AN90,LTA!J$101:AN$101,LTA!J$103:AN$103)</f>
        <v>75.7</v>
      </c>
      <c r="U90" s="37">
        <f>SUMPRODUCT(LTA!J90:AN90,LTA!J$102:AN$102,LTA!J$103:AN$103)</f>
        <v>82.669999999999987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96.98</v>
      </c>
      <c r="AB90" s="75">
        <f>-STOA!N90</f>
        <v>-182.01</v>
      </c>
      <c r="AC90">
        <f t="shared" si="3"/>
        <v>12.587433840899774</v>
      </c>
      <c r="AD90">
        <f t="shared" si="4"/>
        <v>1100.2700478428887</v>
      </c>
      <c r="AE90">
        <f>'IDT-1'!B90</f>
        <v>0</v>
      </c>
      <c r="AF90" s="24"/>
      <c r="AG90">
        <f t="shared" si="5"/>
        <v>1100.2700478428887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-10</v>
      </c>
      <c r="AM90" s="34">
        <f>RTM_PXI!H90</f>
        <v>0</v>
      </c>
      <c r="AN90" s="34">
        <f>RTM_PXI!N90</f>
        <v>0</v>
      </c>
      <c r="AO90" s="148">
        <f>GDAM_IEX!H90</f>
        <v>0</v>
      </c>
      <c r="AP90" s="148">
        <f>GDAM_IEX!N90</f>
        <v>0</v>
      </c>
      <c r="AQ90" s="148">
        <f>GDAM_PXI!H90</f>
        <v>0</v>
      </c>
      <c r="AR90" s="148">
        <f>GDAM_PXI!N90</f>
        <v>0</v>
      </c>
      <c r="AS90">
        <f>HPX!H90</f>
        <v>0</v>
      </c>
      <c r="AT90">
        <f>HPX!N90</f>
        <v>0</v>
      </c>
      <c r="AU90">
        <v>88</v>
      </c>
    </row>
    <row r="91" spans="1:47">
      <c r="A91" t="s">
        <v>133</v>
      </c>
      <c r="D91">
        <f>TWEPL!P91</f>
        <v>11.0558</v>
      </c>
      <c r="E91">
        <f>GT_NG!P91</f>
        <v>15.184893267651889</v>
      </c>
      <c r="F91">
        <f>GT_Spot!P91</f>
        <v>0</v>
      </c>
      <c r="G91">
        <f>PPCL_NG!P91</f>
        <v>0</v>
      </c>
      <c r="H91">
        <f>PPCL_Spot!P91</f>
        <v>0</v>
      </c>
      <c r="I91">
        <f>Bawana_NG!P91</f>
        <v>84.02388963473912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801.39091955071535</v>
      </c>
      <c r="P91" s="36">
        <v>117.84524806270598</v>
      </c>
      <c r="Q91" s="36">
        <v>38.200000000000003</v>
      </c>
      <c r="R91" s="38">
        <v>0</v>
      </c>
      <c r="S91" s="38">
        <v>0</v>
      </c>
      <c r="T91" s="37">
        <f>SUMPRODUCT(LTA!J91:AN91,LTA!J$101:AN$101,LTA!J$103:AN$103)</f>
        <v>75.069999999999993</v>
      </c>
      <c r="U91" s="37">
        <f>SUMPRODUCT(LTA!J91:AN91,LTA!J$102:AN$102,LTA!J$103:AN$103)</f>
        <v>104.56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96.98</v>
      </c>
      <c r="AB91" s="75">
        <f>-STOA!N91</f>
        <v>-236.5</v>
      </c>
      <c r="AC91">
        <f t="shared" si="3"/>
        <v>13.524360364841092</v>
      </c>
      <c r="AD91">
        <f t="shared" si="4"/>
        <v>1067.2863901509711</v>
      </c>
      <c r="AE91">
        <f>'IDT-1'!B91</f>
        <v>0</v>
      </c>
      <c r="AF91" s="24"/>
      <c r="AG91">
        <f t="shared" si="5"/>
        <v>1067.2863901509711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-27</v>
      </c>
      <c r="AM91" s="34">
        <f>RTM_PXI!H91</f>
        <v>0</v>
      </c>
      <c r="AN91" s="34">
        <f>RTM_PXI!N91</f>
        <v>0</v>
      </c>
      <c r="AO91" s="148">
        <f>GDAM_IEX!H91</f>
        <v>0</v>
      </c>
      <c r="AP91" s="148">
        <f>GDAM_IEX!N91</f>
        <v>0</v>
      </c>
      <c r="AQ91" s="148">
        <f>GDAM_PXI!H91</f>
        <v>0</v>
      </c>
      <c r="AR91" s="148">
        <f>GDAM_PXI!N91</f>
        <v>0</v>
      </c>
      <c r="AS91">
        <f>HPX!H91</f>
        <v>0</v>
      </c>
      <c r="AT91">
        <f>HPX!N91</f>
        <v>0</v>
      </c>
      <c r="AU91">
        <v>89</v>
      </c>
    </row>
    <row r="92" spans="1:47">
      <c r="A92" t="s">
        <v>134</v>
      </c>
      <c r="D92">
        <f>TWEPL!P92</f>
        <v>11.0558</v>
      </c>
      <c r="E92">
        <f>GT_NG!P92</f>
        <v>15.184893267651889</v>
      </c>
      <c r="F92">
        <f>GT_Spot!P92</f>
        <v>0</v>
      </c>
      <c r="G92">
        <f>PPCL_NG!P92</f>
        <v>0</v>
      </c>
      <c r="H92">
        <f>PPCL_Spot!P92</f>
        <v>0</v>
      </c>
      <c r="I92">
        <f>Bawana_NG!P92</f>
        <v>84.02388963473912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772.28256484073336</v>
      </c>
      <c r="P92" s="36">
        <v>117.84524806270598</v>
      </c>
      <c r="Q92" s="36">
        <v>38.200000000000003</v>
      </c>
      <c r="R92" s="38">
        <v>0</v>
      </c>
      <c r="S92" s="38">
        <v>0</v>
      </c>
      <c r="T92" s="37">
        <f>SUMPRODUCT(LTA!J92:AN92,LTA!J$101:AN$101,LTA!J$103:AN$103)</f>
        <v>74.539999999999992</v>
      </c>
      <c r="U92" s="37">
        <f>SUMPRODUCT(LTA!J92:AN92,LTA!J$102:AN$102,LTA!J$103:AN$103)</f>
        <v>107.94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96.98</v>
      </c>
      <c r="AB92" s="75">
        <f>-STOA!N92</f>
        <v>-236.5</v>
      </c>
      <c r="AC92">
        <f t="shared" si="3"/>
        <v>13.354617131626577</v>
      </c>
      <c r="AD92">
        <f t="shared" si="4"/>
        <v>1035.1977786742038</v>
      </c>
      <c r="AE92">
        <f>'IDT-1'!B92</f>
        <v>0</v>
      </c>
      <c r="AF92" s="24"/>
      <c r="AG92">
        <f t="shared" si="5"/>
        <v>1035.1977786742038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-33</v>
      </c>
      <c r="AM92" s="34">
        <f>RTM_PXI!H92</f>
        <v>0</v>
      </c>
      <c r="AN92" s="34">
        <f>RTM_PXI!N92</f>
        <v>0</v>
      </c>
      <c r="AO92" s="148">
        <f>GDAM_IEX!H92</f>
        <v>0</v>
      </c>
      <c r="AP92" s="148">
        <f>GDAM_IEX!N92</f>
        <v>0</v>
      </c>
      <c r="AQ92" s="148">
        <f>GDAM_PXI!H92</f>
        <v>0</v>
      </c>
      <c r="AR92" s="148">
        <f>GDAM_PXI!N92</f>
        <v>0</v>
      </c>
      <c r="AS92">
        <f>HPX!H92</f>
        <v>0</v>
      </c>
      <c r="AT92">
        <f>HPX!N92</f>
        <v>0</v>
      </c>
      <c r="AU92">
        <v>90</v>
      </c>
    </row>
    <row r="93" spans="1:47">
      <c r="A93" t="s">
        <v>135</v>
      </c>
      <c r="D93">
        <f>TWEPL!P93</f>
        <v>11.0558</v>
      </c>
      <c r="E93">
        <f>GT_NG!P93</f>
        <v>15.699227284838795</v>
      </c>
      <c r="F93">
        <f>GT_Spot!P93</f>
        <v>0</v>
      </c>
      <c r="G93">
        <f>PPCL_NG!P93</f>
        <v>0</v>
      </c>
      <c r="H93">
        <f>PPCL_Spot!P93</f>
        <v>0</v>
      </c>
      <c r="I93">
        <f>Bawana_NG!P93</f>
        <v>84.02388963473912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742.92410011249603</v>
      </c>
      <c r="P93" s="36">
        <v>117.84524806270598</v>
      </c>
      <c r="Q93" s="36">
        <v>38.199999999999996</v>
      </c>
      <c r="R93" s="38">
        <v>0</v>
      </c>
      <c r="S93" s="38">
        <v>0</v>
      </c>
      <c r="T93" s="37">
        <f>SUMPRODUCT(LTA!J93:AN93,LTA!J$101:AN$101,LTA!J$103:AN$103)</f>
        <v>88</v>
      </c>
      <c r="U93" s="37">
        <f>SUMPRODUCT(LTA!J93:AN93,LTA!J$102:AN$102,LTA!J$103:AN$103)</f>
        <v>108.28999999999999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0</v>
      </c>
      <c r="Z93" s="34">
        <f>IEX!N93</f>
        <v>0</v>
      </c>
      <c r="AA93" s="75">
        <f>STOA!H93</f>
        <v>96.98</v>
      </c>
      <c r="AB93" s="75">
        <f>-STOA!N93</f>
        <v>-236.5</v>
      </c>
      <c r="AC93">
        <f t="shared" si="3"/>
        <v>13.414695903601315</v>
      </c>
      <c r="AD93">
        <f t="shared" si="4"/>
        <v>998.10356919117862</v>
      </c>
      <c r="AE93">
        <f>'IDT-1'!B93</f>
        <v>0</v>
      </c>
      <c r="AF93" s="24"/>
      <c r="AG93">
        <f t="shared" si="5"/>
        <v>998.10356919117862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-55</v>
      </c>
      <c r="AM93" s="34">
        <f>RTM_PXI!H93</f>
        <v>0</v>
      </c>
      <c r="AN93" s="34">
        <f>RTM_PXI!N93</f>
        <v>0</v>
      </c>
      <c r="AO93" s="148">
        <f>GDAM_IEX!H93</f>
        <v>0</v>
      </c>
      <c r="AP93" s="148">
        <f>GDAM_IEX!N93</f>
        <v>0</v>
      </c>
      <c r="AQ93" s="148">
        <f>GDAM_PXI!H93</f>
        <v>0</v>
      </c>
      <c r="AR93" s="148">
        <f>GDAM_PXI!N93</f>
        <v>0</v>
      </c>
      <c r="AS93">
        <f>HPX!H93</f>
        <v>0</v>
      </c>
      <c r="AT93">
        <f>HPX!N93</f>
        <v>0</v>
      </c>
      <c r="AU93">
        <v>91</v>
      </c>
    </row>
    <row r="94" spans="1:47">
      <c r="A94" t="s">
        <v>136</v>
      </c>
      <c r="D94">
        <f>TWEPL!P94</f>
        <v>11.0558</v>
      </c>
      <c r="E94">
        <f>GT_NG!P94</f>
        <v>15.699227284838795</v>
      </c>
      <c r="F94">
        <f>GT_Spot!P94</f>
        <v>0</v>
      </c>
      <c r="G94">
        <f>PPCL_NG!P94</f>
        <v>0</v>
      </c>
      <c r="H94">
        <f>PPCL_Spot!P94</f>
        <v>0</v>
      </c>
      <c r="I94">
        <f>Bawana_NG!P94</f>
        <v>84.02388963473912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719.29460984927493</v>
      </c>
      <c r="P94" s="36">
        <v>117.84524806270598</v>
      </c>
      <c r="Q94" s="36">
        <v>38.199999999999996</v>
      </c>
      <c r="R94" s="38">
        <v>0</v>
      </c>
      <c r="S94" s="38">
        <v>0</v>
      </c>
      <c r="T94" s="37">
        <f>SUMPRODUCT(LTA!J94:AN94,LTA!J$101:AN$101,LTA!J$103:AN$103)</f>
        <v>87.12</v>
      </c>
      <c r="U94" s="37">
        <f>SUMPRODUCT(LTA!J94:AN94,LTA!J$102:AN$102,LTA!J$103:AN$103)</f>
        <v>106.63999999999999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0</v>
      </c>
      <c r="Z94" s="34">
        <f>IEX!N94</f>
        <v>0</v>
      </c>
      <c r="AA94" s="75">
        <f>STOA!H94</f>
        <v>96.98</v>
      </c>
      <c r="AB94" s="75">
        <f>-STOA!N94</f>
        <v>-236.5</v>
      </c>
      <c r="AC94">
        <f t="shared" si="3"/>
        <v>13.262725447189371</v>
      </c>
      <c r="AD94">
        <f t="shared" si="4"/>
        <v>964.09604938436962</v>
      </c>
      <c r="AE94">
        <f>'IDT-1'!B94</f>
        <v>0</v>
      </c>
      <c r="AF94" s="24"/>
      <c r="AG94">
        <f t="shared" si="5"/>
        <v>964.09604938436962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-63</v>
      </c>
      <c r="AM94" s="34">
        <f>RTM_PXI!H94</f>
        <v>0</v>
      </c>
      <c r="AN94" s="34">
        <f>RTM_PXI!N94</f>
        <v>0</v>
      </c>
      <c r="AO94" s="148">
        <f>GDAM_IEX!H94</f>
        <v>0</v>
      </c>
      <c r="AP94" s="148">
        <f>GDAM_IEX!N94</f>
        <v>0</v>
      </c>
      <c r="AQ94" s="148">
        <f>GDAM_PXI!H94</f>
        <v>0</v>
      </c>
      <c r="AR94" s="148">
        <f>GDAM_PXI!N94</f>
        <v>0</v>
      </c>
      <c r="AS94">
        <f>HPX!H94</f>
        <v>0</v>
      </c>
      <c r="AT94">
        <f>HPX!N94</f>
        <v>0</v>
      </c>
      <c r="AU94">
        <v>92</v>
      </c>
    </row>
    <row r="95" spans="1:47">
      <c r="A95" t="s">
        <v>137</v>
      </c>
      <c r="D95">
        <f>TWEPL!P95</f>
        <v>11.0558</v>
      </c>
      <c r="E95">
        <f>GT_NG!P95</f>
        <v>15.699227284838795</v>
      </c>
      <c r="F95">
        <f>GT_Spot!P95</f>
        <v>0</v>
      </c>
      <c r="G95">
        <f>PPCL_NG!P95</f>
        <v>0</v>
      </c>
      <c r="H95">
        <f>PPCL_Spot!P95</f>
        <v>0</v>
      </c>
      <c r="I95">
        <f>Bawana_NG!P95</f>
        <v>84.02388963473912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659.24540449210599</v>
      </c>
      <c r="P95" s="36">
        <v>86.774484933064556</v>
      </c>
      <c r="Q95" s="36">
        <v>14.464545740333229</v>
      </c>
      <c r="R95" s="38">
        <v>0</v>
      </c>
      <c r="S95" s="38">
        <v>0</v>
      </c>
      <c r="T95" s="37">
        <f>SUMPRODUCT(LTA!J95:AN95,LTA!J$101:AN$101,LTA!J$103:AN$103)</f>
        <v>86.1</v>
      </c>
      <c r="U95" s="37">
        <f>SUMPRODUCT(LTA!J95:AN95,LTA!J$102:AN$102,LTA!J$103:AN$103)</f>
        <v>105.75999999999999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0</v>
      </c>
      <c r="Z95" s="34">
        <f>IEX!N95</f>
        <v>0</v>
      </c>
      <c r="AA95" s="75">
        <f>STOA!H95</f>
        <v>96.98</v>
      </c>
      <c r="AB95" s="75">
        <f>-STOA!N95</f>
        <v>-181.5</v>
      </c>
      <c r="AC95">
        <f t="shared" si="3"/>
        <v>11.578873804953169</v>
      </c>
      <c r="AD95">
        <f t="shared" si="4"/>
        <v>932.02447828012851</v>
      </c>
      <c r="AE95">
        <f>'IDT-1'!B95</f>
        <v>0</v>
      </c>
      <c r="AF95" s="24"/>
      <c r="AG95">
        <f t="shared" si="5"/>
        <v>932.02447828012851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-35</v>
      </c>
      <c r="AM95" s="34">
        <f>RTM_PXI!H95</f>
        <v>0</v>
      </c>
      <c r="AN95" s="34">
        <f>RTM_PXI!N95</f>
        <v>0</v>
      </c>
      <c r="AO95" s="148">
        <f>GDAM_IEX!H95</f>
        <v>0</v>
      </c>
      <c r="AP95" s="148">
        <f>GDAM_IEX!N95</f>
        <v>0</v>
      </c>
      <c r="AQ95" s="148">
        <f>GDAM_PXI!H95</f>
        <v>0</v>
      </c>
      <c r="AR95" s="148">
        <f>GDAM_PXI!N95</f>
        <v>0</v>
      </c>
      <c r="AS95">
        <f>HPX!H95</f>
        <v>0</v>
      </c>
      <c r="AT95">
        <f>HPX!N95</f>
        <v>0</v>
      </c>
      <c r="AU95">
        <v>93</v>
      </c>
    </row>
    <row r="96" spans="1:47">
      <c r="A96" t="s">
        <v>138</v>
      </c>
      <c r="D96">
        <f>TWEPL!P96</f>
        <v>11.0558</v>
      </c>
      <c r="E96">
        <f>GT_NG!P96</f>
        <v>15.699227284838795</v>
      </c>
      <c r="F96">
        <f>GT_Spot!P96</f>
        <v>0</v>
      </c>
      <c r="G96">
        <f>PPCL_NG!P96</f>
        <v>0</v>
      </c>
      <c r="H96">
        <f>PPCL_Spot!P96</f>
        <v>0</v>
      </c>
      <c r="I96">
        <f>Bawana_NG!P96</f>
        <v>84.02388963473912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649.55894196968177</v>
      </c>
      <c r="P96" s="36">
        <v>77.13</v>
      </c>
      <c r="Q96" s="36">
        <v>14.464545740333229</v>
      </c>
      <c r="R96" s="38">
        <v>0</v>
      </c>
      <c r="S96" s="38">
        <v>0</v>
      </c>
      <c r="T96" s="37">
        <f>SUMPRODUCT(LTA!J96:AN96,LTA!J$101:AN$101,LTA!J$103:AN$103)</f>
        <v>85.09</v>
      </c>
      <c r="U96" s="37">
        <f>SUMPRODUCT(LTA!J96:AN96,LTA!J$102:AN$102,LTA!J$103:AN$103)</f>
        <v>104.25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0</v>
      </c>
      <c r="Z96" s="34">
        <f>IEX!N96</f>
        <v>0</v>
      </c>
      <c r="AA96" s="75">
        <f>STOA!H96</f>
        <v>96.98</v>
      </c>
      <c r="AB96" s="75">
        <f>-STOA!N96</f>
        <v>-181.5</v>
      </c>
      <c r="AC96">
        <f t="shared" si="3"/>
        <v>11.480037423575954</v>
      </c>
      <c r="AD96">
        <f t="shared" si="4"/>
        <v>900.27236720601707</v>
      </c>
      <c r="AE96">
        <f>'IDT-1'!B96</f>
        <v>0</v>
      </c>
      <c r="AF96" s="24"/>
      <c r="AG96">
        <f t="shared" si="5"/>
        <v>900.27236720601707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-45</v>
      </c>
      <c r="AM96" s="34">
        <f>RTM_PXI!H96</f>
        <v>0</v>
      </c>
      <c r="AN96" s="34">
        <f>RTM_PXI!N96</f>
        <v>0</v>
      </c>
      <c r="AO96" s="148">
        <f>GDAM_IEX!H96</f>
        <v>0</v>
      </c>
      <c r="AP96" s="148">
        <f>GDAM_IEX!N96</f>
        <v>0</v>
      </c>
      <c r="AQ96" s="148">
        <f>GDAM_PXI!H96</f>
        <v>0</v>
      </c>
      <c r="AR96" s="148">
        <f>GDAM_PXI!N96</f>
        <v>0</v>
      </c>
      <c r="AS96">
        <f>HPX!H96</f>
        <v>0</v>
      </c>
      <c r="AT96">
        <f>HPX!N96</f>
        <v>0</v>
      </c>
      <c r="AU96">
        <v>94</v>
      </c>
    </row>
    <row r="97" spans="1:47">
      <c r="A97" t="s">
        <v>139</v>
      </c>
      <c r="D97">
        <f>TWEPL!P97</f>
        <v>11.0558</v>
      </c>
      <c r="E97">
        <f>GT_NG!P97</f>
        <v>15.699227284838795</v>
      </c>
      <c r="F97">
        <f>GT_Spot!P97</f>
        <v>0</v>
      </c>
      <c r="G97">
        <f>PPCL_NG!P97</f>
        <v>0</v>
      </c>
      <c r="H97">
        <f>PPCL_Spot!P97</f>
        <v>0</v>
      </c>
      <c r="I97">
        <f>Bawana_NG!P97</f>
        <v>84.02388963473912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652.56809122347909</v>
      </c>
      <c r="P97" s="36">
        <v>57.845309832002201</v>
      </c>
      <c r="Q97" s="36">
        <v>14.464545740333229</v>
      </c>
      <c r="R97" s="38">
        <v>0</v>
      </c>
      <c r="S97" s="38">
        <v>0</v>
      </c>
      <c r="T97" s="37">
        <f>SUMPRODUCT(LTA!J97:AN97,LTA!J$101:AN$101,LTA!J$103:AN$103)</f>
        <v>84.1</v>
      </c>
      <c r="U97" s="37">
        <f>SUMPRODUCT(LTA!J97:AN97,LTA!J$102:AN$102,LTA!J$103:AN$103)</f>
        <v>103.71000000000001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0</v>
      </c>
      <c r="Z97" s="34">
        <f>IEX!N97</f>
        <v>0</v>
      </c>
      <c r="AA97" s="75">
        <f>STOA!H97</f>
        <v>96.98</v>
      </c>
      <c r="AB97" s="75">
        <f>-STOA!N97</f>
        <v>-181.5</v>
      </c>
      <c r="AC97">
        <f t="shared" si="3"/>
        <v>11.41518245714556</v>
      </c>
      <c r="AD97">
        <f t="shared" si="4"/>
        <v>872.53168125824698</v>
      </c>
      <c r="AE97">
        <f>'IDT-1'!B97</f>
        <v>0</v>
      </c>
      <c r="AF97" s="24"/>
      <c r="AG97">
        <f t="shared" si="5"/>
        <v>872.53168125824698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-55</v>
      </c>
      <c r="AM97" s="34">
        <f>RTM_PXI!H97</f>
        <v>0</v>
      </c>
      <c r="AN97" s="34">
        <f>RTM_PXI!N97</f>
        <v>0</v>
      </c>
      <c r="AO97" s="148">
        <f>GDAM_IEX!H97</f>
        <v>0</v>
      </c>
      <c r="AP97" s="148">
        <f>GDAM_IEX!N97</f>
        <v>0</v>
      </c>
      <c r="AQ97" s="148">
        <f>GDAM_PXI!H97</f>
        <v>0</v>
      </c>
      <c r="AR97" s="148">
        <f>GDAM_PXI!N97</f>
        <v>0</v>
      </c>
      <c r="AS97">
        <f>HPX!H97</f>
        <v>0</v>
      </c>
      <c r="AT97">
        <f>HPX!N97</f>
        <v>0</v>
      </c>
      <c r="AU97">
        <v>95</v>
      </c>
    </row>
    <row r="98" spans="1:47">
      <c r="A98" t="s">
        <v>140</v>
      </c>
      <c r="D98">
        <f>TWEPL!P98</f>
        <v>11.0558</v>
      </c>
      <c r="E98">
        <f>GT_NG!P98</f>
        <v>15.699227284838795</v>
      </c>
      <c r="F98">
        <f>GT_Spot!P98</f>
        <v>0</v>
      </c>
      <c r="G98">
        <f>PPCL_NG!P98</f>
        <v>0</v>
      </c>
      <c r="H98">
        <f>PPCL_Spot!P98</f>
        <v>0</v>
      </c>
      <c r="I98">
        <f>Bawana_NG!P98</f>
        <v>84.02388963473912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653.13768136293788</v>
      </c>
      <c r="P98" s="36">
        <v>57.845309832002201</v>
      </c>
      <c r="Q98" s="36">
        <v>14.464545740333229</v>
      </c>
      <c r="R98" s="38">
        <v>0</v>
      </c>
      <c r="S98" s="38">
        <v>0</v>
      </c>
      <c r="T98" s="37">
        <f>SUMPRODUCT(LTA!J98:AN98,LTA!J$101:AN$101,LTA!J$103:AN$103)</f>
        <v>83.07</v>
      </c>
      <c r="U98" s="37">
        <f>SUMPRODUCT(LTA!J98:AN98,LTA!J$102:AN$102,LTA!J$103:AN$103)</f>
        <v>101.21000000000001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0</v>
      </c>
      <c r="Z98" s="34">
        <f>IEX!N98</f>
        <v>0</v>
      </c>
      <c r="AA98" s="75">
        <f>STOA!H98</f>
        <v>96.98</v>
      </c>
      <c r="AB98" s="75">
        <f>-STOA!N98</f>
        <v>-181.5</v>
      </c>
      <c r="AC98">
        <f t="shared" si="3"/>
        <v>11.585151641989462</v>
      </c>
      <c r="AD98">
        <f t="shared" si="4"/>
        <v>846.40130221286188</v>
      </c>
      <c r="AE98">
        <f>'IDT-1'!B98</f>
        <v>0</v>
      </c>
      <c r="AF98" s="24"/>
      <c r="AG98">
        <f t="shared" si="5"/>
        <v>846.40130221286188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-78</v>
      </c>
      <c r="AM98" s="34">
        <f>RTM_PXI!H98</f>
        <v>0</v>
      </c>
      <c r="AN98" s="34">
        <f>RTM_PXI!N98</f>
        <v>0</v>
      </c>
      <c r="AO98" s="148">
        <f>GDAM_IEX!H98</f>
        <v>0</v>
      </c>
      <c r="AP98" s="148">
        <f>GDAM_IEX!N98</f>
        <v>0</v>
      </c>
      <c r="AQ98" s="148">
        <f>GDAM_PXI!H98</f>
        <v>0</v>
      </c>
      <c r="AR98" s="148">
        <f>GDAM_PXI!N98</f>
        <v>0</v>
      </c>
      <c r="AS98">
        <f>HPX!H98</f>
        <v>0</v>
      </c>
      <c r="AT98">
        <f>HPX!N98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0.26107332999999971</v>
      </c>
      <c r="E99">
        <f t="shared" si="6"/>
        <v>0.36617790075418588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2.0252025502182374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19.127177637172611</v>
      </c>
      <c r="P99" s="36">
        <f t="shared" si="6"/>
        <v>2.4361694718144737</v>
      </c>
      <c r="Q99" s="36">
        <f t="shared" si="6"/>
        <v>0.70928718296961624</v>
      </c>
      <c r="R99" s="38">
        <f t="shared" si="6"/>
        <v>0.43942264662406044</v>
      </c>
      <c r="S99" s="38">
        <f t="shared" si="6"/>
        <v>0</v>
      </c>
      <c r="T99" s="37">
        <f t="shared" si="6"/>
        <v>4.1481424999999996</v>
      </c>
      <c r="U99" s="37">
        <f t="shared" si="6"/>
        <v>1.1830450000000001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0.23416000000000003</v>
      </c>
      <c r="Z99" s="34">
        <f t="shared" si="6"/>
        <v>0</v>
      </c>
      <c r="AA99" s="75">
        <f t="shared" si="6"/>
        <v>2.3297599999999958</v>
      </c>
      <c r="AB99" s="75">
        <f t="shared" si="6"/>
        <v>-4.4269599999999993</v>
      </c>
      <c r="AC99">
        <f t="shared" si="6"/>
        <v>0.32625307629434769</v>
      </c>
      <c r="AD99">
        <f t="shared" si="6"/>
        <v>27.98169264325885</v>
      </c>
      <c r="AE99">
        <f t="shared" si="6"/>
        <v>0.18520449999999997</v>
      </c>
      <c r="AG99">
        <f t="shared" si="6"/>
        <v>28.166897143258847</v>
      </c>
      <c r="AI99">
        <f t="shared" si="6"/>
        <v>0</v>
      </c>
      <c r="AJ99">
        <f t="shared" si="6"/>
        <v>0</v>
      </c>
      <c r="AK99">
        <f t="shared" si="6"/>
        <v>0.14533750000000004</v>
      </c>
      <c r="AL99">
        <f t="shared" si="6"/>
        <v>-0.89300000000000002</v>
      </c>
      <c r="AM99">
        <f t="shared" si="6"/>
        <v>0</v>
      </c>
      <c r="AN99">
        <f t="shared" si="6"/>
        <v>0</v>
      </c>
      <c r="AO99">
        <f t="shared" si="6"/>
        <v>6.9669999999999996E-2</v>
      </c>
      <c r="AP99">
        <f t="shared" si="6"/>
        <v>0</v>
      </c>
      <c r="AQ99">
        <f t="shared" si="6"/>
        <v>0</v>
      </c>
      <c r="AR99">
        <f t="shared" si="6"/>
        <v>0</v>
      </c>
      <c r="AS99">
        <f t="shared" si="6"/>
        <v>0.15328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3"/>
      <c r="AU101" s="33"/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3"/>
      <c r="AU102" s="33"/>
    </row>
    <row r="106" spans="1:47">
      <c r="K106">
        <f>96*5</f>
        <v>480</v>
      </c>
    </row>
  </sheetData>
  <mergeCells count="38"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AN1:AN2"/>
    <mergeCell ref="AI1:AI2"/>
    <mergeCell ref="AJ1:AJ2"/>
    <mergeCell ref="AK1:AK2"/>
    <mergeCell ref="AL1:AL2"/>
    <mergeCell ref="AM1:AM2"/>
    <mergeCell ref="AS1:AS2"/>
    <mergeCell ref="AT1:AT2"/>
    <mergeCell ref="AO1:AO2"/>
    <mergeCell ref="AP1:AP2"/>
    <mergeCell ref="AQ1:AQ2"/>
    <mergeCell ref="AR1:AR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Q13" sqref="Q13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45254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s="112" t="s">
        <v>451</v>
      </c>
    </row>
    <row r="2" spans="1:16">
      <c r="A2" t="s">
        <v>0</v>
      </c>
      <c r="B2" s="144">
        <v>43.923809523809531</v>
      </c>
      <c r="C2" s="144">
        <v>25.4</v>
      </c>
      <c r="D2" s="144">
        <v>30.676190476190474</v>
      </c>
      <c r="E2" s="144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485</v>
      </c>
    </row>
    <row r="3" spans="1:16">
      <c r="A3" t="s">
        <v>1</v>
      </c>
      <c r="B3" s="144">
        <v>43.923809523809531</v>
      </c>
      <c r="C3" s="144">
        <v>25.4</v>
      </c>
      <c r="D3" s="144">
        <v>30.676190476190474</v>
      </c>
      <c r="E3" s="144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4">
        <v>43.923809523809531</v>
      </c>
      <c r="C4" s="144">
        <v>25.4</v>
      </c>
      <c r="D4" s="144">
        <v>30.676190476190474</v>
      </c>
      <c r="E4" s="144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4">
        <v>43.9171899050544</v>
      </c>
      <c r="C5" s="144">
        <v>25.389281795385742</v>
      </c>
      <c r="D5" s="144">
        <v>30.689253135955656</v>
      </c>
      <c r="E5" s="144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4">
        <v>43.9171899050544</v>
      </c>
      <c r="C6" s="144">
        <v>25.389281795385742</v>
      </c>
      <c r="D6" s="144">
        <v>30.689253135955656</v>
      </c>
      <c r="E6" s="144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7"/>
    </row>
    <row r="7" spans="1:16">
      <c r="A7" t="s">
        <v>5</v>
      </c>
      <c r="B7" s="144">
        <v>43.9171899050544</v>
      </c>
      <c r="C7" s="144">
        <v>25.389281795385742</v>
      </c>
      <c r="D7" s="144">
        <v>30.689253135955656</v>
      </c>
      <c r="E7" s="144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7"/>
    </row>
    <row r="8" spans="1:16">
      <c r="A8" t="s">
        <v>10</v>
      </c>
      <c r="B8" s="144">
        <v>43.917189905054421</v>
      </c>
      <c r="C8" s="144">
        <v>25.389281795385742</v>
      </c>
      <c r="D8" s="144">
        <v>30.689253135955656</v>
      </c>
      <c r="E8" s="144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7"/>
    </row>
    <row r="9" spans="1:16">
      <c r="A9" t="s">
        <v>11</v>
      </c>
      <c r="B9" s="144">
        <v>43.917189905054421</v>
      </c>
      <c r="C9" s="144">
        <v>25.389281795385742</v>
      </c>
      <c r="D9" s="144">
        <v>30.689253135955656</v>
      </c>
      <c r="E9" s="144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4">
        <v>43.917189905054421</v>
      </c>
      <c r="C10" s="144">
        <v>25.389281795385742</v>
      </c>
      <c r="D10" s="144">
        <v>30.689253135955656</v>
      </c>
      <c r="E10" s="144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6">
        <v>74.599999999999994</v>
      </c>
      <c r="C11" s="156">
        <v>24.030000000000005</v>
      </c>
      <c r="D11" s="156">
        <v>1.37</v>
      </c>
      <c r="E11" s="156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5">
        <v>69.319999999999993</v>
      </c>
      <c r="C13" s="145">
        <v>0</v>
      </c>
      <c r="D13" s="145">
        <v>30.680000000000003</v>
      </c>
      <c r="E13" s="145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5">
        <v>43.920634920634924</v>
      </c>
      <c r="C14" s="145">
        <v>25.396825396825395</v>
      </c>
      <c r="D14" s="145">
        <v>30.682539682539677</v>
      </c>
      <c r="E14" s="145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4">
        <v>59.260101584413619</v>
      </c>
      <c r="C15" s="164">
        <v>40.739898415586389</v>
      </c>
      <c r="D15" s="145">
        <v>0</v>
      </c>
      <c r="E15" s="164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4">
        <v>19.759999999999998</v>
      </c>
      <c r="C16" s="144">
        <v>49.56</v>
      </c>
      <c r="D16" s="144">
        <v>30.680000000000003</v>
      </c>
      <c r="E16" s="144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5">
        <v>43.922942206654994</v>
      </c>
      <c r="C17" s="155">
        <v>25.39404553415061</v>
      </c>
      <c r="D17" s="155">
        <v>30.683012259194399</v>
      </c>
      <c r="E17" s="155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5">
        <v>43.919571045576404</v>
      </c>
      <c r="C18" s="155">
        <v>25.400357462019656</v>
      </c>
      <c r="D18" s="155">
        <v>30.680071492403926</v>
      </c>
      <c r="E18" s="155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4">
        <v>43.929519671735463</v>
      </c>
      <c r="C19" s="144">
        <v>25.412916795972556</v>
      </c>
      <c r="D19" s="144">
        <v>30.679942070963072</v>
      </c>
      <c r="E19" s="144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4"/>
      <c r="C20" s="144"/>
      <c r="D20" s="144"/>
      <c r="E20" s="144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38"/>
    </row>
    <row r="21" spans="1:15">
      <c r="A21" t="s">
        <v>31</v>
      </c>
      <c r="B21" s="146">
        <v>14.832000000000001</v>
      </c>
      <c r="C21" s="146">
        <v>79.031999999999996</v>
      </c>
      <c r="D21" s="146">
        <v>6.1360000000000001</v>
      </c>
      <c r="E21" s="1">
        <v>0</v>
      </c>
      <c r="F21" s="1">
        <v>0</v>
      </c>
      <c r="G21" s="1">
        <v>0</v>
      </c>
      <c r="H21" s="1">
        <f>SUM(B21:G21)</f>
        <v>100</v>
      </c>
      <c r="I21" s="112">
        <v>0</v>
      </c>
      <c r="J21" s="24">
        <v>20</v>
      </c>
      <c r="L21" s="112" t="s">
        <v>525</v>
      </c>
      <c r="M21" s="112"/>
    </row>
    <row r="22" spans="1:15">
      <c r="A22" t="s">
        <v>17</v>
      </c>
      <c r="B22" s="144">
        <v>43.920863309352526</v>
      </c>
      <c r="C22" s="144">
        <v>25.39568345323741</v>
      </c>
      <c r="D22" s="144">
        <v>30.683453237410074</v>
      </c>
      <c r="E22" s="144">
        <v>0</v>
      </c>
      <c r="F22" s="144">
        <v>0</v>
      </c>
      <c r="G22" s="144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4">
        <v>43.92209931748647</v>
      </c>
      <c r="C23" s="144">
        <v>25.403624382207578</v>
      </c>
      <c r="D23" s="144">
        <v>30.675453047775953</v>
      </c>
      <c r="E23" s="144">
        <v>0</v>
      </c>
      <c r="F23" s="144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4">
        <v>43.92209931748647</v>
      </c>
      <c r="C24" s="144">
        <v>25.403624382207578</v>
      </c>
      <c r="D24" s="144">
        <v>30.675453047775953</v>
      </c>
      <c r="E24" s="144">
        <v>0</v>
      </c>
      <c r="F24" s="144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4">
        <v>0</v>
      </c>
      <c r="C25" s="144">
        <v>0</v>
      </c>
      <c r="D25" s="144">
        <v>0</v>
      </c>
      <c r="E25" s="144">
        <v>0</v>
      </c>
      <c r="F25" s="144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4">
        <v>43.918181818181807</v>
      </c>
      <c r="C26" s="144">
        <v>25.4</v>
      </c>
      <c r="D26" s="144">
        <v>30.681818181818183</v>
      </c>
      <c r="E26" s="144">
        <v>0</v>
      </c>
      <c r="F26" s="144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4">
        <v>43.915978994748677</v>
      </c>
      <c r="C28" s="144">
        <v>25.4013503375844</v>
      </c>
      <c r="D28" s="144">
        <v>30.682670667666912</v>
      </c>
      <c r="E28" s="144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4">
        <v>43.921784199780113</v>
      </c>
      <c r="C29" s="144">
        <v>25.396576095492378</v>
      </c>
      <c r="D29" s="144">
        <v>30.681639704727502</v>
      </c>
      <c r="E29" s="144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5">
        <v>43.921271763815298</v>
      </c>
      <c r="C30" s="145">
        <v>25.397426192278576</v>
      </c>
      <c r="D30" s="145">
        <v>30.681302043906133</v>
      </c>
      <c r="E30" s="145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5">
        <v>43.920498830865164</v>
      </c>
      <c r="C31" s="145">
        <v>25.401402961808262</v>
      </c>
      <c r="D31" s="145">
        <v>30.678098207326581</v>
      </c>
      <c r="E31" s="145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4">
        <v>69.320486815415833</v>
      </c>
      <c r="C32" s="144">
        <v>0</v>
      </c>
      <c r="D32" s="144">
        <v>30.679513184584177</v>
      </c>
      <c r="E32" s="144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5">
        <v>69.320000000000007</v>
      </c>
      <c r="C33" s="155">
        <v>0</v>
      </c>
      <c r="D33" s="155">
        <v>30.680000000000003</v>
      </c>
      <c r="E33" s="155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487</v>
      </c>
    </row>
    <row r="34" spans="1:12">
      <c r="A34" s="112" t="s">
        <v>23</v>
      </c>
      <c r="B34" s="155">
        <v>43.919746568109815</v>
      </c>
      <c r="C34" s="155">
        <v>25.400211193241816</v>
      </c>
      <c r="D34" s="155">
        <v>30.680042238648365</v>
      </c>
      <c r="E34" s="155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486</v>
      </c>
    </row>
    <row r="35" spans="1:12">
      <c r="A35" t="s">
        <v>24</v>
      </c>
      <c r="B35" s="155">
        <v>43.919874312647281</v>
      </c>
      <c r="C35" s="155">
        <v>25.396700706991364</v>
      </c>
      <c r="D35" s="155">
        <v>30.683424980361352</v>
      </c>
      <c r="E35" s="155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5">
        <v>0</v>
      </c>
      <c r="C36" s="155">
        <v>0</v>
      </c>
      <c r="D36" s="155">
        <v>0</v>
      </c>
      <c r="E36" s="155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489</v>
      </c>
    </row>
    <row r="37" spans="1:12">
      <c r="A37" s="112" t="s">
        <v>26</v>
      </c>
      <c r="B37" s="155">
        <v>43.924349881796701</v>
      </c>
      <c r="C37" s="155">
        <v>25.397951142631996</v>
      </c>
      <c r="D37" s="155">
        <v>30.677698975571317</v>
      </c>
      <c r="E37" s="155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488</v>
      </c>
    </row>
    <row r="38" spans="1:12">
      <c r="A38" s="112" t="s">
        <v>30</v>
      </c>
      <c r="B38" s="155">
        <v>74.604130808950075</v>
      </c>
      <c r="C38" s="155">
        <v>25.395869191049918</v>
      </c>
      <c r="D38" s="155">
        <v>0</v>
      </c>
      <c r="E38" s="155">
        <v>0</v>
      </c>
      <c r="F38" s="155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8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4">
        <v>43.922101449275345</v>
      </c>
      <c r="C44" s="144">
        <v>25.39855072463768</v>
      </c>
      <c r="D44" s="144">
        <v>30.679347826086957</v>
      </c>
      <c r="E44" s="144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4">
        <v>43.919119833482014</v>
      </c>
      <c r="C45" s="144">
        <v>25.401427297056202</v>
      </c>
      <c r="D45" s="144">
        <v>30.679452869461795</v>
      </c>
      <c r="E45" s="144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340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341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347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348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349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418</v>
      </c>
      <c r="B51" s="145">
        <v>90</v>
      </c>
      <c r="C51" s="145">
        <v>0</v>
      </c>
      <c r="D51" s="145">
        <v>0</v>
      </c>
      <c r="E51" s="145">
        <v>10</v>
      </c>
      <c r="F51" s="145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419</v>
      </c>
      <c r="B52" s="145">
        <v>90</v>
      </c>
      <c r="C52" s="145">
        <v>0</v>
      </c>
      <c r="D52" s="145">
        <v>0</v>
      </c>
      <c r="E52" s="145">
        <v>10</v>
      </c>
      <c r="F52" s="145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425</v>
      </c>
      <c r="B53" s="145">
        <v>90</v>
      </c>
      <c r="C53" s="145">
        <v>0</v>
      </c>
      <c r="D53" s="145">
        <v>0</v>
      </c>
      <c r="E53" s="145">
        <v>10.000000000000002</v>
      </c>
      <c r="F53" s="145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429</v>
      </c>
      <c r="B54" s="145">
        <v>90</v>
      </c>
      <c r="C54" s="145">
        <v>0</v>
      </c>
      <c r="D54" s="145">
        <v>0</v>
      </c>
      <c r="E54" s="145">
        <v>10.000000000000002</v>
      </c>
      <c r="F54" s="145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381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393</v>
      </c>
      <c r="B56" s="155">
        <v>0</v>
      </c>
      <c r="C56" s="155">
        <v>0</v>
      </c>
      <c r="D56" s="155">
        <v>0</v>
      </c>
      <c r="E56" s="155">
        <v>100</v>
      </c>
      <c r="F56" s="155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385</v>
      </c>
      <c r="B57" s="155">
        <v>0</v>
      </c>
      <c r="C57" s="155">
        <v>0</v>
      </c>
      <c r="D57" s="155">
        <v>0</v>
      </c>
      <c r="E57" s="155">
        <v>100</v>
      </c>
      <c r="F57" s="155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387</v>
      </c>
      <c r="B58" s="155">
        <v>0</v>
      </c>
      <c r="C58" s="155">
        <v>0</v>
      </c>
      <c r="D58" s="155">
        <v>0</v>
      </c>
      <c r="E58" s="155">
        <v>100</v>
      </c>
      <c r="F58" s="155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392</v>
      </c>
      <c r="B59" s="155">
        <v>0</v>
      </c>
      <c r="C59" s="155">
        <v>0</v>
      </c>
      <c r="D59" s="155">
        <v>0</v>
      </c>
      <c r="E59" s="155">
        <v>0</v>
      </c>
      <c r="F59" s="155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389</v>
      </c>
      <c r="B60" s="155">
        <v>0</v>
      </c>
      <c r="C60" s="155">
        <v>0</v>
      </c>
      <c r="D60" s="155">
        <v>0</v>
      </c>
      <c r="E60" s="155">
        <v>100</v>
      </c>
      <c r="F60" s="155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388</v>
      </c>
      <c r="B61" s="155">
        <v>0</v>
      </c>
      <c r="C61" s="155">
        <v>0</v>
      </c>
      <c r="D61" s="155">
        <v>0</v>
      </c>
      <c r="E61" s="155">
        <v>100</v>
      </c>
      <c r="F61" s="155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395</v>
      </c>
      <c r="B62" s="155">
        <v>0</v>
      </c>
      <c r="C62" s="155">
        <v>0</v>
      </c>
      <c r="D62" s="155">
        <v>0</v>
      </c>
      <c r="E62" s="155">
        <v>100</v>
      </c>
      <c r="F62" s="155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383</v>
      </c>
      <c r="B63" s="155">
        <v>0</v>
      </c>
      <c r="C63" s="155">
        <v>0</v>
      </c>
      <c r="D63" s="155">
        <v>0</v>
      </c>
      <c r="E63" s="155">
        <v>100</v>
      </c>
      <c r="F63" s="155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396</v>
      </c>
      <c r="B64" s="155">
        <v>0</v>
      </c>
      <c r="C64" s="155">
        <v>0</v>
      </c>
      <c r="D64" s="155">
        <v>0</v>
      </c>
      <c r="E64" s="155">
        <v>100</v>
      </c>
      <c r="F64" s="155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386</v>
      </c>
      <c r="B65" s="155">
        <v>0</v>
      </c>
      <c r="C65" s="155">
        <v>0</v>
      </c>
      <c r="D65" s="155">
        <v>0</v>
      </c>
      <c r="E65" s="155">
        <v>100</v>
      </c>
      <c r="F65" s="155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382</v>
      </c>
      <c r="B66" s="155">
        <v>0</v>
      </c>
      <c r="C66" s="155">
        <v>0</v>
      </c>
      <c r="D66" s="155">
        <v>0</v>
      </c>
      <c r="E66" s="155">
        <v>100</v>
      </c>
      <c r="F66" s="155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391</v>
      </c>
      <c r="B67" s="155">
        <v>0</v>
      </c>
      <c r="C67" s="155">
        <v>0</v>
      </c>
      <c r="D67" s="155">
        <v>0</v>
      </c>
      <c r="E67" s="155">
        <v>100</v>
      </c>
      <c r="F67" s="155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384</v>
      </c>
      <c r="B68" s="155">
        <v>0</v>
      </c>
      <c r="C68" s="155">
        <v>0</v>
      </c>
      <c r="D68" s="155">
        <v>0</v>
      </c>
      <c r="E68" s="155">
        <v>100</v>
      </c>
      <c r="F68" s="155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394</v>
      </c>
      <c r="B69" s="155">
        <v>0</v>
      </c>
      <c r="C69" s="155">
        <v>0</v>
      </c>
      <c r="D69" s="155">
        <v>0</v>
      </c>
      <c r="E69" s="155">
        <v>100</v>
      </c>
      <c r="F69" s="155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390</v>
      </c>
      <c r="B70" s="155">
        <v>0</v>
      </c>
      <c r="C70" s="155">
        <v>0</v>
      </c>
      <c r="D70" s="155">
        <v>0</v>
      </c>
      <c r="E70" s="155">
        <v>100</v>
      </c>
      <c r="F70" s="155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420</v>
      </c>
      <c r="B71" s="155">
        <v>0</v>
      </c>
      <c r="C71" s="155">
        <v>0</v>
      </c>
      <c r="D71" s="155">
        <v>0</v>
      </c>
      <c r="E71" s="155">
        <v>100</v>
      </c>
      <c r="F71" s="155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421</v>
      </c>
      <c r="B72" s="155">
        <v>0</v>
      </c>
      <c r="C72" s="155">
        <v>0</v>
      </c>
      <c r="D72" s="155">
        <v>0</v>
      </c>
      <c r="E72" s="155">
        <v>100</v>
      </c>
      <c r="F72" s="155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431</v>
      </c>
      <c r="B73" s="155">
        <v>0</v>
      </c>
      <c r="C73" s="155">
        <v>0</v>
      </c>
      <c r="D73" s="155">
        <v>0</v>
      </c>
      <c r="E73" s="155">
        <v>100</v>
      </c>
      <c r="F73" s="155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432</v>
      </c>
      <c r="B74" s="155">
        <v>0</v>
      </c>
      <c r="C74" s="155">
        <v>0</v>
      </c>
      <c r="D74" s="155">
        <v>0</v>
      </c>
      <c r="E74" s="155">
        <v>100</v>
      </c>
      <c r="F74" s="155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433</v>
      </c>
      <c r="B75" s="155">
        <v>0</v>
      </c>
      <c r="C75" s="155">
        <v>0</v>
      </c>
      <c r="D75" s="155">
        <v>0</v>
      </c>
      <c r="E75" s="155">
        <v>100</v>
      </c>
      <c r="F75" s="155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434</v>
      </c>
      <c r="B76" s="155">
        <v>0</v>
      </c>
      <c r="C76" s="155">
        <v>0</v>
      </c>
      <c r="D76" s="155">
        <v>0</v>
      </c>
      <c r="E76" s="155">
        <v>100</v>
      </c>
      <c r="F76" s="155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435</v>
      </c>
      <c r="B77" s="155">
        <v>0</v>
      </c>
      <c r="C77" s="155">
        <v>0</v>
      </c>
      <c r="D77" s="155">
        <v>0</v>
      </c>
      <c r="E77" s="155">
        <v>100</v>
      </c>
      <c r="F77" s="155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412</v>
      </c>
      <c r="B78" s="155">
        <v>0</v>
      </c>
      <c r="C78" s="155">
        <v>0</v>
      </c>
      <c r="D78" s="155">
        <v>0</v>
      </c>
      <c r="E78" s="155">
        <v>100</v>
      </c>
      <c r="F78" s="155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413</v>
      </c>
      <c r="B79" s="155">
        <v>0</v>
      </c>
      <c r="C79" s="155">
        <v>0</v>
      </c>
      <c r="D79" s="155">
        <v>0</v>
      </c>
      <c r="E79" s="155">
        <v>100</v>
      </c>
      <c r="F79" s="155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414</v>
      </c>
      <c r="B80" s="155">
        <v>0</v>
      </c>
      <c r="C80" s="155">
        <v>0</v>
      </c>
      <c r="D80" s="155">
        <v>0</v>
      </c>
      <c r="E80" s="155">
        <v>100</v>
      </c>
      <c r="F80" s="155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415</v>
      </c>
      <c r="B81" s="155">
        <v>0</v>
      </c>
      <c r="C81" s="155">
        <v>0</v>
      </c>
      <c r="D81" s="155">
        <v>0</v>
      </c>
      <c r="E81" s="155">
        <v>100</v>
      </c>
      <c r="F81" s="155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416</v>
      </c>
      <c r="B82" s="155">
        <v>0</v>
      </c>
      <c r="C82" s="155">
        <v>0</v>
      </c>
      <c r="D82" s="155">
        <v>0</v>
      </c>
      <c r="E82" s="155">
        <v>100</v>
      </c>
      <c r="F82" s="155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407</v>
      </c>
      <c r="B83" s="155">
        <v>0</v>
      </c>
      <c r="C83" s="155">
        <v>0</v>
      </c>
      <c r="D83" s="155">
        <v>0</v>
      </c>
      <c r="E83" s="155">
        <v>100</v>
      </c>
      <c r="F83" s="155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408</v>
      </c>
      <c r="B84" s="155">
        <v>0</v>
      </c>
      <c r="C84" s="155">
        <v>0</v>
      </c>
      <c r="D84" s="155">
        <v>0</v>
      </c>
      <c r="E84" s="155">
        <v>100</v>
      </c>
      <c r="F84" s="155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409</v>
      </c>
      <c r="B85" s="155">
        <v>0</v>
      </c>
      <c r="C85" s="155">
        <v>0</v>
      </c>
      <c r="D85" s="155">
        <v>0</v>
      </c>
      <c r="E85" s="155">
        <v>100</v>
      </c>
      <c r="F85" s="155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410</v>
      </c>
      <c r="B86" s="155">
        <v>0</v>
      </c>
      <c r="C86" s="155">
        <v>0</v>
      </c>
      <c r="D86" s="155">
        <v>0</v>
      </c>
      <c r="E86" s="155">
        <v>100</v>
      </c>
      <c r="F86" s="155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426</v>
      </c>
      <c r="B87" s="155">
        <v>0</v>
      </c>
      <c r="C87" s="155">
        <v>0</v>
      </c>
      <c r="D87" s="155">
        <v>0</v>
      </c>
      <c r="E87" s="155">
        <v>100</v>
      </c>
      <c r="F87" s="155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427</v>
      </c>
      <c r="B88" s="155">
        <v>0</v>
      </c>
      <c r="C88" s="155">
        <v>0</v>
      </c>
      <c r="D88" s="155">
        <v>0</v>
      </c>
      <c r="E88" s="155">
        <v>100</v>
      </c>
      <c r="F88" s="155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423</v>
      </c>
      <c r="B89" s="155">
        <v>0</v>
      </c>
      <c r="C89" s="155">
        <v>0</v>
      </c>
      <c r="D89" s="155">
        <v>0</v>
      </c>
      <c r="E89" s="155">
        <v>100</v>
      </c>
      <c r="F89" s="155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424</v>
      </c>
      <c r="B90" s="155">
        <v>0</v>
      </c>
      <c r="C90" s="155">
        <v>0</v>
      </c>
      <c r="D90" s="155">
        <v>0</v>
      </c>
      <c r="E90" s="155">
        <v>100</v>
      </c>
      <c r="F90" s="155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428</v>
      </c>
      <c r="B91" s="155">
        <v>0</v>
      </c>
      <c r="C91" s="155">
        <v>0</v>
      </c>
      <c r="D91" s="155">
        <v>0</v>
      </c>
      <c r="E91" s="155">
        <v>100</v>
      </c>
      <c r="F91" s="155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406</v>
      </c>
      <c r="B92" s="155">
        <v>0</v>
      </c>
      <c r="C92" s="155">
        <v>0</v>
      </c>
      <c r="D92" s="155">
        <v>0</v>
      </c>
      <c r="E92" s="155">
        <v>100</v>
      </c>
      <c r="F92" s="155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422</v>
      </c>
      <c r="B93" s="155">
        <v>0</v>
      </c>
      <c r="C93" s="155">
        <v>0</v>
      </c>
      <c r="D93" s="155">
        <v>0</v>
      </c>
      <c r="E93" s="155">
        <v>100</v>
      </c>
      <c r="F93" s="155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417</v>
      </c>
      <c r="B94" s="155">
        <v>0</v>
      </c>
      <c r="C94" s="155">
        <v>0</v>
      </c>
      <c r="D94" s="155">
        <v>0</v>
      </c>
      <c r="E94" s="155">
        <v>100</v>
      </c>
      <c r="F94" s="155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411</v>
      </c>
      <c r="B95" s="155">
        <v>0</v>
      </c>
      <c r="C95" s="155">
        <v>0</v>
      </c>
      <c r="D95" s="155">
        <v>0</v>
      </c>
      <c r="E95" s="155">
        <v>100</v>
      </c>
      <c r="F95" s="155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430</v>
      </c>
      <c r="B96" s="155">
        <v>0</v>
      </c>
      <c r="C96" s="155">
        <v>0</v>
      </c>
      <c r="D96" s="155">
        <v>0</v>
      </c>
      <c r="E96" s="155">
        <v>100</v>
      </c>
      <c r="F96" s="155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5">
        <v>0</v>
      </c>
      <c r="C97" s="155">
        <v>0</v>
      </c>
      <c r="D97" s="155">
        <v>0</v>
      </c>
      <c r="E97" s="155">
        <v>100</v>
      </c>
      <c r="F97" s="155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5">
        <v>0</v>
      </c>
      <c r="C98" s="155">
        <v>0</v>
      </c>
      <c r="D98" s="155">
        <v>0</v>
      </c>
      <c r="E98" s="155">
        <v>100</v>
      </c>
      <c r="F98" s="155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5">
        <v>0</v>
      </c>
      <c r="C99" s="155">
        <v>0</v>
      </c>
      <c r="D99" s="155">
        <v>0</v>
      </c>
      <c r="E99" s="155">
        <v>100</v>
      </c>
      <c r="F99" s="155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5">
        <v>0</v>
      </c>
      <c r="C100" s="155">
        <v>0</v>
      </c>
      <c r="D100" s="155">
        <v>0</v>
      </c>
      <c r="E100" s="155">
        <v>100</v>
      </c>
      <c r="F100" s="155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5">
        <v>0</v>
      </c>
      <c r="C101" s="155">
        <v>0</v>
      </c>
      <c r="D101" s="155">
        <v>0</v>
      </c>
      <c r="E101" s="155">
        <v>100</v>
      </c>
      <c r="F101" s="155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5">
        <v>0</v>
      </c>
      <c r="C102" s="155">
        <v>0</v>
      </c>
      <c r="D102" s="155">
        <v>0</v>
      </c>
      <c r="E102" s="155">
        <v>100</v>
      </c>
      <c r="F102" s="155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5">
        <v>0</v>
      </c>
      <c r="C103" s="155">
        <v>0</v>
      </c>
      <c r="D103" s="155">
        <v>0</v>
      </c>
      <c r="E103" s="155">
        <v>100</v>
      </c>
      <c r="F103" s="155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5">
        <v>0</v>
      </c>
      <c r="C104" s="155">
        <v>0</v>
      </c>
      <c r="D104" s="155">
        <v>0</v>
      </c>
      <c r="E104" s="155">
        <v>100</v>
      </c>
      <c r="F104" s="155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5">
        <v>0</v>
      </c>
      <c r="C105" s="155">
        <v>0</v>
      </c>
      <c r="D105" s="155">
        <v>0</v>
      </c>
      <c r="E105" s="155">
        <v>100</v>
      </c>
      <c r="F105" s="155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5">
        <v>0</v>
      </c>
      <c r="C106" s="155">
        <v>0</v>
      </c>
      <c r="D106" s="155">
        <v>0</v>
      </c>
      <c r="E106" s="155">
        <v>100</v>
      </c>
      <c r="F106" s="155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5">
        <v>0</v>
      </c>
      <c r="C107" s="155">
        <v>0</v>
      </c>
      <c r="D107" s="155">
        <v>0</v>
      </c>
      <c r="E107" s="155">
        <v>100</v>
      </c>
      <c r="F107" s="155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5">
        <v>0</v>
      </c>
      <c r="C108" s="155">
        <v>0</v>
      </c>
      <c r="D108" s="155">
        <v>0</v>
      </c>
      <c r="E108" s="155">
        <v>100</v>
      </c>
      <c r="F108" s="155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5">
        <v>0</v>
      </c>
      <c r="C109" s="155">
        <v>0</v>
      </c>
      <c r="D109" s="155">
        <v>0</v>
      </c>
      <c r="E109" s="155">
        <v>100</v>
      </c>
      <c r="F109" s="155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5">
        <v>0</v>
      </c>
      <c r="C110" s="155">
        <v>0</v>
      </c>
      <c r="D110" s="155">
        <v>0</v>
      </c>
      <c r="E110" s="155">
        <v>100</v>
      </c>
      <c r="F110" s="155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5">
        <v>0</v>
      </c>
      <c r="C111" s="155">
        <v>0</v>
      </c>
      <c r="D111" s="155">
        <v>0</v>
      </c>
      <c r="E111" s="155">
        <v>100</v>
      </c>
      <c r="F111" s="155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5">
        <v>0</v>
      </c>
      <c r="C112" s="155">
        <v>0</v>
      </c>
      <c r="D112" s="155">
        <v>0</v>
      </c>
      <c r="E112" s="155">
        <v>100</v>
      </c>
      <c r="F112" s="155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5">
        <v>0</v>
      </c>
      <c r="C113" s="155">
        <v>0</v>
      </c>
      <c r="D113" s="155">
        <v>0</v>
      </c>
      <c r="E113" s="155">
        <v>100</v>
      </c>
      <c r="F113" s="155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5">
        <v>0</v>
      </c>
      <c r="C114" s="155">
        <v>0</v>
      </c>
      <c r="D114" s="155">
        <v>0</v>
      </c>
      <c r="E114" s="155">
        <v>100</v>
      </c>
      <c r="F114" s="155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5">
        <v>0</v>
      </c>
      <c r="C115" s="155">
        <v>0</v>
      </c>
      <c r="D115" s="155">
        <v>0</v>
      </c>
      <c r="E115" s="155">
        <v>100</v>
      </c>
      <c r="F115" s="155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5">
        <v>0</v>
      </c>
      <c r="C116" s="155">
        <v>0</v>
      </c>
      <c r="D116" s="155">
        <v>0</v>
      </c>
      <c r="E116" s="155">
        <v>100</v>
      </c>
      <c r="F116" s="155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1">
        <f>Allocation_SG!A1</f>
        <v>45254</v>
      </c>
      <c r="B1" s="224"/>
      <c r="C1" s="224"/>
      <c r="D1" s="229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24" t="s">
        <v>196</v>
      </c>
      <c r="M1" s="224" t="s">
        <v>197</v>
      </c>
      <c r="N1" s="224" t="s">
        <v>198</v>
      </c>
      <c r="O1" s="224" t="s">
        <v>193</v>
      </c>
      <c r="P1" s="225" t="s">
        <v>143</v>
      </c>
      <c r="Q1" s="225" t="s">
        <v>144</v>
      </c>
      <c r="R1" s="228" t="s">
        <v>314</v>
      </c>
      <c r="S1" s="228" t="s">
        <v>454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372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3" t="s">
        <v>373</v>
      </c>
      <c r="AP1" s="223" t="s">
        <v>374</v>
      </c>
      <c r="AQ1" s="223" t="s">
        <v>375</v>
      </c>
      <c r="AR1" s="223" t="s">
        <v>376</v>
      </c>
    </row>
    <row r="2" spans="1:44">
      <c r="A2" s="25" t="s">
        <v>44</v>
      </c>
      <c r="B2" s="224"/>
      <c r="C2" s="224"/>
      <c r="D2" s="229"/>
      <c r="E2" s="216"/>
      <c r="F2" s="216"/>
      <c r="G2" s="216"/>
      <c r="H2" s="216"/>
      <c r="I2" s="216"/>
      <c r="J2" s="216"/>
      <c r="K2" s="216"/>
      <c r="L2" s="224"/>
      <c r="M2" s="224"/>
      <c r="N2" s="224"/>
      <c r="O2" s="224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2"/>
      <c r="Z2" s="222"/>
      <c r="AA2" s="227"/>
      <c r="AB2" s="227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3"/>
      <c r="AP2" s="223"/>
      <c r="AQ2" s="223"/>
      <c r="AR2" s="223"/>
    </row>
    <row r="3" spans="1:44">
      <c r="A3" t="s">
        <v>45</v>
      </c>
      <c r="D3">
        <f>TWEPL!Q3</f>
        <v>6.1124599999999996</v>
      </c>
      <c r="E3">
        <f>GT_NG!Q3</f>
        <v>8.5960031974420463</v>
      </c>
      <c r="F3">
        <f>GT_Spot!Q3</f>
        <v>0</v>
      </c>
      <c r="G3">
        <f>PPCL_NG!Q3</f>
        <v>0</v>
      </c>
      <c r="H3">
        <f>PPCL_Spot!Q3</f>
        <v>0</v>
      </c>
      <c r="I3">
        <f>Bawana_NG!Q3</f>
        <v>48.592249432896622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595.98031377931511</v>
      </c>
      <c r="P3" s="36">
        <v>50</v>
      </c>
      <c r="Q3" s="36">
        <v>11.15</v>
      </c>
      <c r="R3" s="38">
        <v>0</v>
      </c>
      <c r="S3" s="38">
        <v>0</v>
      </c>
      <c r="T3" s="37">
        <f>SUMPRODUCT(LTA!J3:AN3,LTA!J$101:AN$101,LTA!J$104:AN$104)</f>
        <v>14.67</v>
      </c>
      <c r="U3" s="37">
        <f>SUMPRODUCT(LTA!J3:AN3,LTA!J$102:AN$102,LTA!J$104:AN$104)</f>
        <v>54.86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0</v>
      </c>
      <c r="Z3" s="34">
        <f>IEX!O3</f>
        <v>-8</v>
      </c>
      <c r="AA3" s="75">
        <f>STOA!I3</f>
        <v>0</v>
      </c>
      <c r="AB3" s="75">
        <f>-STOA!O3</f>
        <v>-384.17</v>
      </c>
      <c r="AC3">
        <f>SUMIF(B3:AB3,"&gt;0")*$AC$2-SUMIF(B3:AB3,"&lt;0")*($AC$2/(1-$AC$2))+SUMIF(AI3:AR3,"&gt;0")*$AC$2-SUMIF(AI3:AR3,"&lt;0")*($AC$2/(1-$AC$2))</f>
        <v>9.9578065468108363</v>
      </c>
      <c r="AD3">
        <f>SUM(B3:AB3,AI3:AR3)-AC3</f>
        <v>387.8332198628429</v>
      </c>
      <c r="AE3">
        <f>'IDT-1'!C3</f>
        <v>0</v>
      </c>
      <c r="AF3" s="24"/>
      <c r="AG3">
        <f>SUM(AD3:AF3)</f>
        <v>387.8332198628429</v>
      </c>
      <c r="AI3" s="34">
        <f>PXIL!I3</f>
        <v>0</v>
      </c>
      <c r="AJ3" s="34">
        <f>PXIL!O3</f>
        <v>0</v>
      </c>
      <c r="AK3" s="34">
        <f>RTM_IEX!I3</f>
        <v>0</v>
      </c>
      <c r="AL3" s="34">
        <f>RTM_IEX!O3</f>
        <v>0</v>
      </c>
      <c r="AM3" s="34">
        <f>RTM_PXI!I3</f>
        <v>0</v>
      </c>
      <c r="AN3" s="34">
        <f>RTM_PXI!O3</f>
        <v>0</v>
      </c>
      <c r="AO3" s="148">
        <f>GDAM_IEX!I3</f>
        <v>0</v>
      </c>
      <c r="AP3" s="148">
        <f>GDAM_IEX!O3</f>
        <v>0</v>
      </c>
      <c r="AQ3" s="148">
        <f>GDAM_PXI!I3</f>
        <v>0</v>
      </c>
      <c r="AR3" s="148">
        <f>GDAM_PXI!O3</f>
        <v>0</v>
      </c>
    </row>
    <row r="4" spans="1:44">
      <c r="A4" t="s">
        <v>46</v>
      </c>
      <c r="D4">
        <f>TWEPL!Q4</f>
        <v>6.1124599999999996</v>
      </c>
      <c r="E4">
        <f>GT_NG!Q4</f>
        <v>8.5960031974420463</v>
      </c>
      <c r="F4">
        <f>GT_Spot!Q4</f>
        <v>0</v>
      </c>
      <c r="G4">
        <f>PPCL_NG!Q4</f>
        <v>0</v>
      </c>
      <c r="H4">
        <f>PPCL_Spot!Q4</f>
        <v>0</v>
      </c>
      <c r="I4">
        <f>Bawana_NG!Q4</f>
        <v>48.592249432896622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593.86181637796074</v>
      </c>
      <c r="P4" s="36">
        <v>48.20384615384615</v>
      </c>
      <c r="Q4" s="36">
        <v>9.64</v>
      </c>
      <c r="R4" s="38">
        <v>0</v>
      </c>
      <c r="S4" s="38">
        <v>0</v>
      </c>
      <c r="T4" s="37">
        <f>SUMPRODUCT(LTA!J4:AN4,LTA!J$101:AN$101,LTA!J$104:AN$104)</f>
        <v>14.67</v>
      </c>
      <c r="U4" s="37">
        <f>SUMPRODUCT(LTA!J4:AN4,LTA!J$102:AN$102,LTA!J$104:AN$104)</f>
        <v>54.86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-23</v>
      </c>
      <c r="AA4" s="75">
        <f>STOA!I4</f>
        <v>0</v>
      </c>
      <c r="AB4" s="75">
        <f>-STOA!O4</f>
        <v>-384.17</v>
      </c>
      <c r="AC4">
        <f t="shared" ref="AC4:AC67" si="0">SUMIF(B4:AB4,"&gt;0")*$AC$2-SUMIF(B4:AB4,"&lt;0")*($AC$2/(1-$AC$2))+SUMIF(AI4:AR4,"&gt;0")*$AC$2-SUMIF(AI4:AR4,"&lt;0")*($AC$2/(1-$AC$2))</f>
        <v>10.039306842205104</v>
      </c>
      <c r="AD4">
        <f t="shared" ref="AD4:AD67" si="1">SUM(B4:AB4,AI4:AR4)-AC4</f>
        <v>367.32706831994039</v>
      </c>
      <c r="AE4">
        <f>'IDT-1'!C4</f>
        <v>0</v>
      </c>
      <c r="AF4" s="24"/>
      <c r="AG4">
        <f t="shared" ref="AG4:AG67" si="2">SUM(AD4:AF4)</f>
        <v>367.32706831994039</v>
      </c>
      <c r="AI4" s="34">
        <f>PXIL!I4</f>
        <v>0</v>
      </c>
      <c r="AJ4" s="34">
        <f>PXIL!O4</f>
        <v>0</v>
      </c>
      <c r="AK4" s="34">
        <f>RTM_IEX!I4</f>
        <v>0</v>
      </c>
      <c r="AL4" s="34">
        <f>RTM_IEX!O4</f>
        <v>0</v>
      </c>
      <c r="AM4" s="34">
        <f>RTM_PXI!I4</f>
        <v>0</v>
      </c>
      <c r="AN4" s="34">
        <f>RTM_PXI!O4</f>
        <v>0</v>
      </c>
      <c r="AO4" s="148">
        <f>GDAM_IEX!I4</f>
        <v>0</v>
      </c>
      <c r="AP4" s="148">
        <f>GDAM_IEX!O4</f>
        <v>0</v>
      </c>
      <c r="AQ4" s="148">
        <f>GDAM_PXI!I4</f>
        <v>0</v>
      </c>
      <c r="AR4" s="148">
        <f>GDAM_PXI!O4</f>
        <v>0</v>
      </c>
    </row>
    <row r="5" spans="1:44">
      <c r="A5" t="s">
        <v>47</v>
      </c>
      <c r="D5">
        <f>TWEPL!Q5</f>
        <v>6.1124599999999996</v>
      </c>
      <c r="E5">
        <f>GT_NG!Q5</f>
        <v>8.5960031974420463</v>
      </c>
      <c r="F5">
        <f>GT_Spot!Q5</f>
        <v>0</v>
      </c>
      <c r="G5">
        <f>PPCL_NG!Q5</f>
        <v>0</v>
      </c>
      <c r="H5">
        <f>PPCL_Spot!Q5</f>
        <v>0</v>
      </c>
      <c r="I5">
        <f>Bawana_NG!Q5</f>
        <v>48.592249432896622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593.86181637796074</v>
      </c>
      <c r="P5" s="36">
        <v>48.20384615384615</v>
      </c>
      <c r="Q5" s="36">
        <v>9.64</v>
      </c>
      <c r="R5" s="38">
        <v>0</v>
      </c>
      <c r="S5" s="38">
        <v>0</v>
      </c>
      <c r="T5" s="37">
        <f>SUMPRODUCT(LTA!J5:AN5,LTA!J$101:AN$101,LTA!J$104:AN$104)</f>
        <v>14.67</v>
      </c>
      <c r="U5" s="37">
        <f>SUMPRODUCT(LTA!J5:AN5,LTA!J$102:AN$102,LTA!J$104:AN$104)</f>
        <v>54.86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-28</v>
      </c>
      <c r="AA5" s="75">
        <f>STOA!I5</f>
        <v>0</v>
      </c>
      <c r="AB5" s="75">
        <f>-STOA!O5</f>
        <v>-384.17</v>
      </c>
      <c r="AC5">
        <f t="shared" si="0"/>
        <v>10.081662630829548</v>
      </c>
      <c r="AD5">
        <f t="shared" si="1"/>
        <v>362.28471253131596</v>
      </c>
      <c r="AE5">
        <f>'IDT-1'!C5</f>
        <v>0</v>
      </c>
      <c r="AF5" s="24"/>
      <c r="AG5">
        <f t="shared" si="2"/>
        <v>362.28471253131596</v>
      </c>
      <c r="AI5" s="34">
        <f>PXIL!I5</f>
        <v>0</v>
      </c>
      <c r="AJ5" s="34">
        <f>PXIL!O5</f>
        <v>0</v>
      </c>
      <c r="AK5" s="34">
        <f>RTM_IEX!I5</f>
        <v>0</v>
      </c>
      <c r="AL5" s="34">
        <f>RTM_IEX!O5</f>
        <v>0</v>
      </c>
      <c r="AM5" s="34">
        <f>RTM_PXI!I5</f>
        <v>0</v>
      </c>
      <c r="AN5" s="34">
        <f>RTM_PXI!O5</f>
        <v>0</v>
      </c>
      <c r="AO5" s="148">
        <f>GDAM_IEX!I5</f>
        <v>0</v>
      </c>
      <c r="AP5" s="148">
        <f>GDAM_IEX!O5</f>
        <v>0</v>
      </c>
      <c r="AQ5" s="148">
        <f>GDAM_PXI!I5</f>
        <v>0</v>
      </c>
      <c r="AR5" s="148">
        <f>GDAM_PXI!O5</f>
        <v>0</v>
      </c>
    </row>
    <row r="6" spans="1:44">
      <c r="A6" t="s">
        <v>48</v>
      </c>
      <c r="D6">
        <f>TWEPL!Q6</f>
        <v>6.1124599999999996</v>
      </c>
      <c r="E6">
        <f>GT_NG!Q6</f>
        <v>8.5960031974420463</v>
      </c>
      <c r="F6">
        <f>GT_Spot!Q6</f>
        <v>0</v>
      </c>
      <c r="G6">
        <f>PPCL_NG!Q6</f>
        <v>0</v>
      </c>
      <c r="H6">
        <f>PPCL_Spot!Q6</f>
        <v>0</v>
      </c>
      <c r="I6">
        <f>Bawana_NG!Q6</f>
        <v>48.592249432896622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593.86406865204037</v>
      </c>
      <c r="P6" s="36">
        <v>48.20384615384615</v>
      </c>
      <c r="Q6" s="36">
        <v>9.64</v>
      </c>
      <c r="R6" s="38">
        <v>0</v>
      </c>
      <c r="S6" s="38">
        <v>0</v>
      </c>
      <c r="T6" s="37">
        <f>SUMPRODUCT(LTA!J6:AN6,LTA!J$101:AN$101,LTA!J$104:AN$104)</f>
        <v>14.67</v>
      </c>
      <c r="U6" s="37">
        <f>SUMPRODUCT(LTA!J6:AN6,LTA!J$102:AN$102,LTA!J$104:AN$104)</f>
        <v>54.86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-38</v>
      </c>
      <c r="AA6" s="75">
        <f>STOA!I6</f>
        <v>0</v>
      </c>
      <c r="AB6" s="75">
        <f>-STOA!O6</f>
        <v>-384.17</v>
      </c>
      <c r="AC6">
        <f t="shared" si="0"/>
        <v>10.166393127180708</v>
      </c>
      <c r="AD6">
        <f t="shared" si="1"/>
        <v>352.20223430904446</v>
      </c>
      <c r="AE6">
        <f>'IDT-1'!C6</f>
        <v>0</v>
      </c>
      <c r="AF6" s="24"/>
      <c r="AG6">
        <f t="shared" si="2"/>
        <v>352.20223430904446</v>
      </c>
      <c r="AI6" s="34">
        <f>PXIL!I6</f>
        <v>0</v>
      </c>
      <c r="AJ6" s="34">
        <f>PXIL!O6</f>
        <v>0</v>
      </c>
      <c r="AK6" s="34">
        <f>RTM_IEX!I6</f>
        <v>0</v>
      </c>
      <c r="AL6" s="34">
        <f>RTM_IEX!O6</f>
        <v>0</v>
      </c>
      <c r="AM6" s="34">
        <f>RTM_PXI!I6</f>
        <v>0</v>
      </c>
      <c r="AN6" s="34">
        <f>RTM_PXI!O6</f>
        <v>0</v>
      </c>
      <c r="AO6" s="148">
        <f>GDAM_IEX!I6</f>
        <v>0</v>
      </c>
      <c r="AP6" s="148">
        <f>GDAM_IEX!O6</f>
        <v>0</v>
      </c>
      <c r="AQ6" s="148">
        <f>GDAM_PXI!I6</f>
        <v>0</v>
      </c>
      <c r="AR6" s="148">
        <f>GDAM_PXI!O6</f>
        <v>0</v>
      </c>
    </row>
    <row r="7" spans="1:44">
      <c r="A7" t="s">
        <v>49</v>
      </c>
      <c r="D7">
        <f>TWEPL!Q7</f>
        <v>6.1124599999999996</v>
      </c>
      <c r="E7">
        <f>GT_NG!Q7</f>
        <v>8.5960031974420463</v>
      </c>
      <c r="F7">
        <f>GT_Spot!Q7</f>
        <v>0</v>
      </c>
      <c r="G7">
        <f>PPCL_NG!Q7</f>
        <v>0</v>
      </c>
      <c r="H7">
        <f>PPCL_Spot!Q7</f>
        <v>0</v>
      </c>
      <c r="I7">
        <f>Bawana_NG!Q7</f>
        <v>48.592249432896622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629.13496219001638</v>
      </c>
      <c r="P7" s="36">
        <v>48.20384615384615</v>
      </c>
      <c r="Q7" s="36">
        <v>9.64</v>
      </c>
      <c r="R7" s="38">
        <v>0</v>
      </c>
      <c r="S7" s="38">
        <v>0</v>
      </c>
      <c r="T7" s="37">
        <f>SUMPRODUCT(LTA!J7:AN7,LTA!J$101:AN$101,LTA!J$104:AN$104)</f>
        <v>14.67</v>
      </c>
      <c r="U7" s="37">
        <f>SUMPRODUCT(LTA!J7:AN7,LTA!J$102:AN$102,LTA!J$104:AN$104)</f>
        <v>54.86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-48</v>
      </c>
      <c r="AA7" s="75">
        <f>STOA!I7</f>
        <v>0</v>
      </c>
      <c r="AB7" s="75">
        <f>-STOA!O7</f>
        <v>-384.17</v>
      </c>
      <c r="AC7">
        <f t="shared" si="0"/>
        <v>10.547380210148598</v>
      </c>
      <c r="AD7">
        <f t="shared" si="1"/>
        <v>377.09214076405254</v>
      </c>
      <c r="AE7">
        <f>'IDT-1'!C7</f>
        <v>0</v>
      </c>
      <c r="AF7" s="24"/>
      <c r="AG7">
        <f t="shared" si="2"/>
        <v>377.09214076405254</v>
      </c>
      <c r="AI7" s="34">
        <f>PXIL!I7</f>
        <v>0</v>
      </c>
      <c r="AJ7" s="34">
        <f>PXIL!O7</f>
        <v>0</v>
      </c>
      <c r="AK7" s="34">
        <f>RTM_IEX!I7</f>
        <v>0</v>
      </c>
      <c r="AL7" s="34">
        <f>RTM_IEX!O7</f>
        <v>0</v>
      </c>
      <c r="AM7" s="34">
        <f>RTM_PXI!I7</f>
        <v>0</v>
      </c>
      <c r="AN7" s="34">
        <f>RTM_PXI!O7</f>
        <v>0</v>
      </c>
      <c r="AO7" s="148">
        <f>GDAM_IEX!I7</f>
        <v>0</v>
      </c>
      <c r="AP7" s="148">
        <f>GDAM_IEX!O7</f>
        <v>0</v>
      </c>
      <c r="AQ7" s="148">
        <f>GDAM_PXI!I7</f>
        <v>0</v>
      </c>
      <c r="AR7" s="148">
        <f>GDAM_PXI!O7</f>
        <v>0</v>
      </c>
    </row>
    <row r="8" spans="1:44">
      <c r="A8" t="s">
        <v>50</v>
      </c>
      <c r="D8">
        <f>TWEPL!Q8</f>
        <v>6.1124599999999996</v>
      </c>
      <c r="E8">
        <f>GT_NG!Q8</f>
        <v>8.5960031974420463</v>
      </c>
      <c r="F8">
        <f>GT_Spot!Q8</f>
        <v>0</v>
      </c>
      <c r="G8">
        <f>PPCL_NG!Q8</f>
        <v>0</v>
      </c>
      <c r="H8">
        <f>PPCL_Spot!Q8</f>
        <v>0</v>
      </c>
      <c r="I8">
        <f>Bawana_NG!Q8</f>
        <v>48.592249432896622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629.13496219001638</v>
      </c>
      <c r="P8" s="36">
        <v>48.20384615384615</v>
      </c>
      <c r="Q8" s="36">
        <v>9.64</v>
      </c>
      <c r="R8" s="38">
        <v>0</v>
      </c>
      <c r="S8" s="38">
        <v>0</v>
      </c>
      <c r="T8" s="37">
        <f>SUMPRODUCT(LTA!J8:AN8,LTA!J$101:AN$101,LTA!J$104:AN$104)</f>
        <v>14.67</v>
      </c>
      <c r="U8" s="37">
        <f>SUMPRODUCT(LTA!J8:AN8,LTA!J$102:AN$102,LTA!J$104:AN$104)</f>
        <v>54.86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-53</v>
      </c>
      <c r="AA8" s="75">
        <f>STOA!I8</f>
        <v>0</v>
      </c>
      <c r="AB8" s="75">
        <f>-STOA!O8</f>
        <v>-384.17</v>
      </c>
      <c r="AC8">
        <f t="shared" si="0"/>
        <v>10.589735998773044</v>
      </c>
      <c r="AD8">
        <f t="shared" si="1"/>
        <v>372.04978497542811</v>
      </c>
      <c r="AE8">
        <f>'IDT-1'!C8</f>
        <v>0</v>
      </c>
      <c r="AF8" s="24"/>
      <c r="AG8">
        <f t="shared" si="2"/>
        <v>372.04978497542811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8">
        <f>GDAM_IEX!I8</f>
        <v>0</v>
      </c>
      <c r="AP8" s="148">
        <f>GDAM_IEX!O8</f>
        <v>0</v>
      </c>
      <c r="AQ8" s="148">
        <f>GDAM_PXI!I8</f>
        <v>0</v>
      </c>
      <c r="AR8" s="148">
        <f>GDAM_PXI!O8</f>
        <v>0</v>
      </c>
    </row>
    <row r="9" spans="1:44">
      <c r="A9" t="s">
        <v>51</v>
      </c>
      <c r="D9">
        <f>TWEPL!Q9</f>
        <v>6.1124599999999996</v>
      </c>
      <c r="E9">
        <f>GT_NG!Q9</f>
        <v>8.2068691844553925</v>
      </c>
      <c r="F9">
        <f>GT_Spot!Q9</f>
        <v>0</v>
      </c>
      <c r="G9">
        <f>PPCL_NG!Q9</f>
        <v>0</v>
      </c>
      <c r="H9">
        <f>PPCL_Spot!Q9</f>
        <v>0</v>
      </c>
      <c r="I9">
        <f>Bawana_NG!Q9</f>
        <v>48.592249432896622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621.02495299001646</v>
      </c>
      <c r="P9" s="36">
        <v>48.20384615384615</v>
      </c>
      <c r="Q9" s="36">
        <v>9.64</v>
      </c>
      <c r="R9" s="38">
        <v>0</v>
      </c>
      <c r="S9" s="38">
        <v>0</v>
      </c>
      <c r="T9" s="37">
        <f>SUMPRODUCT(LTA!J9:AN9,LTA!J$101:AN$101,LTA!J$104:AN$104)</f>
        <v>14.67</v>
      </c>
      <c r="U9" s="37">
        <f>SUMPRODUCT(LTA!J9:AN9,LTA!J$102:AN$102,LTA!J$104:AN$104)</f>
        <v>54.86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-68</v>
      </c>
      <c r="AA9" s="75">
        <f>STOA!I9</f>
        <v>0</v>
      </c>
      <c r="AB9" s="75">
        <f>-STOA!O9</f>
        <v>-384.17</v>
      </c>
      <c r="AC9">
        <f t="shared" si="0"/>
        <v>10.730122138906182</v>
      </c>
      <c r="AD9">
        <f t="shared" si="1"/>
        <v>338.41025562230834</v>
      </c>
      <c r="AE9">
        <f>'IDT-1'!C9</f>
        <v>0</v>
      </c>
      <c r="AF9" s="24"/>
      <c r="AG9">
        <f t="shared" si="2"/>
        <v>338.41025562230834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-10</v>
      </c>
      <c r="AM9" s="34">
        <f>RTM_PXI!I9</f>
        <v>0</v>
      </c>
      <c r="AN9" s="34">
        <f>RTM_PXI!O9</f>
        <v>0</v>
      </c>
      <c r="AO9" s="148">
        <f>GDAM_IEX!I9</f>
        <v>0</v>
      </c>
      <c r="AP9" s="148">
        <f>GDAM_IEX!O9</f>
        <v>0</v>
      </c>
      <c r="AQ9" s="148">
        <f>GDAM_PXI!I9</f>
        <v>0</v>
      </c>
      <c r="AR9" s="148">
        <f>GDAM_PXI!O9</f>
        <v>0</v>
      </c>
    </row>
    <row r="10" spans="1:44">
      <c r="A10" t="s">
        <v>52</v>
      </c>
      <c r="D10">
        <f>TWEPL!Q10</f>
        <v>5.7858399999999994</v>
      </c>
      <c r="E10">
        <f>GT_NG!Q10</f>
        <v>8.2068691844553925</v>
      </c>
      <c r="F10">
        <f>GT_Spot!Q10</f>
        <v>0</v>
      </c>
      <c r="G10">
        <f>PPCL_NG!Q10</f>
        <v>0</v>
      </c>
      <c r="H10">
        <f>PPCL_Spot!Q10</f>
        <v>0</v>
      </c>
      <c r="I10">
        <f>Bawana_NG!Q10</f>
        <v>48.592249432896622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621.02071672342788</v>
      </c>
      <c r="P10" s="36">
        <v>48.20384615384615</v>
      </c>
      <c r="Q10" s="36">
        <v>9.64</v>
      </c>
      <c r="R10" s="38">
        <v>0</v>
      </c>
      <c r="S10" s="38">
        <v>0</v>
      </c>
      <c r="T10" s="37">
        <f>SUMPRODUCT(LTA!J10:AN10,LTA!J$101:AN$101,LTA!J$104:AN$104)</f>
        <v>14.67</v>
      </c>
      <c r="U10" s="37">
        <f>SUMPRODUCT(LTA!J10:AN10,LTA!J$102:AN$102,LTA!J$104:AN$104)</f>
        <v>54.86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-73</v>
      </c>
      <c r="AA10" s="75">
        <f>STOA!I10</f>
        <v>0</v>
      </c>
      <c r="AB10" s="75">
        <f>-STOA!O10</f>
        <v>-384.17</v>
      </c>
      <c r="AC10">
        <f t="shared" si="0"/>
        <v>10.769698734891284</v>
      </c>
      <c r="AD10">
        <f t="shared" si="1"/>
        <v>333.03982275973476</v>
      </c>
      <c r="AE10">
        <f>'IDT-1'!C10</f>
        <v>0</v>
      </c>
      <c r="AF10" s="24"/>
      <c r="AG10">
        <f t="shared" si="2"/>
        <v>333.03982275973476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-10</v>
      </c>
      <c r="AM10" s="34">
        <f>RTM_PXI!I10</f>
        <v>0</v>
      </c>
      <c r="AN10" s="34">
        <f>RTM_PXI!O10</f>
        <v>0</v>
      </c>
      <c r="AO10" s="148">
        <f>GDAM_IEX!I10</f>
        <v>0</v>
      </c>
      <c r="AP10" s="148">
        <f>GDAM_IEX!O10</f>
        <v>0</v>
      </c>
      <c r="AQ10" s="148">
        <f>GDAM_PXI!I10</f>
        <v>0</v>
      </c>
      <c r="AR10" s="148">
        <f>GDAM_PXI!O10</f>
        <v>0</v>
      </c>
    </row>
    <row r="11" spans="1:44">
      <c r="A11" t="s">
        <v>53</v>
      </c>
      <c r="D11">
        <f>TWEPL!Q11</f>
        <v>5.7858399999999994</v>
      </c>
      <c r="E11">
        <f>GT_NG!Q11</f>
        <v>8.3136288998357983</v>
      </c>
      <c r="F11">
        <f>GT_Spot!Q11</f>
        <v>0</v>
      </c>
      <c r="G11">
        <f>PPCL_NG!Q11</f>
        <v>0</v>
      </c>
      <c r="H11">
        <f>PPCL_Spot!Q11</f>
        <v>0</v>
      </c>
      <c r="I11">
        <f>Bawana_NG!Q11</f>
        <v>48.592249432896622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608.93037352857323</v>
      </c>
      <c r="P11" s="36">
        <v>48.20384615384615</v>
      </c>
      <c r="Q11" s="36">
        <v>9.64</v>
      </c>
      <c r="R11" s="38">
        <v>0</v>
      </c>
      <c r="S11" s="38">
        <v>0</v>
      </c>
      <c r="T11" s="37">
        <f>SUMPRODUCT(LTA!J11:AN11,LTA!J$101:AN$101,LTA!J$104:AN$104)</f>
        <v>14.67</v>
      </c>
      <c r="U11" s="37">
        <f>SUMPRODUCT(LTA!J11:AN11,LTA!J$102:AN$102,LTA!J$104:AN$104)</f>
        <v>54.86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-83</v>
      </c>
      <c r="AA11" s="75">
        <f>STOA!I11</f>
        <v>0</v>
      </c>
      <c r="AB11" s="75">
        <f>-STOA!O11</f>
        <v>-384.17</v>
      </c>
      <c r="AC11">
        <f t="shared" si="0"/>
        <v>10.669036633663699</v>
      </c>
      <c r="AD11">
        <f t="shared" si="1"/>
        <v>321.15690138148801</v>
      </c>
      <c r="AE11">
        <f>'IDT-1'!C11</f>
        <v>0</v>
      </c>
      <c r="AF11" s="24"/>
      <c r="AG11">
        <f t="shared" si="2"/>
        <v>321.15690138148801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0</v>
      </c>
      <c r="AM11" s="34">
        <f>RTM_PXI!I11</f>
        <v>0</v>
      </c>
      <c r="AN11" s="34">
        <f>RTM_PXI!O11</f>
        <v>0</v>
      </c>
      <c r="AO11" s="148">
        <f>GDAM_IEX!I11</f>
        <v>0</v>
      </c>
      <c r="AP11" s="148">
        <f>GDAM_IEX!O11</f>
        <v>0</v>
      </c>
      <c r="AQ11" s="148">
        <f>GDAM_PXI!I11</f>
        <v>0</v>
      </c>
      <c r="AR11" s="148">
        <f>GDAM_PXI!O11</f>
        <v>0</v>
      </c>
    </row>
    <row r="12" spans="1:44">
      <c r="A12" t="s">
        <v>54</v>
      </c>
      <c r="D12">
        <f>TWEPL!Q12</f>
        <v>5.7858399999999994</v>
      </c>
      <c r="E12">
        <f>GT_NG!Q12</f>
        <v>8.3136288998357983</v>
      </c>
      <c r="F12">
        <f>GT_Spot!Q12</f>
        <v>0</v>
      </c>
      <c r="G12">
        <f>PPCL_NG!Q12</f>
        <v>0</v>
      </c>
      <c r="H12">
        <f>PPCL_Spot!Q12</f>
        <v>0</v>
      </c>
      <c r="I12">
        <f>Bawana_NG!Q12</f>
        <v>48.592249432896622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608.93037352857323</v>
      </c>
      <c r="P12" s="36">
        <v>48.20384615384615</v>
      </c>
      <c r="Q12" s="36">
        <v>9.64</v>
      </c>
      <c r="R12" s="38">
        <v>0</v>
      </c>
      <c r="S12" s="38">
        <v>0</v>
      </c>
      <c r="T12" s="37">
        <f>SUMPRODUCT(LTA!J12:AN12,LTA!J$101:AN$101,LTA!J$104:AN$104)</f>
        <v>14.67</v>
      </c>
      <c r="U12" s="37">
        <f>SUMPRODUCT(LTA!J12:AN12,LTA!J$102:AN$102,LTA!J$104:AN$104)</f>
        <v>54.86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-88</v>
      </c>
      <c r="AA12" s="75">
        <f>STOA!I12</f>
        <v>0</v>
      </c>
      <c r="AB12" s="75">
        <f>-STOA!O12</f>
        <v>-384.17</v>
      </c>
      <c r="AC12">
        <f t="shared" si="0"/>
        <v>10.711392422288146</v>
      </c>
      <c r="AD12">
        <f t="shared" si="1"/>
        <v>316.11454559286358</v>
      </c>
      <c r="AE12">
        <f>'IDT-1'!C12</f>
        <v>0</v>
      </c>
      <c r="AF12" s="24"/>
      <c r="AG12">
        <f t="shared" si="2"/>
        <v>316.11454559286358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0</v>
      </c>
      <c r="AM12" s="34">
        <f>RTM_PXI!I12</f>
        <v>0</v>
      </c>
      <c r="AN12" s="34">
        <f>RTM_PXI!O12</f>
        <v>0</v>
      </c>
      <c r="AO12" s="148">
        <f>GDAM_IEX!I12</f>
        <v>0</v>
      </c>
      <c r="AP12" s="148">
        <f>GDAM_IEX!O12</f>
        <v>0</v>
      </c>
      <c r="AQ12" s="148">
        <f>GDAM_PXI!I12</f>
        <v>0</v>
      </c>
      <c r="AR12" s="148">
        <f>GDAM_PXI!O12</f>
        <v>0</v>
      </c>
    </row>
    <row r="13" spans="1:44">
      <c r="A13" t="s">
        <v>55</v>
      </c>
      <c r="D13">
        <f>TWEPL!Q13</f>
        <v>5.7858399999999994</v>
      </c>
      <c r="E13">
        <f>GT_NG!Q13</f>
        <v>8.3136288998357983</v>
      </c>
      <c r="F13">
        <f>GT_Spot!Q13</f>
        <v>0</v>
      </c>
      <c r="G13">
        <f>PPCL_NG!Q13</f>
        <v>0</v>
      </c>
      <c r="H13">
        <f>PPCL_Spot!Q13</f>
        <v>0</v>
      </c>
      <c r="I13">
        <f>Bawana_NG!Q13</f>
        <v>48.592249432896622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580.53995644715962</v>
      </c>
      <c r="P13" s="36">
        <v>32.78</v>
      </c>
      <c r="Q13" s="36">
        <v>9.64</v>
      </c>
      <c r="R13" s="38">
        <v>0</v>
      </c>
      <c r="S13" s="38">
        <v>0</v>
      </c>
      <c r="T13" s="37">
        <f>SUMPRODUCT(LTA!J13:AN13,LTA!J$101:AN$101,LTA!J$104:AN$104)</f>
        <v>14.67</v>
      </c>
      <c r="U13" s="37">
        <f>SUMPRODUCT(LTA!J13:AN13,LTA!J$102:AN$102,LTA!J$104:AN$104)</f>
        <v>54.86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-42</v>
      </c>
      <c r="AA13" s="75">
        <f>STOA!I13</f>
        <v>0</v>
      </c>
      <c r="AB13" s="75">
        <f>-STOA!O13</f>
        <v>-384.17</v>
      </c>
      <c r="AC13">
        <f t="shared" si="0"/>
        <v>9.9536793557670666</v>
      </c>
      <c r="AD13">
        <f t="shared" si="1"/>
        <v>319.0579954241249</v>
      </c>
      <c r="AE13">
        <f>'IDT-1'!C13</f>
        <v>0</v>
      </c>
      <c r="AF13" s="24"/>
      <c r="AG13">
        <f t="shared" si="2"/>
        <v>319.0579954241249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8">
        <f>GDAM_IEX!I13</f>
        <v>0</v>
      </c>
      <c r="AP13" s="148">
        <f>GDAM_IEX!O13</f>
        <v>0</v>
      </c>
      <c r="AQ13" s="148">
        <f>GDAM_PXI!I13</f>
        <v>0</v>
      </c>
      <c r="AR13" s="148">
        <f>GDAM_PXI!O13</f>
        <v>0</v>
      </c>
    </row>
    <row r="14" spans="1:44">
      <c r="A14" t="s">
        <v>56</v>
      </c>
      <c r="D14">
        <f>TWEPL!Q14</f>
        <v>5.7858399999999994</v>
      </c>
      <c r="E14">
        <f>GT_NG!Q14</f>
        <v>8.3136288998357983</v>
      </c>
      <c r="F14">
        <f>GT_Spot!Q14</f>
        <v>0</v>
      </c>
      <c r="G14">
        <f>PPCL_NG!Q14</f>
        <v>0</v>
      </c>
      <c r="H14">
        <f>PPCL_Spot!Q14</f>
        <v>0</v>
      </c>
      <c r="I14">
        <f>Bawana_NG!Q14</f>
        <v>48.592249432896622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579.31939227720341</v>
      </c>
      <c r="P14" s="36">
        <v>32.78</v>
      </c>
      <c r="Q14" s="36">
        <v>9.64</v>
      </c>
      <c r="R14" s="38">
        <v>0</v>
      </c>
      <c r="S14" s="38">
        <v>0</v>
      </c>
      <c r="T14" s="37">
        <f>SUMPRODUCT(LTA!J14:AN14,LTA!J$101:AN$101,LTA!J$104:AN$104)</f>
        <v>14.67</v>
      </c>
      <c r="U14" s="37">
        <f>SUMPRODUCT(LTA!J14:AN14,LTA!J$102:AN$102,LTA!J$104:AN$104)</f>
        <v>54.86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-47</v>
      </c>
      <c r="AA14" s="75">
        <f>STOA!I14</f>
        <v>0</v>
      </c>
      <c r="AB14" s="75">
        <f>-STOA!O14</f>
        <v>-384.17</v>
      </c>
      <c r="AC14">
        <f t="shared" si="0"/>
        <v>9.9857824053638797</v>
      </c>
      <c r="AD14">
        <f t="shared" si="1"/>
        <v>312.80532820457188</v>
      </c>
      <c r="AE14">
        <f>'IDT-1'!C14</f>
        <v>0</v>
      </c>
      <c r="AF14" s="24"/>
      <c r="AG14">
        <f t="shared" si="2"/>
        <v>312.80532820457188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8">
        <f>GDAM_IEX!I14</f>
        <v>0</v>
      </c>
      <c r="AP14" s="148">
        <f>GDAM_IEX!O14</f>
        <v>0</v>
      </c>
      <c r="AQ14" s="148">
        <f>GDAM_PXI!I14</f>
        <v>0</v>
      </c>
      <c r="AR14" s="148">
        <f>GDAM_PXI!O14</f>
        <v>0</v>
      </c>
    </row>
    <row r="15" spans="1:44">
      <c r="A15" t="s">
        <v>57</v>
      </c>
      <c r="D15">
        <f>TWEPL!Q15</f>
        <v>5.7858399999999994</v>
      </c>
      <c r="E15">
        <f>GT_NG!Q15</f>
        <v>8.3136288998357983</v>
      </c>
      <c r="F15">
        <f>GT_Spot!Q15</f>
        <v>0</v>
      </c>
      <c r="G15">
        <f>PPCL_NG!Q15</f>
        <v>0</v>
      </c>
      <c r="H15">
        <f>PPCL_Spot!Q15</f>
        <v>0</v>
      </c>
      <c r="I15">
        <f>Bawana_NG!Q15</f>
        <v>48.592249432896622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577.02761964218178</v>
      </c>
      <c r="P15" s="36">
        <v>32.78</v>
      </c>
      <c r="Q15" s="36">
        <v>9.64</v>
      </c>
      <c r="R15" s="38">
        <v>0</v>
      </c>
      <c r="S15" s="38">
        <v>0</v>
      </c>
      <c r="T15" s="37">
        <f>SUMPRODUCT(LTA!J15:AN15,LTA!J$101:AN$101,LTA!J$104:AN$104)</f>
        <v>13.33</v>
      </c>
      <c r="U15" s="37">
        <f>SUMPRODUCT(LTA!J15:AN15,LTA!J$102:AN$102,LTA!J$104:AN$104)</f>
        <v>54.86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-47</v>
      </c>
      <c r="AA15" s="75">
        <f>STOA!I15</f>
        <v>0</v>
      </c>
      <c r="AB15" s="75">
        <f>-STOA!O15</f>
        <v>-384.17</v>
      </c>
      <c r="AC15">
        <f t="shared" si="0"/>
        <v>9.9552755152296974</v>
      </c>
      <c r="AD15">
        <f t="shared" si="1"/>
        <v>309.20406245968451</v>
      </c>
      <c r="AE15">
        <f>'IDT-1'!C15</f>
        <v>0</v>
      </c>
      <c r="AF15" s="24"/>
      <c r="AG15">
        <f t="shared" si="2"/>
        <v>309.20406245968451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0</v>
      </c>
      <c r="AM15" s="34">
        <f>RTM_PXI!I15</f>
        <v>0</v>
      </c>
      <c r="AN15" s="34">
        <f>RTM_PXI!O15</f>
        <v>0</v>
      </c>
      <c r="AO15" s="148">
        <f>GDAM_IEX!I15</f>
        <v>0</v>
      </c>
      <c r="AP15" s="148">
        <f>GDAM_IEX!O15</f>
        <v>0</v>
      </c>
      <c r="AQ15" s="148">
        <f>GDAM_PXI!I15</f>
        <v>0</v>
      </c>
      <c r="AR15" s="148">
        <f>GDAM_PXI!O15</f>
        <v>0</v>
      </c>
    </row>
    <row r="16" spans="1:44">
      <c r="A16" t="s">
        <v>58</v>
      </c>
      <c r="D16">
        <f>TWEPL!Q16</f>
        <v>5.7858399999999994</v>
      </c>
      <c r="E16">
        <f>GT_NG!Q16</f>
        <v>8.3136288998357983</v>
      </c>
      <c r="F16">
        <f>GT_Spot!Q16</f>
        <v>0</v>
      </c>
      <c r="G16">
        <f>PPCL_NG!Q16</f>
        <v>0</v>
      </c>
      <c r="H16">
        <f>PPCL_Spot!Q16</f>
        <v>0</v>
      </c>
      <c r="I16">
        <f>Bawana_NG!Q16</f>
        <v>48.592249432896622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577.02761964218178</v>
      </c>
      <c r="P16" s="36">
        <v>32.78</v>
      </c>
      <c r="Q16" s="36">
        <v>9.64</v>
      </c>
      <c r="R16" s="38">
        <v>0</v>
      </c>
      <c r="S16" s="38">
        <v>0</v>
      </c>
      <c r="T16" s="37">
        <f>SUMPRODUCT(LTA!J16:AN16,LTA!J$101:AN$101,LTA!J$104:AN$104)</f>
        <v>13.33</v>
      </c>
      <c r="U16" s="37">
        <f>SUMPRODUCT(LTA!J16:AN16,LTA!J$102:AN$102,LTA!J$104:AN$104)</f>
        <v>54.86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-47</v>
      </c>
      <c r="AA16" s="75">
        <f>STOA!I16</f>
        <v>0</v>
      </c>
      <c r="AB16" s="75">
        <f>-STOA!O16</f>
        <v>-384.17</v>
      </c>
      <c r="AC16">
        <f t="shared" si="0"/>
        <v>9.9552755152296974</v>
      </c>
      <c r="AD16">
        <f t="shared" si="1"/>
        <v>309.20406245968451</v>
      </c>
      <c r="AE16">
        <f>'IDT-1'!C16</f>
        <v>0</v>
      </c>
      <c r="AF16" s="24"/>
      <c r="AG16">
        <f t="shared" si="2"/>
        <v>309.20406245968451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0</v>
      </c>
      <c r="AM16" s="34">
        <f>RTM_PXI!I16</f>
        <v>0</v>
      </c>
      <c r="AN16" s="34">
        <f>RTM_PXI!O16</f>
        <v>0</v>
      </c>
      <c r="AO16" s="148">
        <f>GDAM_IEX!I16</f>
        <v>0</v>
      </c>
      <c r="AP16" s="148">
        <f>GDAM_IEX!O16</f>
        <v>0</v>
      </c>
      <c r="AQ16" s="148">
        <f>GDAM_PXI!I16</f>
        <v>0</v>
      </c>
      <c r="AR16" s="148">
        <f>GDAM_PXI!O16</f>
        <v>0</v>
      </c>
    </row>
    <row r="17" spans="1:44">
      <c r="A17" t="s">
        <v>59</v>
      </c>
      <c r="D17">
        <f>TWEPL!Q17</f>
        <v>5.7858399999999994</v>
      </c>
      <c r="E17">
        <f>GT_NG!Q17</f>
        <v>8.3136288998357983</v>
      </c>
      <c r="F17">
        <f>GT_Spot!Q17</f>
        <v>0</v>
      </c>
      <c r="G17">
        <f>PPCL_NG!Q17</f>
        <v>0</v>
      </c>
      <c r="H17">
        <f>PPCL_Spot!Q17</f>
        <v>0</v>
      </c>
      <c r="I17">
        <f>Bawana_NG!Q17</f>
        <v>48.592249432896622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577.02761964218178</v>
      </c>
      <c r="P17" s="36">
        <v>32.78</v>
      </c>
      <c r="Q17" s="36">
        <v>9.64</v>
      </c>
      <c r="R17" s="38">
        <v>0</v>
      </c>
      <c r="S17" s="38">
        <v>0</v>
      </c>
      <c r="T17" s="37">
        <f>SUMPRODUCT(LTA!J17:AN17,LTA!J$101:AN$101,LTA!J$104:AN$104)</f>
        <v>13.33</v>
      </c>
      <c r="U17" s="37">
        <f>SUMPRODUCT(LTA!J17:AN17,LTA!J$102:AN$102,LTA!J$104:AN$104)</f>
        <v>54.86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-47</v>
      </c>
      <c r="AA17" s="75">
        <f>STOA!I17</f>
        <v>0</v>
      </c>
      <c r="AB17" s="75">
        <f>-STOA!O17</f>
        <v>-384.17</v>
      </c>
      <c r="AC17">
        <f t="shared" si="0"/>
        <v>9.9552755152296974</v>
      </c>
      <c r="AD17">
        <f t="shared" si="1"/>
        <v>309.20406245968451</v>
      </c>
      <c r="AE17">
        <f>'IDT-1'!C17</f>
        <v>0</v>
      </c>
      <c r="AF17" s="24"/>
      <c r="AG17">
        <f t="shared" si="2"/>
        <v>309.20406245968451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8">
        <f>GDAM_IEX!I17</f>
        <v>0</v>
      </c>
      <c r="AP17" s="148">
        <f>GDAM_IEX!O17</f>
        <v>0</v>
      </c>
      <c r="AQ17" s="148">
        <f>GDAM_PXI!I17</f>
        <v>0</v>
      </c>
      <c r="AR17" s="148">
        <f>GDAM_PXI!O17</f>
        <v>0</v>
      </c>
    </row>
    <row r="18" spans="1:44">
      <c r="A18" t="s">
        <v>60</v>
      </c>
      <c r="D18">
        <f>TWEPL!Q18</f>
        <v>5.7858399999999994</v>
      </c>
      <c r="E18">
        <f>GT_NG!Q18</f>
        <v>8.3136288998357983</v>
      </c>
      <c r="F18">
        <f>GT_Spot!Q18</f>
        <v>0</v>
      </c>
      <c r="G18">
        <f>PPCL_NG!Q18</f>
        <v>0</v>
      </c>
      <c r="H18">
        <f>PPCL_Spot!Q18</f>
        <v>0</v>
      </c>
      <c r="I18">
        <f>Bawana_NG!Q18</f>
        <v>48.592249432896622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577.72333345878155</v>
      </c>
      <c r="P18" s="36">
        <v>32.78</v>
      </c>
      <c r="Q18" s="36">
        <v>9.64</v>
      </c>
      <c r="R18" s="38">
        <v>0</v>
      </c>
      <c r="S18" s="38">
        <v>0</v>
      </c>
      <c r="T18" s="37">
        <f>SUMPRODUCT(LTA!J18:AN18,LTA!J$101:AN$101,LTA!J$104:AN$104)</f>
        <v>13.33</v>
      </c>
      <c r="U18" s="37">
        <f>SUMPRODUCT(LTA!J18:AN18,LTA!J$102:AN$102,LTA!J$104:AN$104)</f>
        <v>54.86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-47</v>
      </c>
      <c r="AA18" s="75">
        <f>STOA!I18</f>
        <v>0</v>
      </c>
      <c r="AB18" s="75">
        <f>-STOA!O18</f>
        <v>-384.17</v>
      </c>
      <c r="AC18">
        <f t="shared" si="0"/>
        <v>9.9611195112891355</v>
      </c>
      <c r="AD18">
        <f t="shared" si="1"/>
        <v>309.89393228022482</v>
      </c>
      <c r="AE18">
        <f>'IDT-1'!C18</f>
        <v>0</v>
      </c>
      <c r="AF18" s="24"/>
      <c r="AG18">
        <f t="shared" si="2"/>
        <v>309.89393228022482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0</v>
      </c>
      <c r="AM18" s="34">
        <f>RTM_PXI!I18</f>
        <v>0</v>
      </c>
      <c r="AN18" s="34">
        <f>RTM_PXI!O18</f>
        <v>0</v>
      </c>
      <c r="AO18" s="148">
        <f>GDAM_IEX!I18</f>
        <v>0</v>
      </c>
      <c r="AP18" s="148">
        <f>GDAM_IEX!O18</f>
        <v>0</v>
      </c>
      <c r="AQ18" s="148">
        <f>GDAM_PXI!I18</f>
        <v>0</v>
      </c>
      <c r="AR18" s="148">
        <f>GDAM_PXI!O18</f>
        <v>0</v>
      </c>
    </row>
    <row r="19" spans="1:44">
      <c r="A19" t="s">
        <v>61</v>
      </c>
      <c r="D19">
        <f>TWEPL!Q19</f>
        <v>5.7858399999999994</v>
      </c>
      <c r="E19">
        <f>GT_NG!Q19</f>
        <v>8.3136288998357983</v>
      </c>
      <c r="F19">
        <f>GT_Spot!Q19</f>
        <v>0</v>
      </c>
      <c r="G19">
        <f>PPCL_NG!Q19</f>
        <v>0</v>
      </c>
      <c r="H19">
        <f>PPCL_Spot!Q19</f>
        <v>0</v>
      </c>
      <c r="I19">
        <f>Bawana_NG!Q19</f>
        <v>48.592249432896622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579.26326063719148</v>
      </c>
      <c r="P19" s="36">
        <v>32.78</v>
      </c>
      <c r="Q19" s="36">
        <v>9.64</v>
      </c>
      <c r="R19" s="38">
        <v>0</v>
      </c>
      <c r="S19" s="38">
        <v>0</v>
      </c>
      <c r="T19" s="37">
        <f>SUMPRODUCT(LTA!J19:AN19,LTA!J$101:AN$101,LTA!J$104:AN$104)</f>
        <v>13.33</v>
      </c>
      <c r="U19" s="37">
        <f>SUMPRODUCT(LTA!J19:AN19,LTA!J$102:AN$102,LTA!J$104:AN$104)</f>
        <v>54.86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-47</v>
      </c>
      <c r="AA19" s="75">
        <f>STOA!I19</f>
        <v>0</v>
      </c>
      <c r="AB19" s="75">
        <f>-STOA!O19</f>
        <v>-384.17</v>
      </c>
      <c r="AC19">
        <f t="shared" si="0"/>
        <v>9.9740548995877791</v>
      </c>
      <c r="AD19">
        <f t="shared" si="1"/>
        <v>311.42092407033613</v>
      </c>
      <c r="AE19">
        <f>'IDT-1'!C19</f>
        <v>0</v>
      </c>
      <c r="AF19" s="24"/>
      <c r="AG19">
        <f t="shared" si="2"/>
        <v>311.42092407033613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8">
        <f>GDAM_IEX!I19</f>
        <v>0</v>
      </c>
      <c r="AP19" s="148">
        <f>GDAM_IEX!O19</f>
        <v>0</v>
      </c>
      <c r="AQ19" s="148">
        <f>GDAM_PXI!I19</f>
        <v>0</v>
      </c>
      <c r="AR19" s="148">
        <f>GDAM_PXI!O19</f>
        <v>0</v>
      </c>
    </row>
    <row r="20" spans="1:44">
      <c r="A20" t="s">
        <v>62</v>
      </c>
      <c r="D20">
        <f>TWEPL!Q20</f>
        <v>5.7858399999999994</v>
      </c>
      <c r="E20">
        <f>GT_NG!Q20</f>
        <v>8.3136288998357983</v>
      </c>
      <c r="F20">
        <f>GT_Spot!Q20</f>
        <v>0</v>
      </c>
      <c r="G20">
        <f>PPCL_NG!Q20</f>
        <v>0</v>
      </c>
      <c r="H20">
        <f>PPCL_Spot!Q20</f>
        <v>0</v>
      </c>
      <c r="I20">
        <f>Bawana_NG!Q20</f>
        <v>48.592249432896622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592.27170501958983</v>
      </c>
      <c r="P20" s="36">
        <v>48.20384615384615</v>
      </c>
      <c r="Q20" s="36">
        <v>9.64</v>
      </c>
      <c r="R20" s="38">
        <v>0</v>
      </c>
      <c r="S20" s="38">
        <v>0</v>
      </c>
      <c r="T20" s="37">
        <f>SUMPRODUCT(LTA!J20:AN20,LTA!J$101:AN$101,LTA!J$104:AN$104)</f>
        <v>13.33</v>
      </c>
      <c r="U20" s="37">
        <f>SUMPRODUCT(LTA!J20:AN20,LTA!J$102:AN$102,LTA!J$104:AN$104)</f>
        <v>54.86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-68</v>
      </c>
      <c r="AA20" s="75">
        <f>STOA!I20</f>
        <v>0</v>
      </c>
      <c r="AB20" s="75">
        <f>-STOA!O20</f>
        <v>-384.17</v>
      </c>
      <c r="AC20">
        <f t="shared" si="0"/>
        <v>10.390780452314903</v>
      </c>
      <c r="AD20">
        <f t="shared" si="1"/>
        <v>318.43648905385351</v>
      </c>
      <c r="AE20">
        <f>'IDT-1'!C20</f>
        <v>0</v>
      </c>
      <c r="AF20" s="24"/>
      <c r="AG20">
        <f t="shared" si="2"/>
        <v>318.43648905385351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8">
        <f>GDAM_IEX!I20</f>
        <v>0</v>
      </c>
      <c r="AP20" s="148">
        <f>GDAM_IEX!O20</f>
        <v>0</v>
      </c>
      <c r="AQ20" s="148">
        <f>GDAM_PXI!I20</f>
        <v>0</v>
      </c>
      <c r="AR20" s="148">
        <f>GDAM_PXI!O20</f>
        <v>0</v>
      </c>
    </row>
    <row r="21" spans="1:44">
      <c r="A21" t="s">
        <v>63</v>
      </c>
      <c r="D21">
        <f>TWEPL!Q21</f>
        <v>5.7858399999999994</v>
      </c>
      <c r="E21">
        <f>GT_NG!Q21</f>
        <v>8.3136288998357983</v>
      </c>
      <c r="F21">
        <f>GT_Spot!Q21</f>
        <v>0</v>
      </c>
      <c r="G21">
        <f>PPCL_NG!Q21</f>
        <v>0</v>
      </c>
      <c r="H21">
        <f>PPCL_Spot!Q21</f>
        <v>0</v>
      </c>
      <c r="I21">
        <f>Bawana_NG!Q21</f>
        <v>48.592249432896622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592.27421583098078</v>
      </c>
      <c r="P21" s="36">
        <v>48.20384615384615</v>
      </c>
      <c r="Q21" s="36">
        <v>9.64</v>
      </c>
      <c r="R21" s="38">
        <v>0</v>
      </c>
      <c r="S21" s="38">
        <v>0</v>
      </c>
      <c r="T21" s="37">
        <f>SUMPRODUCT(LTA!J21:AN21,LTA!J$101:AN$101,LTA!J$104:AN$104)</f>
        <v>13.33</v>
      </c>
      <c r="U21" s="37">
        <f>SUMPRODUCT(LTA!J21:AN21,LTA!J$102:AN$102,LTA!J$104:AN$104)</f>
        <v>54.86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-63</v>
      </c>
      <c r="AA21" s="75">
        <f>STOA!I21</f>
        <v>0</v>
      </c>
      <c r="AB21" s="75">
        <f>-STOA!O21</f>
        <v>-384.17</v>
      </c>
      <c r="AC21">
        <f t="shared" si="0"/>
        <v>10.348445754506143</v>
      </c>
      <c r="AD21">
        <f t="shared" si="1"/>
        <v>323.48133456305322</v>
      </c>
      <c r="AE21">
        <f>'IDT-1'!C21</f>
        <v>0</v>
      </c>
      <c r="AF21" s="24"/>
      <c r="AG21">
        <f t="shared" si="2"/>
        <v>323.48133456305322</v>
      </c>
      <c r="AI21" s="34">
        <f>PXIL!I21</f>
        <v>0</v>
      </c>
      <c r="AJ21" s="34">
        <f>PXIL!O21</f>
        <v>0</v>
      </c>
      <c r="AK21" s="34">
        <f>RTM_IEX!I21</f>
        <v>0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8">
        <f>GDAM_IEX!I21</f>
        <v>0</v>
      </c>
      <c r="AP21" s="148">
        <f>GDAM_IEX!O21</f>
        <v>0</v>
      </c>
      <c r="AQ21" s="148">
        <f>GDAM_PXI!I21</f>
        <v>0</v>
      </c>
      <c r="AR21" s="148">
        <f>GDAM_PXI!O21</f>
        <v>0</v>
      </c>
    </row>
    <row r="22" spans="1:44">
      <c r="A22" t="s">
        <v>64</v>
      </c>
      <c r="D22">
        <f>TWEPL!Q22</f>
        <v>5.7858399999999994</v>
      </c>
      <c r="E22">
        <f>GT_NG!Q22</f>
        <v>8.3136288998357983</v>
      </c>
      <c r="F22">
        <f>GT_Spot!Q22</f>
        <v>0</v>
      </c>
      <c r="G22">
        <f>PPCL_NG!Q22</f>
        <v>0</v>
      </c>
      <c r="H22">
        <f>PPCL_Spot!Q22</f>
        <v>0</v>
      </c>
      <c r="I22">
        <f>Bawana_NG!Q22</f>
        <v>48.592249432896622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592.17128526415388</v>
      </c>
      <c r="P22" s="36">
        <v>48.21</v>
      </c>
      <c r="Q22" s="36">
        <v>9.64</v>
      </c>
      <c r="R22" s="38">
        <v>0</v>
      </c>
      <c r="S22" s="38">
        <v>0</v>
      </c>
      <c r="T22" s="37">
        <f>SUMPRODUCT(LTA!J22:AN22,LTA!J$101:AN$101,LTA!J$104:AN$104)</f>
        <v>13.33</v>
      </c>
      <c r="U22" s="37">
        <f>SUMPRODUCT(LTA!J22:AN22,LTA!J$102:AN$102,LTA!J$104:AN$104)</f>
        <v>54.86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-48</v>
      </c>
      <c r="AA22" s="75">
        <f>STOA!I22</f>
        <v>0</v>
      </c>
      <c r="AB22" s="75">
        <f>-STOA!O22</f>
        <v>-384.17</v>
      </c>
      <c r="AC22">
        <f t="shared" si="0"/>
        <v>10.220565464179154</v>
      </c>
      <c r="AD22">
        <f t="shared" si="1"/>
        <v>338.51243813270719</v>
      </c>
      <c r="AE22">
        <f>'IDT-1'!C22</f>
        <v>0</v>
      </c>
      <c r="AF22" s="24"/>
      <c r="AG22">
        <f t="shared" si="2"/>
        <v>338.51243813270719</v>
      </c>
      <c r="AI22" s="34">
        <f>PXIL!I22</f>
        <v>0</v>
      </c>
      <c r="AJ22" s="34">
        <f>PXIL!O22</f>
        <v>0</v>
      </c>
      <c r="AK22" s="34">
        <f>RTM_IEX!I22</f>
        <v>0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8">
        <f>GDAM_IEX!I22</f>
        <v>0</v>
      </c>
      <c r="AP22" s="148">
        <f>GDAM_IEX!O22</f>
        <v>0</v>
      </c>
      <c r="AQ22" s="148">
        <f>GDAM_PXI!I22</f>
        <v>0</v>
      </c>
      <c r="AR22" s="148">
        <f>GDAM_PXI!O22</f>
        <v>0</v>
      </c>
    </row>
    <row r="23" spans="1:44">
      <c r="A23" t="s">
        <v>65</v>
      </c>
      <c r="D23">
        <f>TWEPL!Q23</f>
        <v>5.7858399999999994</v>
      </c>
      <c r="E23">
        <f>GT_NG!Q23</f>
        <v>8.3136288998357983</v>
      </c>
      <c r="F23">
        <f>GT_Spot!Q23</f>
        <v>0</v>
      </c>
      <c r="G23">
        <f>PPCL_NG!Q23</f>
        <v>0</v>
      </c>
      <c r="H23">
        <f>PPCL_Spot!Q23</f>
        <v>0</v>
      </c>
      <c r="I23">
        <f>Bawana_NG!Q23</f>
        <v>48.592249432896622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592.03056769068382</v>
      </c>
      <c r="P23" s="36">
        <v>48.21</v>
      </c>
      <c r="Q23" s="36">
        <v>9.64</v>
      </c>
      <c r="R23" s="38">
        <v>0</v>
      </c>
      <c r="S23" s="38">
        <v>0</v>
      </c>
      <c r="T23" s="37">
        <f>SUMPRODUCT(LTA!J23:AN23,LTA!J$101:AN$101,LTA!J$104:AN$104)</f>
        <v>13.33</v>
      </c>
      <c r="U23" s="37">
        <f>SUMPRODUCT(LTA!J23:AN23,LTA!J$102:AN$102,LTA!J$104:AN$104)</f>
        <v>54.86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-23</v>
      </c>
      <c r="AA23" s="75">
        <f>STOA!I23</f>
        <v>0</v>
      </c>
      <c r="AB23" s="75">
        <f>-STOA!O23</f>
        <v>-384.17</v>
      </c>
      <c r="AC23">
        <f t="shared" si="0"/>
        <v>10.007604493439779</v>
      </c>
      <c r="AD23">
        <f t="shared" si="1"/>
        <v>363.58468152997654</v>
      </c>
      <c r="AE23">
        <f>'IDT-1'!C23</f>
        <v>0</v>
      </c>
      <c r="AF23" s="24"/>
      <c r="AG23">
        <f t="shared" si="2"/>
        <v>363.58468152997654</v>
      </c>
      <c r="AI23" s="34">
        <f>PXIL!I23</f>
        <v>0</v>
      </c>
      <c r="AJ23" s="34">
        <f>PXIL!O23</f>
        <v>0</v>
      </c>
      <c r="AK23" s="34">
        <f>RTM_IEX!I23</f>
        <v>0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8">
        <f>GDAM_IEX!I23</f>
        <v>0</v>
      </c>
      <c r="AP23" s="148">
        <f>GDAM_IEX!O23</f>
        <v>0</v>
      </c>
      <c r="AQ23" s="148">
        <f>GDAM_PXI!I23</f>
        <v>0</v>
      </c>
      <c r="AR23" s="148">
        <f>GDAM_PXI!O23</f>
        <v>0</v>
      </c>
    </row>
    <row r="24" spans="1:44">
      <c r="A24" t="s">
        <v>66</v>
      </c>
      <c r="D24">
        <f>TWEPL!Q24</f>
        <v>5.7858399999999994</v>
      </c>
      <c r="E24">
        <f>GT_NG!Q24</f>
        <v>8.5960031974420463</v>
      </c>
      <c r="F24">
        <f>GT_Spot!Q24</f>
        <v>0</v>
      </c>
      <c r="G24">
        <f>PPCL_NG!Q24</f>
        <v>0</v>
      </c>
      <c r="H24">
        <f>PPCL_Spot!Q24</f>
        <v>0</v>
      </c>
      <c r="I24">
        <f>Bawana_NG!Q24</f>
        <v>48.592249432896622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591.98802048047514</v>
      </c>
      <c r="P24" s="36">
        <v>60.997388027746851</v>
      </c>
      <c r="Q24" s="36">
        <v>7.171305060065527</v>
      </c>
      <c r="R24" s="38">
        <v>0</v>
      </c>
      <c r="S24" s="38">
        <v>0</v>
      </c>
      <c r="T24" s="37">
        <f>SUMPRODUCT(LTA!J24:AN24,LTA!J$101:AN$101,LTA!J$104:AN$104)</f>
        <v>13.33</v>
      </c>
      <c r="U24" s="37">
        <f>SUMPRODUCT(LTA!J24:AN24,LTA!J$102:AN$102,LTA!J$104:AN$104)</f>
        <v>54.86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-5</v>
      </c>
      <c r="AA24" s="75">
        <f>STOA!I24</f>
        <v>0</v>
      </c>
      <c r="AB24" s="75">
        <f>-STOA!O24</f>
        <v>-384.17</v>
      </c>
      <c r="AC24">
        <f t="shared" si="0"/>
        <v>9.9438152238635382</v>
      </c>
      <c r="AD24">
        <f t="shared" si="1"/>
        <v>392.20699097476268</v>
      </c>
      <c r="AE24">
        <f>'IDT-1'!C24</f>
        <v>0</v>
      </c>
      <c r="AF24" s="24"/>
      <c r="AG24">
        <f t="shared" si="2"/>
        <v>392.20699097476268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0</v>
      </c>
      <c r="AM24" s="34">
        <f>RTM_PXI!I24</f>
        <v>0</v>
      </c>
      <c r="AN24" s="34">
        <f>RTM_PXI!O24</f>
        <v>0</v>
      </c>
      <c r="AO24" s="148">
        <f>GDAM_IEX!I24</f>
        <v>0</v>
      </c>
      <c r="AP24" s="148">
        <f>GDAM_IEX!O24</f>
        <v>0</v>
      </c>
      <c r="AQ24" s="148">
        <f>GDAM_PXI!I24</f>
        <v>0</v>
      </c>
      <c r="AR24" s="148">
        <f>GDAM_PXI!O24</f>
        <v>0</v>
      </c>
    </row>
    <row r="25" spans="1:44">
      <c r="A25" t="s">
        <v>67</v>
      </c>
      <c r="D25">
        <f>TWEPL!Q25</f>
        <v>5.7858399999999994</v>
      </c>
      <c r="E25">
        <f>GT_NG!Q25</f>
        <v>8.5960031974420463</v>
      </c>
      <c r="F25">
        <f>GT_Spot!Q25</f>
        <v>0</v>
      </c>
      <c r="G25">
        <f>PPCL_NG!Q25</f>
        <v>0</v>
      </c>
      <c r="H25">
        <f>PPCL_Spot!Q25</f>
        <v>0</v>
      </c>
      <c r="I25">
        <f>Bawana_NG!Q25</f>
        <v>47.562247955759325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627.20164307377911</v>
      </c>
      <c r="P25" s="36">
        <v>68.142611928856184</v>
      </c>
      <c r="Q25" s="36">
        <v>9.64</v>
      </c>
      <c r="R25" s="38">
        <v>0</v>
      </c>
      <c r="S25" s="38">
        <v>0</v>
      </c>
      <c r="T25" s="37">
        <f>SUMPRODUCT(LTA!J25:AN25,LTA!J$101:AN$101,LTA!J$104:AN$104)</f>
        <v>13.33</v>
      </c>
      <c r="U25" s="37">
        <f>SUMPRODUCT(LTA!J25:AN25,LTA!J$102:AN$102,LTA!J$104:AN$104)</f>
        <v>54.86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0</v>
      </c>
      <c r="AA25" s="75">
        <f>STOA!I25</f>
        <v>0</v>
      </c>
      <c r="AB25" s="75">
        <f>-STOA!O25</f>
        <v>-384.17</v>
      </c>
      <c r="AC25">
        <f t="shared" si="0"/>
        <v>10.269358770879661</v>
      </c>
      <c r="AD25">
        <f t="shared" si="1"/>
        <v>440.67898738495711</v>
      </c>
      <c r="AE25">
        <f>'IDT-1'!C25</f>
        <v>0</v>
      </c>
      <c r="AF25" s="24"/>
      <c r="AG25">
        <f t="shared" si="2"/>
        <v>440.67898738495711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0</v>
      </c>
      <c r="AM25" s="34">
        <f>RTM_PXI!I25</f>
        <v>0</v>
      </c>
      <c r="AN25" s="34">
        <f>RTM_PXI!O25</f>
        <v>0</v>
      </c>
      <c r="AO25" s="148">
        <f>GDAM_IEX!I25</f>
        <v>0</v>
      </c>
      <c r="AP25" s="148">
        <f>GDAM_IEX!O25</f>
        <v>0</v>
      </c>
      <c r="AQ25" s="148">
        <f>GDAM_PXI!I25</f>
        <v>0</v>
      </c>
      <c r="AR25" s="148">
        <f>GDAM_PXI!O25</f>
        <v>0</v>
      </c>
    </row>
    <row r="26" spans="1:44">
      <c r="A26" t="s">
        <v>68</v>
      </c>
      <c r="D26">
        <f>TWEPL!Q26</f>
        <v>5.7858399999999994</v>
      </c>
      <c r="E26">
        <f>GT_NG!Q26</f>
        <v>8.5960031974420463</v>
      </c>
      <c r="F26">
        <f>GT_Spot!Q26</f>
        <v>0</v>
      </c>
      <c r="G26">
        <f>PPCL_NG!Q26</f>
        <v>0</v>
      </c>
      <c r="H26">
        <f>PPCL_Spot!Q26</f>
        <v>0</v>
      </c>
      <c r="I26">
        <f>Bawana_NG!Q26</f>
        <v>47.562247955759325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639.68351904939527</v>
      </c>
      <c r="P26" s="36">
        <v>68.142611928856184</v>
      </c>
      <c r="Q26" s="36">
        <v>22.089999999999996</v>
      </c>
      <c r="R26" s="38">
        <v>0</v>
      </c>
      <c r="S26" s="38">
        <v>0</v>
      </c>
      <c r="T26" s="37">
        <f>SUMPRODUCT(LTA!J26:AN26,LTA!J$101:AN$101,LTA!J$104:AN$104)</f>
        <v>13.33</v>
      </c>
      <c r="U26" s="37">
        <f>SUMPRODUCT(LTA!J26:AN26,LTA!J$102:AN$102,LTA!J$104:AN$104)</f>
        <v>69.33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0</v>
      </c>
      <c r="AA26" s="75">
        <f>STOA!I26</f>
        <v>0</v>
      </c>
      <c r="AB26" s="75">
        <f>-STOA!O26</f>
        <v>-384.17</v>
      </c>
      <c r="AC26">
        <f t="shared" si="0"/>
        <v>10.600334529074836</v>
      </c>
      <c r="AD26">
        <f t="shared" si="1"/>
        <v>479.74988760237807</v>
      </c>
      <c r="AE26">
        <f>'IDT-1'!C26</f>
        <v>0</v>
      </c>
      <c r="AF26" s="24"/>
      <c r="AG26">
        <f t="shared" si="2"/>
        <v>479.74988760237807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0</v>
      </c>
      <c r="AM26" s="34">
        <f>RTM_PXI!I26</f>
        <v>0</v>
      </c>
      <c r="AN26" s="34">
        <f>RTM_PXI!O26</f>
        <v>0</v>
      </c>
      <c r="AO26" s="148">
        <f>GDAM_IEX!I26</f>
        <v>0</v>
      </c>
      <c r="AP26" s="148">
        <f>GDAM_IEX!O26</f>
        <v>0</v>
      </c>
      <c r="AQ26" s="148">
        <f>GDAM_PXI!I26</f>
        <v>0</v>
      </c>
      <c r="AR26" s="148">
        <f>GDAM_PXI!O26</f>
        <v>0</v>
      </c>
    </row>
    <row r="27" spans="1:44">
      <c r="A27" t="s">
        <v>69</v>
      </c>
      <c r="D27">
        <f>TWEPL!Q27</f>
        <v>5.7858399999999994</v>
      </c>
      <c r="E27">
        <f>GT_NG!Q27</f>
        <v>8.5960031974420463</v>
      </c>
      <c r="F27">
        <f>GT_Spot!Q27</f>
        <v>0</v>
      </c>
      <c r="G27">
        <f>PPCL_NG!Q27</f>
        <v>0</v>
      </c>
      <c r="H27">
        <f>PPCL_Spot!Q27</f>
        <v>0</v>
      </c>
      <c r="I27">
        <f>Bawana_NG!Q27</f>
        <v>47.562247955759325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729.34530661435815</v>
      </c>
      <c r="P27" s="36">
        <v>68.142611928856184</v>
      </c>
      <c r="Q27" s="36">
        <v>22.089999999999996</v>
      </c>
      <c r="R27" s="38">
        <v>2.7272727272727271E-2</v>
      </c>
      <c r="S27" s="38">
        <v>0</v>
      </c>
      <c r="T27" s="37">
        <f>SUMPRODUCT(LTA!J27:AN27,LTA!J$101:AN$101,LTA!J$104:AN$104)</f>
        <v>13.33</v>
      </c>
      <c r="U27" s="37">
        <f>SUMPRODUCT(LTA!J27:AN27,LTA!J$102:AN$102,LTA!J$104:AN$104)</f>
        <v>98.25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0</v>
      </c>
      <c r="AA27" s="75">
        <f>STOA!I27</f>
        <v>0</v>
      </c>
      <c r="AB27" s="75">
        <f>-STOA!O27</f>
        <v>-450</v>
      </c>
      <c r="AC27">
        <f t="shared" si="0"/>
        <v>12.154306948559064</v>
      </c>
      <c r="AD27">
        <f t="shared" si="1"/>
        <v>530.97497547512933</v>
      </c>
      <c r="AE27">
        <f>'IDT-1'!C27</f>
        <v>0</v>
      </c>
      <c r="AF27" s="24"/>
      <c r="AG27">
        <f t="shared" si="2"/>
        <v>530.97497547512933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0</v>
      </c>
      <c r="AM27" s="34">
        <f>RTM_PXI!I27</f>
        <v>0</v>
      </c>
      <c r="AN27" s="34">
        <f>RTM_PXI!O27</f>
        <v>0</v>
      </c>
      <c r="AO27" s="148">
        <f>GDAM_IEX!I27</f>
        <v>0</v>
      </c>
      <c r="AP27" s="148">
        <f>GDAM_IEX!O27</f>
        <v>0</v>
      </c>
      <c r="AQ27" s="148">
        <f>GDAM_PXI!I27</f>
        <v>0</v>
      </c>
      <c r="AR27" s="148">
        <f>GDAM_PXI!O27</f>
        <v>0</v>
      </c>
    </row>
    <row r="28" spans="1:44">
      <c r="A28" t="s">
        <v>70</v>
      </c>
      <c r="D28">
        <f>TWEPL!Q28</f>
        <v>5.7858399999999994</v>
      </c>
      <c r="E28">
        <f>GT_NG!Q28</f>
        <v>8.5960031974420463</v>
      </c>
      <c r="F28">
        <f>GT_Spot!Q28</f>
        <v>0</v>
      </c>
      <c r="G28">
        <f>PPCL_NG!Q28</f>
        <v>0</v>
      </c>
      <c r="H28">
        <f>PPCL_Spot!Q28</f>
        <v>0</v>
      </c>
      <c r="I28">
        <f>Bawana_NG!Q28</f>
        <v>47.562247955759325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751.45247171349786</v>
      </c>
      <c r="P28" s="36">
        <v>68.142611928856184</v>
      </c>
      <c r="Q28" s="36">
        <v>22.089999999999996</v>
      </c>
      <c r="R28" s="38">
        <v>0.32</v>
      </c>
      <c r="S28" s="38">
        <v>0</v>
      </c>
      <c r="T28" s="37">
        <f>SUMPRODUCT(LTA!J28:AN28,LTA!J$101:AN$101,LTA!J$104:AN$104)</f>
        <v>13.33</v>
      </c>
      <c r="U28" s="37">
        <f>SUMPRODUCT(LTA!J28:AN28,LTA!J$102:AN$102,LTA!J$104:AN$104)</f>
        <v>107.64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0</v>
      </c>
      <c r="AA28" s="75">
        <f>STOA!I28</f>
        <v>0</v>
      </c>
      <c r="AB28" s="75">
        <f>-STOA!O28</f>
        <v>-450</v>
      </c>
      <c r="AC28">
        <f t="shared" si="0"/>
        <v>12.502318044482745</v>
      </c>
      <c r="AD28">
        <f t="shared" si="1"/>
        <v>572.05685675107281</v>
      </c>
      <c r="AE28">
        <f>'IDT-1'!C28</f>
        <v>15.134</v>
      </c>
      <c r="AF28" s="24"/>
      <c r="AG28">
        <f t="shared" si="2"/>
        <v>587.19085675107283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0</v>
      </c>
      <c r="AM28" s="34">
        <f>RTM_PXI!I28</f>
        <v>0</v>
      </c>
      <c r="AN28" s="34">
        <f>RTM_PXI!O28</f>
        <v>0</v>
      </c>
      <c r="AO28" s="148">
        <f>GDAM_IEX!I28</f>
        <v>9.64</v>
      </c>
      <c r="AP28" s="148">
        <f>GDAM_IEX!O28</f>
        <v>0</v>
      </c>
      <c r="AQ28" s="148">
        <f>GDAM_PXI!I28</f>
        <v>0</v>
      </c>
      <c r="AR28" s="148">
        <f>GDAM_PXI!O28</f>
        <v>0</v>
      </c>
    </row>
    <row r="29" spans="1:44">
      <c r="A29" t="s">
        <v>71</v>
      </c>
      <c r="D29">
        <f>TWEPL!Q29</f>
        <v>5.7858399999999994</v>
      </c>
      <c r="E29">
        <f>GT_NG!Q29</f>
        <v>8.5960031974420463</v>
      </c>
      <c r="F29">
        <f>GT_Spot!Q29</f>
        <v>0</v>
      </c>
      <c r="G29">
        <f>PPCL_NG!Q29</f>
        <v>0</v>
      </c>
      <c r="H29">
        <f>PPCL_Spot!Q29</f>
        <v>0</v>
      </c>
      <c r="I29">
        <f>Bawana_NG!Q29</f>
        <v>55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751.83922649405633</v>
      </c>
      <c r="P29" s="36">
        <v>68.142611928856184</v>
      </c>
      <c r="Q29" s="36">
        <v>22.089999999999996</v>
      </c>
      <c r="R29" s="38">
        <v>2.36</v>
      </c>
      <c r="S29" s="38">
        <v>0</v>
      </c>
      <c r="T29" s="37">
        <f>SUMPRODUCT(LTA!J29:AN29,LTA!J$101:AN$101,LTA!J$104:AN$104)</f>
        <v>13.33</v>
      </c>
      <c r="U29" s="37">
        <f>SUMPRODUCT(LTA!J29:AN29,LTA!J$102:AN$102,LTA!J$104:AN$104)</f>
        <v>107.64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0</v>
      </c>
      <c r="AA29" s="75">
        <f>STOA!I29</f>
        <v>0</v>
      </c>
      <c r="AB29" s="75">
        <f>-STOA!O29</f>
        <v>-450</v>
      </c>
      <c r="AC29">
        <f t="shared" si="0"/>
        <v>12.99005990181106</v>
      </c>
      <c r="AD29">
        <f t="shared" si="1"/>
        <v>629.63362171854362</v>
      </c>
      <c r="AE29">
        <f>'IDT-1'!C29</f>
        <v>0</v>
      </c>
      <c r="AF29" s="24"/>
      <c r="AG29">
        <f t="shared" si="2"/>
        <v>629.63362171854362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0</v>
      </c>
      <c r="AM29" s="34">
        <f>RTM_PXI!I29</f>
        <v>0</v>
      </c>
      <c r="AN29" s="34">
        <f>RTM_PXI!O29</f>
        <v>0</v>
      </c>
      <c r="AO29" s="148">
        <f>GDAM_IEX!I29</f>
        <v>57.84</v>
      </c>
      <c r="AP29" s="148">
        <f>GDAM_IEX!O29</f>
        <v>0</v>
      </c>
      <c r="AQ29" s="148">
        <f>GDAM_PXI!I29</f>
        <v>0</v>
      </c>
      <c r="AR29" s="148">
        <f>GDAM_PXI!O29</f>
        <v>0</v>
      </c>
    </row>
    <row r="30" spans="1:44">
      <c r="A30" t="s">
        <v>72</v>
      </c>
      <c r="D30">
        <f>TWEPL!Q30</f>
        <v>6.1357899999999992</v>
      </c>
      <c r="E30">
        <f>GT_NG!Q30</f>
        <v>8.5960031974420463</v>
      </c>
      <c r="F30">
        <f>GT_Spot!Q30</f>
        <v>0</v>
      </c>
      <c r="G30">
        <f>PPCL_NG!Q30</f>
        <v>0</v>
      </c>
      <c r="H30">
        <f>PPCL_Spot!Q30</f>
        <v>0</v>
      </c>
      <c r="I30">
        <f>Bawana_NG!Q30</f>
        <v>55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757.03585974420321</v>
      </c>
      <c r="P30" s="36">
        <v>68.142611928856184</v>
      </c>
      <c r="Q30" s="36">
        <v>22.089999999999996</v>
      </c>
      <c r="R30" s="38">
        <v>6.6500000000000012</v>
      </c>
      <c r="S30" s="38">
        <v>0</v>
      </c>
      <c r="T30" s="37">
        <f>SUMPRODUCT(LTA!J30:AN30,LTA!J$101:AN$101,LTA!J$104:AN$104)</f>
        <v>14.83</v>
      </c>
      <c r="U30" s="37">
        <f>SUMPRODUCT(LTA!J30:AN30,LTA!J$102:AN$102,LTA!J$104:AN$104)</f>
        <v>107.64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0</v>
      </c>
      <c r="AA30" s="75">
        <f>STOA!I30</f>
        <v>0</v>
      </c>
      <c r="AB30" s="75">
        <f>-STOA!O30</f>
        <v>-450</v>
      </c>
      <c r="AC30">
        <f t="shared" si="0"/>
        <v>13.004395201112292</v>
      </c>
      <c r="AD30">
        <f t="shared" si="1"/>
        <v>631.32586966938914</v>
      </c>
      <c r="AE30">
        <f>'IDT-1'!C30</f>
        <v>40.183</v>
      </c>
      <c r="AF30" s="24"/>
      <c r="AG30">
        <f t="shared" si="2"/>
        <v>671.50886966938913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0</v>
      </c>
      <c r="AM30" s="34">
        <f>RTM_PXI!I30</f>
        <v>0</v>
      </c>
      <c r="AN30" s="34">
        <f>RTM_PXI!O30</f>
        <v>0</v>
      </c>
      <c r="AO30" s="148">
        <f>GDAM_IEX!I30</f>
        <v>48.21</v>
      </c>
      <c r="AP30" s="148">
        <f>GDAM_IEX!O30</f>
        <v>0</v>
      </c>
      <c r="AQ30" s="148">
        <f>GDAM_PXI!I30</f>
        <v>0</v>
      </c>
      <c r="AR30" s="148">
        <f>GDAM_PXI!O30</f>
        <v>0</v>
      </c>
    </row>
    <row r="31" spans="1:44">
      <c r="A31" t="s">
        <v>73</v>
      </c>
      <c r="D31">
        <f>TWEPL!Q31</f>
        <v>6.1357899999999992</v>
      </c>
      <c r="E31">
        <f>GT_NG!Q31</f>
        <v>8.3136288998357983</v>
      </c>
      <c r="F31">
        <f>GT_Spot!Q31</f>
        <v>0</v>
      </c>
      <c r="G31">
        <f>PPCL_NG!Q31</f>
        <v>0</v>
      </c>
      <c r="H31">
        <f>PPCL_Spot!Q31</f>
        <v>0</v>
      </c>
      <c r="I31">
        <f>Bawana_NG!Q31</f>
        <v>55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762.6108754303757</v>
      </c>
      <c r="P31" s="36">
        <v>68.142611928856184</v>
      </c>
      <c r="Q31" s="36">
        <v>22.089999999999996</v>
      </c>
      <c r="R31" s="38">
        <v>12.677298103558492</v>
      </c>
      <c r="S31" s="38">
        <v>0</v>
      </c>
      <c r="T31" s="37">
        <f>SUMPRODUCT(LTA!J31:AN31,LTA!J$101:AN$101,LTA!J$104:AN$104)</f>
        <v>16.87</v>
      </c>
      <c r="U31" s="37">
        <f>SUMPRODUCT(LTA!J31:AN31,LTA!J$102:AN$102,LTA!J$104:AN$104)</f>
        <v>107.64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0</v>
      </c>
      <c r="AA31" s="75">
        <f>STOA!I31</f>
        <v>0</v>
      </c>
      <c r="AB31" s="75">
        <f>-STOA!O31</f>
        <v>-450</v>
      </c>
      <c r="AC31">
        <f t="shared" si="0"/>
        <v>13.503556374169257</v>
      </c>
      <c r="AD31">
        <f t="shared" si="1"/>
        <v>656.1066479884571</v>
      </c>
      <c r="AE31">
        <f>'IDT-1'!C31</f>
        <v>35.512</v>
      </c>
      <c r="AF31" s="24"/>
      <c r="AG31">
        <f t="shared" si="2"/>
        <v>691.61864798845704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-17</v>
      </c>
      <c r="AM31" s="34">
        <f>RTM_PXI!I31</f>
        <v>0</v>
      </c>
      <c r="AN31" s="34">
        <f>RTM_PXI!O31</f>
        <v>0</v>
      </c>
      <c r="AO31" s="148">
        <f>GDAM_IEX!I31</f>
        <v>77.13</v>
      </c>
      <c r="AP31" s="148">
        <f>GDAM_IEX!O31</f>
        <v>0</v>
      </c>
      <c r="AQ31" s="148">
        <f>GDAM_PXI!I31</f>
        <v>0</v>
      </c>
      <c r="AR31" s="148">
        <f>GDAM_PXI!O31</f>
        <v>0</v>
      </c>
    </row>
    <row r="32" spans="1:44">
      <c r="A32" t="s">
        <v>74</v>
      </c>
      <c r="D32">
        <f>TWEPL!Q32</f>
        <v>6.1357899999999992</v>
      </c>
      <c r="E32">
        <f>GT_NG!Q32</f>
        <v>8.3136288998357983</v>
      </c>
      <c r="F32">
        <f>GT_Spot!Q32</f>
        <v>0</v>
      </c>
      <c r="G32">
        <f>PPCL_NG!Q32</f>
        <v>0</v>
      </c>
      <c r="H32">
        <f>PPCL_Spot!Q32</f>
        <v>0</v>
      </c>
      <c r="I32">
        <f>Bawana_NG!Q32</f>
        <v>55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752.29550915448942</v>
      </c>
      <c r="P32" s="36">
        <v>68.142611928856184</v>
      </c>
      <c r="Q32" s="36">
        <v>22.089999999999996</v>
      </c>
      <c r="R32" s="38">
        <v>21.41</v>
      </c>
      <c r="S32" s="38">
        <v>0</v>
      </c>
      <c r="T32" s="37">
        <f>SUMPRODUCT(LTA!J32:AN32,LTA!J$101:AN$101,LTA!J$104:AN$104)</f>
        <v>20.2</v>
      </c>
      <c r="U32" s="37">
        <f>SUMPRODUCT(LTA!J32:AN32,LTA!J$102:AN$102,LTA!J$104:AN$104)</f>
        <v>107.64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0</v>
      </c>
      <c r="AA32" s="75">
        <f>STOA!I32</f>
        <v>0</v>
      </c>
      <c r="AB32" s="75">
        <f>-STOA!O32</f>
        <v>-450</v>
      </c>
      <c r="AC32">
        <f t="shared" si="0"/>
        <v>13.441993573857918</v>
      </c>
      <c r="AD32">
        <f t="shared" si="1"/>
        <v>666.91554640932361</v>
      </c>
      <c r="AE32">
        <f>'IDT-1'!C32</f>
        <v>34.496000000000002</v>
      </c>
      <c r="AF32" s="24"/>
      <c r="AG32">
        <f t="shared" si="2"/>
        <v>701.41154640932359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-8</v>
      </c>
      <c r="AM32" s="34">
        <f>RTM_PXI!I32</f>
        <v>0</v>
      </c>
      <c r="AN32" s="34">
        <f>RTM_PXI!O32</f>
        <v>0</v>
      </c>
      <c r="AO32" s="148">
        <f>GDAM_IEX!I32</f>
        <v>77.13</v>
      </c>
      <c r="AP32" s="148">
        <f>GDAM_IEX!O32</f>
        <v>0</v>
      </c>
      <c r="AQ32" s="148">
        <f>GDAM_PXI!I32</f>
        <v>0</v>
      </c>
      <c r="AR32" s="148">
        <f>GDAM_PXI!O32</f>
        <v>0</v>
      </c>
    </row>
    <row r="33" spans="1:44">
      <c r="A33" t="s">
        <v>75</v>
      </c>
      <c r="D33">
        <f>TWEPL!Q33</f>
        <v>6.1357899999999992</v>
      </c>
      <c r="E33">
        <f>GT_NG!Q33</f>
        <v>8.3136288998357983</v>
      </c>
      <c r="F33">
        <f>GT_Spot!Q33</f>
        <v>0</v>
      </c>
      <c r="G33">
        <f>PPCL_NG!Q33</f>
        <v>0</v>
      </c>
      <c r="H33">
        <f>PPCL_Spot!Q33</f>
        <v>0</v>
      </c>
      <c r="I33">
        <f>Bawana_NG!Q33</f>
        <v>48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739.81441634590374</v>
      </c>
      <c r="P33" s="36">
        <v>68.142611928856184</v>
      </c>
      <c r="Q33" s="36">
        <v>22.089999999999996</v>
      </c>
      <c r="R33" s="38">
        <v>26.3</v>
      </c>
      <c r="S33" s="38">
        <v>0</v>
      </c>
      <c r="T33" s="37">
        <f>SUMPRODUCT(LTA!J33:AN33,LTA!J$101:AN$101,LTA!J$104:AN$104)</f>
        <v>27.2</v>
      </c>
      <c r="U33" s="37">
        <f>SUMPRODUCT(LTA!J33:AN33,LTA!J$102:AN$102,LTA!J$104:AN$104)</f>
        <v>107.64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0</v>
      </c>
      <c r="AA33" s="75">
        <f>STOA!I33</f>
        <v>0</v>
      </c>
      <c r="AB33" s="75">
        <f>-STOA!O33</f>
        <v>-450</v>
      </c>
      <c r="AC33">
        <f t="shared" si="0"/>
        <v>13.310459132466685</v>
      </c>
      <c r="AD33">
        <f t="shared" si="1"/>
        <v>667.45598804212909</v>
      </c>
      <c r="AE33">
        <f>'IDT-1'!C33</f>
        <v>36.496000000000002</v>
      </c>
      <c r="AF33" s="24"/>
      <c r="AG33">
        <f t="shared" si="2"/>
        <v>703.95198804212907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0</v>
      </c>
      <c r="AM33" s="34">
        <f>RTM_PXI!I33</f>
        <v>0</v>
      </c>
      <c r="AN33" s="34">
        <f>RTM_PXI!O33</f>
        <v>0</v>
      </c>
      <c r="AO33" s="148">
        <f>GDAM_IEX!I33</f>
        <v>77.13</v>
      </c>
      <c r="AP33" s="148">
        <f>GDAM_IEX!O33</f>
        <v>0</v>
      </c>
      <c r="AQ33" s="148">
        <f>GDAM_PXI!I33</f>
        <v>0</v>
      </c>
      <c r="AR33" s="148">
        <f>GDAM_PXI!O33</f>
        <v>0</v>
      </c>
    </row>
    <row r="34" spans="1:44">
      <c r="A34" t="s">
        <v>76</v>
      </c>
      <c r="D34">
        <f>TWEPL!Q34</f>
        <v>6.1357899999999992</v>
      </c>
      <c r="E34">
        <f>GT_NG!Q34</f>
        <v>8.3136288998357983</v>
      </c>
      <c r="F34">
        <f>GT_Spot!Q34</f>
        <v>0</v>
      </c>
      <c r="G34">
        <f>PPCL_NG!Q34</f>
        <v>0</v>
      </c>
      <c r="H34">
        <f>PPCL_Spot!Q34</f>
        <v>0</v>
      </c>
      <c r="I34">
        <f>Bawana_NG!Q34</f>
        <v>48.00226810943628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724.27901156897929</v>
      </c>
      <c r="P34" s="36">
        <v>68.142611928856184</v>
      </c>
      <c r="Q34" s="36">
        <v>22.089999999999996</v>
      </c>
      <c r="R34" s="38">
        <v>26.3</v>
      </c>
      <c r="S34" s="38">
        <v>0</v>
      </c>
      <c r="T34" s="37">
        <f>SUMPRODUCT(LTA!J34:AN34,LTA!J$101:AN$101,LTA!J$104:AN$104)</f>
        <v>41.04</v>
      </c>
      <c r="U34" s="37">
        <f>SUMPRODUCT(LTA!J34:AN34,LTA!J$102:AN$102,LTA!J$104:AN$104)</f>
        <v>107.64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0</v>
      </c>
      <c r="AA34" s="75">
        <f>STOA!I34</f>
        <v>0</v>
      </c>
      <c r="AB34" s="75">
        <f>-STOA!O34</f>
        <v>-450</v>
      </c>
      <c r="AC34">
        <f t="shared" si="0"/>
        <v>13.336724784459784</v>
      </c>
      <c r="AD34">
        <f t="shared" si="1"/>
        <v>670.55658572264781</v>
      </c>
      <c r="AE34">
        <f>'IDT-1'!C34</f>
        <v>28.696999999999999</v>
      </c>
      <c r="AF34" s="24"/>
      <c r="AG34">
        <f t="shared" si="2"/>
        <v>699.25358572264781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0</v>
      </c>
      <c r="AM34" s="34">
        <f>RTM_PXI!I34</f>
        <v>0</v>
      </c>
      <c r="AN34" s="34">
        <f>RTM_PXI!O34</f>
        <v>0</v>
      </c>
      <c r="AO34" s="148">
        <f>GDAM_IEX!I34</f>
        <v>81.95</v>
      </c>
      <c r="AP34" s="148">
        <f>GDAM_IEX!O34</f>
        <v>0</v>
      </c>
      <c r="AQ34" s="148">
        <f>GDAM_PXI!I34</f>
        <v>0</v>
      </c>
      <c r="AR34" s="148">
        <f>GDAM_PXI!O34</f>
        <v>0</v>
      </c>
    </row>
    <row r="35" spans="1:44">
      <c r="A35" t="s">
        <v>77</v>
      </c>
      <c r="D35">
        <f>TWEPL!Q35</f>
        <v>6.1357899999999992</v>
      </c>
      <c r="E35">
        <f>GT_NG!Q35</f>
        <v>8.3136288998357983</v>
      </c>
      <c r="F35">
        <f>GT_Spot!Q35</f>
        <v>0</v>
      </c>
      <c r="G35">
        <f>PPCL_NG!Q35</f>
        <v>0</v>
      </c>
      <c r="H35">
        <f>PPCL_Spot!Q35</f>
        <v>0</v>
      </c>
      <c r="I35">
        <f>Bawana_NG!Q35</f>
        <v>48.00226810943628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702.46993160655302</v>
      </c>
      <c r="P35" s="36">
        <v>68.142611928856184</v>
      </c>
      <c r="Q35" s="36">
        <v>22.089999999999996</v>
      </c>
      <c r="R35" s="38">
        <v>26.3</v>
      </c>
      <c r="S35" s="38">
        <v>0</v>
      </c>
      <c r="T35" s="37">
        <f>SUMPRODUCT(LTA!J35:AN35,LTA!J$101:AN$101,LTA!J$104:AN$104)</f>
        <v>53.269999999999996</v>
      </c>
      <c r="U35" s="37">
        <f>SUMPRODUCT(LTA!J35:AN35,LTA!J$102:AN$102,LTA!J$104:AN$104)</f>
        <v>107.64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0</v>
      </c>
      <c r="AA35" s="75">
        <f>STOA!I35</f>
        <v>0</v>
      </c>
      <c r="AB35" s="75">
        <f>-STOA!O35</f>
        <v>-400</v>
      </c>
      <c r="AC35">
        <f t="shared" si="0"/>
        <v>12.635781992404285</v>
      </c>
      <c r="AD35">
        <f t="shared" si="1"/>
        <v>658.10844855227697</v>
      </c>
      <c r="AE35">
        <f>'IDT-1'!C35</f>
        <v>21.597999999999999</v>
      </c>
      <c r="AF35" s="24"/>
      <c r="AG35">
        <f t="shared" si="2"/>
        <v>679.70644855227692</v>
      </c>
      <c r="AI35" s="34">
        <f>PXIL!I35</f>
        <v>0</v>
      </c>
      <c r="AJ35" s="34">
        <f>PXIL!O35</f>
        <v>0</v>
      </c>
      <c r="AK35" s="34">
        <f>RTM_IEX!I35</f>
        <v>0</v>
      </c>
      <c r="AL35" s="34">
        <f>RTM_IEX!O35</f>
        <v>-15</v>
      </c>
      <c r="AM35" s="34">
        <f>RTM_PXI!I35</f>
        <v>0</v>
      </c>
      <c r="AN35" s="34">
        <f>RTM_PXI!O35</f>
        <v>0</v>
      </c>
      <c r="AO35" s="148">
        <f>GDAM_IEX!I35</f>
        <v>43.38</v>
      </c>
      <c r="AP35" s="148">
        <f>GDAM_IEX!O35</f>
        <v>0</v>
      </c>
      <c r="AQ35" s="148">
        <f>GDAM_PXI!I35</f>
        <v>0</v>
      </c>
      <c r="AR35" s="148">
        <f>GDAM_PXI!O35</f>
        <v>0</v>
      </c>
    </row>
    <row r="36" spans="1:44">
      <c r="A36" t="s">
        <v>78</v>
      </c>
      <c r="D36">
        <f>TWEPL!Q36</f>
        <v>6.1357899999999992</v>
      </c>
      <c r="E36">
        <f>GT_NG!Q36</f>
        <v>8.3136288998357983</v>
      </c>
      <c r="F36">
        <f>GT_Spot!Q36</f>
        <v>0</v>
      </c>
      <c r="G36">
        <f>PPCL_NG!Q36</f>
        <v>0</v>
      </c>
      <c r="H36">
        <f>PPCL_Spot!Q36</f>
        <v>0</v>
      </c>
      <c r="I36">
        <f>Bawana_NG!Q36</f>
        <v>48.00226810943628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692.4997027468014</v>
      </c>
      <c r="P36" s="36">
        <v>68.142611928856184</v>
      </c>
      <c r="Q36" s="36">
        <v>22.089999999999996</v>
      </c>
      <c r="R36" s="38">
        <v>26.3</v>
      </c>
      <c r="S36" s="38">
        <v>0</v>
      </c>
      <c r="T36" s="37">
        <f>SUMPRODUCT(LTA!J36:AN36,LTA!J$101:AN$101,LTA!J$104:AN$104)</f>
        <v>69.86</v>
      </c>
      <c r="U36" s="37">
        <f>SUMPRODUCT(LTA!J36:AN36,LTA!J$102:AN$102,LTA!J$104:AN$104)</f>
        <v>107.64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0</v>
      </c>
      <c r="AA36" s="75">
        <f>STOA!I36</f>
        <v>0</v>
      </c>
      <c r="AB36" s="75">
        <f>-STOA!O36</f>
        <v>-400</v>
      </c>
      <c r="AC36">
        <f t="shared" si="0"/>
        <v>12.54264280818326</v>
      </c>
      <c r="AD36">
        <f t="shared" si="1"/>
        <v>663.18135887674657</v>
      </c>
      <c r="AE36">
        <f>'IDT-1'!C36</f>
        <v>18.277999999999999</v>
      </c>
      <c r="AF36" s="24"/>
      <c r="AG36">
        <f t="shared" si="2"/>
        <v>681.45935887674659</v>
      </c>
      <c r="AI36" s="34">
        <f>PXIL!I36</f>
        <v>0</v>
      </c>
      <c r="AJ36" s="34">
        <f>PXIL!O36</f>
        <v>0</v>
      </c>
      <c r="AK36" s="34">
        <f>RTM_IEX!I36</f>
        <v>0</v>
      </c>
      <c r="AL36" s="34">
        <f>RTM_IEX!O36</f>
        <v>-7</v>
      </c>
      <c r="AM36" s="34">
        <f>RTM_PXI!I36</f>
        <v>0</v>
      </c>
      <c r="AN36" s="34">
        <f>RTM_PXI!O36</f>
        <v>0</v>
      </c>
      <c r="AO36" s="148">
        <f>GDAM_IEX!I36</f>
        <v>33.74</v>
      </c>
      <c r="AP36" s="148">
        <f>GDAM_IEX!O36</f>
        <v>0</v>
      </c>
      <c r="AQ36" s="148">
        <f>GDAM_PXI!I36</f>
        <v>0</v>
      </c>
      <c r="AR36" s="148">
        <f>GDAM_PXI!O36</f>
        <v>0</v>
      </c>
    </row>
    <row r="37" spans="1:44">
      <c r="A37" t="s">
        <v>79</v>
      </c>
      <c r="D37">
        <f>TWEPL!Q37</f>
        <v>6.1357899999999992</v>
      </c>
      <c r="E37">
        <f>GT_NG!Q37</f>
        <v>8.0162177816391544</v>
      </c>
      <c r="F37">
        <f>GT_Spot!Q37</f>
        <v>0</v>
      </c>
      <c r="G37">
        <f>PPCL_NG!Q37</f>
        <v>0</v>
      </c>
      <c r="H37">
        <f>PPCL_Spot!Q37</f>
        <v>0</v>
      </c>
      <c r="I37">
        <f>Bawana_NG!Q37</f>
        <v>48.00226810943628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678.57932027471008</v>
      </c>
      <c r="P37" s="36">
        <v>68.142611928856184</v>
      </c>
      <c r="Q37" s="36">
        <v>22.089999999999996</v>
      </c>
      <c r="R37" s="38">
        <v>26.3</v>
      </c>
      <c r="S37" s="38">
        <v>0</v>
      </c>
      <c r="T37" s="37">
        <f>SUMPRODUCT(LTA!J37:AN37,LTA!J$101:AN$101,LTA!J$104:AN$104)</f>
        <v>87.1</v>
      </c>
      <c r="U37" s="37">
        <f>SUMPRODUCT(LTA!J37:AN37,LTA!J$102:AN$102,LTA!J$104:AN$104)</f>
        <v>107.64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0</v>
      </c>
      <c r="AA37" s="75">
        <f>STOA!I37</f>
        <v>0</v>
      </c>
      <c r="AB37" s="75">
        <f>-STOA!O37</f>
        <v>-400</v>
      </c>
      <c r="AC37">
        <f t="shared" si="0"/>
        <v>12.427755237950617</v>
      </c>
      <c r="AD37">
        <f t="shared" si="1"/>
        <v>663.67845285669125</v>
      </c>
      <c r="AE37">
        <f>'IDT-1'!C37</f>
        <v>21.745000000000001</v>
      </c>
      <c r="AF37" s="24"/>
      <c r="AG37">
        <f t="shared" si="2"/>
        <v>685.42345285669126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0</v>
      </c>
      <c r="AM37" s="34">
        <f>RTM_PXI!I37</f>
        <v>0</v>
      </c>
      <c r="AN37" s="34">
        <f>RTM_PXI!O37</f>
        <v>0</v>
      </c>
      <c r="AO37" s="148">
        <f>GDAM_IEX!I37</f>
        <v>24.1</v>
      </c>
      <c r="AP37" s="148">
        <f>GDAM_IEX!O37</f>
        <v>0</v>
      </c>
      <c r="AQ37" s="148">
        <f>GDAM_PXI!I37</f>
        <v>0</v>
      </c>
      <c r="AR37" s="148">
        <f>GDAM_PXI!O37</f>
        <v>0</v>
      </c>
    </row>
    <row r="38" spans="1:44">
      <c r="A38" t="s">
        <v>80</v>
      </c>
      <c r="D38">
        <f>TWEPL!Q38</f>
        <v>6.1357899999999992</v>
      </c>
      <c r="E38">
        <f>GT_NG!Q38</f>
        <v>8.0162177816391544</v>
      </c>
      <c r="F38">
        <f>GT_Spot!Q38</f>
        <v>0</v>
      </c>
      <c r="G38">
        <f>PPCL_NG!Q38</f>
        <v>0</v>
      </c>
      <c r="H38">
        <f>PPCL_Spot!Q38</f>
        <v>0</v>
      </c>
      <c r="I38">
        <f>Bawana_NG!Q38</f>
        <v>48.00226810943628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686.3474402697376</v>
      </c>
      <c r="P38" s="36">
        <v>68.142611928856184</v>
      </c>
      <c r="Q38" s="36">
        <v>22.089999999999996</v>
      </c>
      <c r="R38" s="38">
        <v>26.3</v>
      </c>
      <c r="S38" s="38">
        <v>0</v>
      </c>
      <c r="T38" s="37">
        <f>SUMPRODUCT(LTA!J38:AN38,LTA!J$101:AN$101,LTA!J$104:AN$104)</f>
        <v>107.28</v>
      </c>
      <c r="U38" s="37">
        <f>SUMPRODUCT(LTA!J38:AN38,LTA!J$102:AN$102,LTA!J$104:AN$104)</f>
        <v>107.64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0</v>
      </c>
      <c r="AA38" s="75">
        <f>STOA!I38</f>
        <v>0</v>
      </c>
      <c r="AB38" s="75">
        <f>-STOA!O38</f>
        <v>-400</v>
      </c>
      <c r="AC38">
        <f t="shared" si="0"/>
        <v>12.519377549983071</v>
      </c>
      <c r="AD38">
        <f t="shared" si="1"/>
        <v>660.43495053968604</v>
      </c>
      <c r="AE38">
        <f>'IDT-1'!C38</f>
        <v>30</v>
      </c>
      <c r="AF38" s="24"/>
      <c r="AG38">
        <f t="shared" si="2"/>
        <v>690.43495053968604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-7</v>
      </c>
      <c r="AM38" s="34">
        <f>RTM_PXI!I38</f>
        <v>0</v>
      </c>
      <c r="AN38" s="34">
        <f>RTM_PXI!O38</f>
        <v>0</v>
      </c>
      <c r="AO38" s="148">
        <f>GDAM_IEX!I38</f>
        <v>0</v>
      </c>
      <c r="AP38" s="148">
        <f>GDAM_IEX!O38</f>
        <v>0</v>
      </c>
      <c r="AQ38" s="148">
        <f>GDAM_PXI!I38</f>
        <v>0</v>
      </c>
      <c r="AR38" s="148">
        <f>GDAM_PXI!O38</f>
        <v>0</v>
      </c>
    </row>
    <row r="39" spans="1:44">
      <c r="A39" t="s">
        <v>81</v>
      </c>
      <c r="D39">
        <f>TWEPL!Q39</f>
        <v>6.1357899999999992</v>
      </c>
      <c r="E39">
        <f>GT_NG!Q39</f>
        <v>7.9467130031856348</v>
      </c>
      <c r="F39">
        <f>GT_Spot!Q39</f>
        <v>0</v>
      </c>
      <c r="G39">
        <f>PPCL_NG!Q39</f>
        <v>0</v>
      </c>
      <c r="H39">
        <f>PPCL_Spot!Q39</f>
        <v>0</v>
      </c>
      <c r="I39">
        <f>Bawana_NG!Q39</f>
        <v>48.00226810943628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679.16809085091847</v>
      </c>
      <c r="P39" s="36">
        <v>68.142611928856184</v>
      </c>
      <c r="Q39" s="36">
        <v>22.089999999999996</v>
      </c>
      <c r="R39" s="38">
        <v>26.3</v>
      </c>
      <c r="S39" s="38">
        <v>0</v>
      </c>
      <c r="T39" s="37">
        <f>SUMPRODUCT(LTA!J39:AN39,LTA!J$101:AN$101,LTA!J$104:AN$104)</f>
        <v>121.44</v>
      </c>
      <c r="U39" s="37">
        <f>SUMPRODUCT(LTA!J39:AN39,LTA!J$102:AN$102,LTA!J$104:AN$104)</f>
        <v>100.98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0</v>
      </c>
      <c r="AA39" s="75">
        <f>STOA!I39</f>
        <v>0</v>
      </c>
      <c r="AB39" s="75">
        <f>-STOA!O39</f>
        <v>-400</v>
      </c>
      <c r="AC39">
        <f t="shared" si="0"/>
        <v>12.462189070651757</v>
      </c>
      <c r="AD39">
        <f t="shared" si="1"/>
        <v>667.74328482174462</v>
      </c>
      <c r="AE39">
        <f>'IDT-1'!C39</f>
        <v>30</v>
      </c>
      <c r="AF39" s="24"/>
      <c r="AG39">
        <f t="shared" si="2"/>
        <v>697.74328482174462</v>
      </c>
      <c r="AI39" s="34">
        <f>PXIL!I39</f>
        <v>0</v>
      </c>
      <c r="AJ39" s="34">
        <f>PXIL!O39</f>
        <v>0</v>
      </c>
      <c r="AK39" s="34">
        <f>RTM_IEX!I39</f>
        <v>0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8">
        <f>GDAM_IEX!I39</f>
        <v>0</v>
      </c>
      <c r="AP39" s="148">
        <f>GDAM_IEX!O39</f>
        <v>0</v>
      </c>
      <c r="AQ39" s="148">
        <f>GDAM_PXI!I39</f>
        <v>0</v>
      </c>
      <c r="AR39" s="148">
        <f>GDAM_PXI!O39</f>
        <v>0</v>
      </c>
    </row>
    <row r="40" spans="1:44">
      <c r="A40" t="s">
        <v>82</v>
      </c>
      <c r="D40">
        <f>TWEPL!Q40</f>
        <v>6.1357899999999992</v>
      </c>
      <c r="E40">
        <f>GT_NG!Q40</f>
        <v>7.9467130031856348</v>
      </c>
      <c r="F40">
        <f>GT_Spot!Q40</f>
        <v>0</v>
      </c>
      <c r="G40">
        <f>PPCL_NG!Q40</f>
        <v>0</v>
      </c>
      <c r="H40">
        <f>PPCL_Spot!Q40</f>
        <v>0</v>
      </c>
      <c r="I40">
        <f>Bawana_NG!Q40</f>
        <v>55.000000000000007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698.04614243459275</v>
      </c>
      <c r="P40" s="36">
        <v>68.142611928856184</v>
      </c>
      <c r="Q40" s="36">
        <v>22.089999999999996</v>
      </c>
      <c r="R40" s="38">
        <v>26.3</v>
      </c>
      <c r="S40" s="38">
        <v>0</v>
      </c>
      <c r="T40" s="37">
        <f>SUMPRODUCT(LTA!J40:AN40,LTA!J$101:AN$101,LTA!J$104:AN$104)</f>
        <v>137.36000000000001</v>
      </c>
      <c r="U40" s="37">
        <f>SUMPRODUCT(LTA!J40:AN40,LTA!J$102:AN$102,LTA!J$104:AN$104)</f>
        <v>100.98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0</v>
      </c>
      <c r="AA40" s="75">
        <f>STOA!I40</f>
        <v>0</v>
      </c>
      <c r="AB40" s="75">
        <f>-STOA!O40</f>
        <v>-400</v>
      </c>
      <c r="AC40">
        <f t="shared" si="0"/>
        <v>12.813273651835356</v>
      </c>
      <c r="AD40">
        <f t="shared" si="1"/>
        <v>709.18798371479909</v>
      </c>
      <c r="AE40">
        <f>'IDT-1'!C40</f>
        <v>1.46</v>
      </c>
      <c r="AF40" s="24"/>
      <c r="AG40">
        <f t="shared" si="2"/>
        <v>710.64798371479912</v>
      </c>
      <c r="AI40" s="34">
        <f>PXIL!I40</f>
        <v>0</v>
      </c>
      <c r="AJ40" s="34">
        <f>PXIL!O40</f>
        <v>0</v>
      </c>
      <c r="AK40" s="34">
        <f>RTM_IEX!I40</f>
        <v>0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8">
        <f>GDAM_IEX!I40</f>
        <v>0</v>
      </c>
      <c r="AP40" s="148">
        <f>GDAM_IEX!O40</f>
        <v>0</v>
      </c>
      <c r="AQ40" s="148">
        <f>GDAM_PXI!I40</f>
        <v>0</v>
      </c>
      <c r="AR40" s="148">
        <f>GDAM_PXI!O40</f>
        <v>0</v>
      </c>
    </row>
    <row r="41" spans="1:44">
      <c r="A41" t="s">
        <v>83</v>
      </c>
      <c r="D41">
        <f>TWEPL!Q41</f>
        <v>6.1357899999999992</v>
      </c>
      <c r="E41">
        <f>GT_NG!Q41</f>
        <v>7.9482127779341392</v>
      </c>
      <c r="F41">
        <f>GT_Spot!Q41</f>
        <v>0</v>
      </c>
      <c r="G41">
        <f>PPCL_NG!Q41</f>
        <v>0</v>
      </c>
      <c r="H41">
        <f>PPCL_Spot!Q41</f>
        <v>0</v>
      </c>
      <c r="I41">
        <f>Bawana_NG!Q41</f>
        <v>55.000000000000007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685.44284867299859</v>
      </c>
      <c r="P41" s="36">
        <v>68.142611928856184</v>
      </c>
      <c r="Q41" s="36">
        <v>22.089999999999996</v>
      </c>
      <c r="R41" s="38">
        <v>26.3</v>
      </c>
      <c r="S41" s="38">
        <v>0</v>
      </c>
      <c r="T41" s="37">
        <f>SUMPRODUCT(LTA!J41:AN41,LTA!J$101:AN$101,LTA!J$104:AN$104)</f>
        <v>152.93</v>
      </c>
      <c r="U41" s="37">
        <f>SUMPRODUCT(LTA!J41:AN41,LTA!J$102:AN$102,LTA!J$104:AN$104)</f>
        <v>100.98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0</v>
      </c>
      <c r="AA41" s="75">
        <f>STOA!I41</f>
        <v>0</v>
      </c>
      <c r="AB41" s="75">
        <f>-STOA!O41</f>
        <v>-400</v>
      </c>
      <c r="AC41">
        <f t="shared" si="0"/>
        <v>13.040646582345852</v>
      </c>
      <c r="AD41">
        <f t="shared" si="1"/>
        <v>736.02881679744314</v>
      </c>
      <c r="AE41">
        <f>'IDT-1'!C41</f>
        <v>0</v>
      </c>
      <c r="AF41" s="24"/>
      <c r="AG41">
        <f t="shared" si="2"/>
        <v>736.02881679744314</v>
      </c>
      <c r="AI41" s="34">
        <f>PXIL!I41</f>
        <v>0</v>
      </c>
      <c r="AJ41" s="34">
        <f>PXIL!O41</f>
        <v>0</v>
      </c>
      <c r="AK41" s="34">
        <f>RTM_IEX!I41</f>
        <v>24.1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8">
        <f>GDAM_IEX!I41</f>
        <v>0</v>
      </c>
      <c r="AP41" s="148">
        <f>GDAM_IEX!O41</f>
        <v>0</v>
      </c>
      <c r="AQ41" s="148">
        <f>GDAM_PXI!I41</f>
        <v>0</v>
      </c>
      <c r="AR41" s="148">
        <f>GDAM_PXI!O41</f>
        <v>0</v>
      </c>
    </row>
    <row r="42" spans="1:44">
      <c r="A42" t="s">
        <v>84</v>
      </c>
      <c r="D42">
        <f>TWEPL!Q42</f>
        <v>6.1357899999999992</v>
      </c>
      <c r="E42">
        <f>GT_NG!Q42</f>
        <v>7.9482127779341392</v>
      </c>
      <c r="F42">
        <f>GT_Spot!Q42</f>
        <v>0</v>
      </c>
      <c r="G42">
        <f>PPCL_NG!Q42</f>
        <v>0</v>
      </c>
      <c r="H42">
        <f>PPCL_Spot!Q42</f>
        <v>0</v>
      </c>
      <c r="I42">
        <f>Bawana_NG!Q42</f>
        <v>55.000000000000007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681.40726148679437</v>
      </c>
      <c r="P42" s="36">
        <v>68.142611928856184</v>
      </c>
      <c r="Q42" s="36">
        <v>22.089999999999996</v>
      </c>
      <c r="R42" s="38">
        <v>26.3</v>
      </c>
      <c r="S42" s="38">
        <v>0</v>
      </c>
      <c r="T42" s="37">
        <f>SUMPRODUCT(LTA!J42:AN42,LTA!J$101:AN$101,LTA!J$104:AN$104)</f>
        <v>169.69</v>
      </c>
      <c r="U42" s="37">
        <f>SUMPRODUCT(LTA!J42:AN42,LTA!J$102:AN$102,LTA!J$104:AN$104)</f>
        <v>100.98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0</v>
      </c>
      <c r="AA42" s="75">
        <f>STOA!I42</f>
        <v>0</v>
      </c>
      <c r="AB42" s="75">
        <f>-STOA!O42</f>
        <v>-400</v>
      </c>
      <c r="AC42">
        <f t="shared" si="0"/>
        <v>13.107043649981737</v>
      </c>
      <c r="AD42">
        <f t="shared" si="1"/>
        <v>743.86683254360287</v>
      </c>
      <c r="AE42">
        <f>'IDT-1'!C42</f>
        <v>0</v>
      </c>
      <c r="AF42" s="24"/>
      <c r="AG42">
        <f t="shared" si="2"/>
        <v>743.86683254360287</v>
      </c>
      <c r="AI42" s="34">
        <f>PXIL!I42</f>
        <v>0</v>
      </c>
      <c r="AJ42" s="34">
        <f>PXIL!O42</f>
        <v>0</v>
      </c>
      <c r="AK42" s="34">
        <f>RTM_IEX!I42</f>
        <v>19.28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8">
        <f>GDAM_IEX!I42</f>
        <v>0</v>
      </c>
      <c r="AP42" s="148">
        <f>GDAM_IEX!O42</f>
        <v>0</v>
      </c>
      <c r="AQ42" s="148">
        <f>GDAM_PXI!I42</f>
        <v>0</v>
      </c>
      <c r="AR42" s="148">
        <f>GDAM_PXI!O42</f>
        <v>0</v>
      </c>
    </row>
    <row r="43" spans="1:44">
      <c r="A43" t="s">
        <v>85</v>
      </c>
      <c r="D43">
        <f>TWEPL!Q43</f>
        <v>6.1357899999999992</v>
      </c>
      <c r="E43">
        <f>GT_NG!Q43</f>
        <v>8.2454844006568155</v>
      </c>
      <c r="F43">
        <f>GT_Spot!Q43</f>
        <v>0</v>
      </c>
      <c r="G43">
        <f>PPCL_NG!Q43</f>
        <v>0</v>
      </c>
      <c r="H43">
        <f>PPCL_Spot!Q43</f>
        <v>0</v>
      </c>
      <c r="I43">
        <f>Bawana_NG!Q43</f>
        <v>55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673.59905121583256</v>
      </c>
      <c r="P43" s="36">
        <v>68.142611928856184</v>
      </c>
      <c r="Q43" s="36">
        <v>22.089999999999996</v>
      </c>
      <c r="R43" s="38">
        <v>26.3</v>
      </c>
      <c r="S43" s="38">
        <v>0</v>
      </c>
      <c r="T43" s="37">
        <f>SUMPRODUCT(LTA!J43:AN43,LTA!J$101:AN$101,LTA!J$104:AN$104)</f>
        <v>181.63</v>
      </c>
      <c r="U43" s="37">
        <f>SUMPRODUCT(LTA!J43:AN43,LTA!J$102:AN$102,LTA!J$104:AN$104)</f>
        <v>100.98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0</v>
      </c>
      <c r="AA43" s="75">
        <f>STOA!I43</f>
        <v>0</v>
      </c>
      <c r="AB43" s="75">
        <f>-STOA!O43</f>
        <v>-400</v>
      </c>
      <c r="AC43">
        <f t="shared" si="0"/>
        <v>13.225223765336528</v>
      </c>
      <c r="AD43">
        <f t="shared" si="1"/>
        <v>757.81771378000906</v>
      </c>
      <c r="AE43">
        <f>'IDT-1'!C43</f>
        <v>0</v>
      </c>
      <c r="AF43" s="24"/>
      <c r="AG43">
        <f t="shared" si="2"/>
        <v>757.81771378000906</v>
      </c>
      <c r="AI43" s="34">
        <f>PXIL!I43</f>
        <v>0</v>
      </c>
      <c r="AJ43" s="34">
        <f>PXIL!O43</f>
        <v>0</v>
      </c>
      <c r="AK43" s="34">
        <f>RTM_IEX!I43</f>
        <v>28.92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8">
        <f>GDAM_IEX!I43</f>
        <v>0</v>
      </c>
      <c r="AP43" s="148">
        <f>GDAM_IEX!O43</f>
        <v>0</v>
      </c>
      <c r="AQ43" s="148">
        <f>GDAM_PXI!I43</f>
        <v>0</v>
      </c>
      <c r="AR43" s="148">
        <f>GDAM_PXI!O43</f>
        <v>0</v>
      </c>
    </row>
    <row r="44" spans="1:44">
      <c r="A44" t="s">
        <v>86</v>
      </c>
      <c r="D44">
        <f>TWEPL!Q44</f>
        <v>6.1357899999999992</v>
      </c>
      <c r="E44">
        <f>GT_NG!Q44</f>
        <v>8.2454844006568155</v>
      </c>
      <c r="F44">
        <f>GT_Spot!Q44</f>
        <v>0</v>
      </c>
      <c r="G44">
        <f>PPCL_NG!Q44</f>
        <v>0</v>
      </c>
      <c r="H44">
        <f>PPCL_Spot!Q44</f>
        <v>0</v>
      </c>
      <c r="I44">
        <f>Bawana_NG!Q44</f>
        <v>55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669.84316735060531</v>
      </c>
      <c r="P44" s="36">
        <v>68.142611928856184</v>
      </c>
      <c r="Q44" s="36">
        <v>22.089999999999996</v>
      </c>
      <c r="R44" s="38">
        <v>26.3</v>
      </c>
      <c r="S44" s="38">
        <v>0</v>
      </c>
      <c r="T44" s="37">
        <f>SUMPRODUCT(LTA!J44:AN44,LTA!J$101:AN$101,LTA!J$104:AN$104)</f>
        <v>193.94</v>
      </c>
      <c r="U44" s="37">
        <f>SUMPRODUCT(LTA!J44:AN44,LTA!J$102:AN$102,LTA!J$104:AN$104)</f>
        <v>100.98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0</v>
      </c>
      <c r="AA44" s="75">
        <f>STOA!I44</f>
        <v>0</v>
      </c>
      <c r="AB44" s="75">
        <f>-STOA!O44</f>
        <v>-400</v>
      </c>
      <c r="AC44">
        <f t="shared" si="0"/>
        <v>13.256590340868618</v>
      </c>
      <c r="AD44">
        <f t="shared" si="1"/>
        <v>761.52046333924966</v>
      </c>
      <c r="AE44">
        <f>'IDT-1'!C44</f>
        <v>0</v>
      </c>
      <c r="AF44" s="24"/>
      <c r="AG44">
        <f t="shared" si="2"/>
        <v>761.52046333924966</v>
      </c>
      <c r="AI44" s="34">
        <f>PXIL!I44</f>
        <v>0</v>
      </c>
      <c r="AJ44" s="34">
        <f>PXIL!O44</f>
        <v>0</v>
      </c>
      <c r="AK44" s="34">
        <f>RTM_IEX!I44</f>
        <v>24.1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8">
        <f>GDAM_IEX!I44</f>
        <v>0</v>
      </c>
      <c r="AP44" s="148">
        <f>GDAM_IEX!O44</f>
        <v>0</v>
      </c>
      <c r="AQ44" s="148">
        <f>GDAM_PXI!I44</f>
        <v>0</v>
      </c>
      <c r="AR44" s="148">
        <f>GDAM_PXI!O44</f>
        <v>0</v>
      </c>
    </row>
    <row r="45" spans="1:44">
      <c r="A45" t="s">
        <v>87</v>
      </c>
      <c r="D45">
        <f>TWEPL!Q45</f>
        <v>6.1357899999999992</v>
      </c>
      <c r="E45">
        <f>GT_NG!Q45</f>
        <v>8.2454844006568155</v>
      </c>
      <c r="F45">
        <f>GT_Spot!Q45</f>
        <v>0</v>
      </c>
      <c r="G45">
        <f>PPCL_NG!Q45</f>
        <v>0</v>
      </c>
      <c r="H45">
        <f>PPCL_Spot!Q45</f>
        <v>0</v>
      </c>
      <c r="I45">
        <f>Bawana_NG!Q45</f>
        <v>55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670.5185490466381</v>
      </c>
      <c r="P45" s="36">
        <v>68.142611928856184</v>
      </c>
      <c r="Q45" s="36">
        <v>22.089999999999996</v>
      </c>
      <c r="R45" s="38">
        <v>26.3</v>
      </c>
      <c r="S45" s="38">
        <v>0</v>
      </c>
      <c r="T45" s="37">
        <f>SUMPRODUCT(LTA!J45:AN45,LTA!J$101:AN$101,LTA!J$104:AN$104)</f>
        <v>203.75</v>
      </c>
      <c r="U45" s="37">
        <f>SUMPRODUCT(LTA!J45:AN45,LTA!J$102:AN$102,LTA!J$104:AN$104)</f>
        <v>100.98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0</v>
      </c>
      <c r="AA45" s="75">
        <f>STOA!I45</f>
        <v>0</v>
      </c>
      <c r="AB45" s="75">
        <f>-STOA!O45</f>
        <v>-400</v>
      </c>
      <c r="AC45">
        <f t="shared" si="0"/>
        <v>13.304179547115297</v>
      </c>
      <c r="AD45">
        <f t="shared" si="1"/>
        <v>767.13825582903598</v>
      </c>
      <c r="AE45">
        <f>'IDT-1'!C45</f>
        <v>0</v>
      </c>
      <c r="AF45" s="24"/>
      <c r="AG45">
        <f t="shared" si="2"/>
        <v>767.13825582903598</v>
      </c>
      <c r="AI45" s="34">
        <f>PXIL!I45</f>
        <v>0</v>
      </c>
      <c r="AJ45" s="34">
        <f>PXIL!O45</f>
        <v>0</v>
      </c>
      <c r="AK45" s="34">
        <f>RTM_IEX!I45</f>
        <v>19.28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8">
        <f>GDAM_IEX!I45</f>
        <v>0</v>
      </c>
      <c r="AP45" s="148">
        <f>GDAM_IEX!O45</f>
        <v>0</v>
      </c>
      <c r="AQ45" s="148">
        <f>GDAM_PXI!I45</f>
        <v>0</v>
      </c>
      <c r="AR45" s="148">
        <f>GDAM_PXI!O45</f>
        <v>0</v>
      </c>
    </row>
    <row r="46" spans="1:44">
      <c r="A46" t="s">
        <v>88</v>
      </c>
      <c r="D46">
        <f>TWEPL!Q46</f>
        <v>6.1357899999999992</v>
      </c>
      <c r="E46">
        <f>GT_NG!Q46</f>
        <v>8.2454844006568155</v>
      </c>
      <c r="F46">
        <f>GT_Spot!Q46</f>
        <v>0</v>
      </c>
      <c r="G46">
        <f>PPCL_NG!Q46</f>
        <v>0</v>
      </c>
      <c r="H46">
        <f>PPCL_Spot!Q46</f>
        <v>0</v>
      </c>
      <c r="I46">
        <f>Bawana_NG!Q46</f>
        <v>55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678.61820626113263</v>
      </c>
      <c r="P46" s="36">
        <v>68.142611928856184</v>
      </c>
      <c r="Q46" s="36">
        <v>22.089999999999996</v>
      </c>
      <c r="R46" s="38">
        <v>25.8</v>
      </c>
      <c r="S46" s="38">
        <v>0</v>
      </c>
      <c r="T46" s="37">
        <f>SUMPRODUCT(LTA!J46:AN46,LTA!J$101:AN$101,LTA!J$104:AN$104)</f>
        <v>212.19000000000003</v>
      </c>
      <c r="U46" s="37">
        <f>SUMPRODUCT(LTA!J46:AN46,LTA!J$102:AN$102,LTA!J$104:AN$104)</f>
        <v>100.98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0</v>
      </c>
      <c r="AA46" s="75">
        <f>STOA!I46</f>
        <v>0</v>
      </c>
      <c r="AB46" s="75">
        <f>-STOA!O46</f>
        <v>-400</v>
      </c>
      <c r="AC46">
        <f t="shared" si="0"/>
        <v>13.276960667717049</v>
      </c>
      <c r="AD46">
        <f t="shared" si="1"/>
        <v>763.92513192292859</v>
      </c>
      <c r="AE46">
        <f>'IDT-1'!C46</f>
        <v>0</v>
      </c>
      <c r="AF46" s="24"/>
      <c r="AG46">
        <f t="shared" si="2"/>
        <v>763.92513192292859</v>
      </c>
      <c r="AI46" s="34">
        <f>PXIL!I46</f>
        <v>0</v>
      </c>
      <c r="AJ46" s="34">
        <f>PXIL!O46</f>
        <v>0</v>
      </c>
      <c r="AK46" s="34">
        <f>RTM_IEX!I46</f>
        <v>0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8">
        <f>GDAM_IEX!I46</f>
        <v>0</v>
      </c>
      <c r="AP46" s="148">
        <f>GDAM_IEX!O46</f>
        <v>0</v>
      </c>
      <c r="AQ46" s="148">
        <f>GDAM_PXI!I46</f>
        <v>0</v>
      </c>
      <c r="AR46" s="148">
        <f>GDAM_PXI!O46</f>
        <v>0</v>
      </c>
    </row>
    <row r="47" spans="1:44">
      <c r="A47" t="s">
        <v>89</v>
      </c>
      <c r="D47">
        <f>TWEPL!Q47</f>
        <v>6.1357899999999992</v>
      </c>
      <c r="E47">
        <f>GT_NG!Q47</f>
        <v>8.2454844006568155</v>
      </c>
      <c r="F47">
        <f>GT_Spot!Q47</f>
        <v>0</v>
      </c>
      <c r="G47">
        <f>PPCL_NG!Q47</f>
        <v>0</v>
      </c>
      <c r="H47">
        <f>PPCL_Spot!Q47</f>
        <v>0</v>
      </c>
      <c r="I47">
        <f>Bawana_NG!Q47</f>
        <v>55.000000000000007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679.2849929334418</v>
      </c>
      <c r="P47" s="36">
        <v>68.142611928856184</v>
      </c>
      <c r="Q47" s="36">
        <v>22.089999999999996</v>
      </c>
      <c r="R47" s="38">
        <v>25.8</v>
      </c>
      <c r="S47" s="38">
        <v>0</v>
      </c>
      <c r="T47" s="37">
        <f>SUMPRODUCT(LTA!J47:AN47,LTA!J$101:AN$101,LTA!J$104:AN$104)</f>
        <v>216.19000000000003</v>
      </c>
      <c r="U47" s="37">
        <f>SUMPRODUCT(LTA!J47:AN47,LTA!J$102:AN$102,LTA!J$104:AN$104)</f>
        <v>100.98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0</v>
      </c>
      <c r="AA47" s="75">
        <f>STOA!I47</f>
        <v>0</v>
      </c>
      <c r="AB47" s="75">
        <f>-STOA!O47</f>
        <v>-450</v>
      </c>
      <c r="AC47">
        <f t="shared" si="0"/>
        <v>14.3470395620089</v>
      </c>
      <c r="AD47">
        <f t="shared" si="1"/>
        <v>789.82183970094582</v>
      </c>
      <c r="AE47">
        <f>'IDT-1'!C47</f>
        <v>0</v>
      </c>
      <c r="AF47" s="24"/>
      <c r="AG47">
        <f t="shared" si="2"/>
        <v>789.82183970094582</v>
      </c>
      <c r="AI47" s="34">
        <f>PXIL!I47</f>
        <v>0</v>
      </c>
      <c r="AJ47" s="34">
        <f>PXIL!O47</f>
        <v>0</v>
      </c>
      <c r="AK47" s="34">
        <f>RTM_IEX!I47</f>
        <v>28.92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8">
        <f>GDAM_IEX!I47</f>
        <v>43.38</v>
      </c>
      <c r="AP47" s="148">
        <f>GDAM_IEX!O47</f>
        <v>0</v>
      </c>
      <c r="AQ47" s="148">
        <f>GDAM_PXI!I47</f>
        <v>0</v>
      </c>
      <c r="AR47" s="148">
        <f>GDAM_PXI!O47</f>
        <v>0</v>
      </c>
    </row>
    <row r="48" spans="1:44">
      <c r="A48" t="s">
        <v>90</v>
      </c>
      <c r="D48">
        <f>TWEPL!Q48</f>
        <v>6.1357899999999992</v>
      </c>
      <c r="E48">
        <f>GT_NG!Q48</f>
        <v>8.2454844006568155</v>
      </c>
      <c r="F48">
        <f>GT_Spot!Q48</f>
        <v>0</v>
      </c>
      <c r="G48">
        <f>PPCL_NG!Q48</f>
        <v>0</v>
      </c>
      <c r="H48">
        <f>PPCL_Spot!Q48</f>
        <v>0</v>
      </c>
      <c r="I48">
        <f>Bawana_NG!Q48</f>
        <v>55.000000000000007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671.71566434314138</v>
      </c>
      <c r="P48" s="36">
        <v>68.142611928856184</v>
      </c>
      <c r="Q48" s="36">
        <v>22.089999999999996</v>
      </c>
      <c r="R48" s="38">
        <v>25.8</v>
      </c>
      <c r="S48" s="38">
        <v>0</v>
      </c>
      <c r="T48" s="37">
        <f>SUMPRODUCT(LTA!J48:AN48,LTA!J$101:AN$101,LTA!J$104:AN$104)</f>
        <v>220.25000000000003</v>
      </c>
      <c r="U48" s="37">
        <f>SUMPRODUCT(LTA!J48:AN48,LTA!J$102:AN$102,LTA!J$104:AN$104)</f>
        <v>100.98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0</v>
      </c>
      <c r="AA48" s="75">
        <f>STOA!I48</f>
        <v>0</v>
      </c>
      <c r="AB48" s="75">
        <f>-STOA!O48</f>
        <v>-450</v>
      </c>
      <c r="AC48">
        <f t="shared" si="0"/>
        <v>14.398537201850376</v>
      </c>
      <c r="AD48">
        <f t="shared" si="1"/>
        <v>795.90101347080406</v>
      </c>
      <c r="AE48">
        <f>'IDT-1'!C48</f>
        <v>0</v>
      </c>
      <c r="AF48" s="24"/>
      <c r="AG48">
        <f t="shared" si="2"/>
        <v>795.90101347080406</v>
      </c>
      <c r="AI48" s="34">
        <f>PXIL!I48</f>
        <v>0</v>
      </c>
      <c r="AJ48" s="34">
        <f>PXIL!O48</f>
        <v>0</v>
      </c>
      <c r="AK48" s="34">
        <f>RTM_IEX!I48</f>
        <v>38.56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8">
        <f>GDAM_IEX!I48</f>
        <v>43.38</v>
      </c>
      <c r="AP48" s="148">
        <f>GDAM_IEX!O48</f>
        <v>0</v>
      </c>
      <c r="AQ48" s="148">
        <f>GDAM_PXI!I48</f>
        <v>0</v>
      </c>
      <c r="AR48" s="148">
        <f>GDAM_PXI!O48</f>
        <v>0</v>
      </c>
    </row>
    <row r="49" spans="1:44">
      <c r="A49" t="s">
        <v>91</v>
      </c>
      <c r="D49">
        <f>TWEPL!Q49</f>
        <v>6.1357899999999992</v>
      </c>
      <c r="E49">
        <f>GT_NG!Q49</f>
        <v>8.2454844006568155</v>
      </c>
      <c r="F49">
        <f>GT_Spot!Q49</f>
        <v>0</v>
      </c>
      <c r="G49">
        <f>PPCL_NG!Q49</f>
        <v>0</v>
      </c>
      <c r="H49">
        <f>PPCL_Spot!Q49</f>
        <v>0</v>
      </c>
      <c r="I49">
        <f>Bawana_NG!Q49</f>
        <v>55.000000000000007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671.17269521140008</v>
      </c>
      <c r="P49" s="36">
        <v>68.142611928856184</v>
      </c>
      <c r="Q49" s="36">
        <v>22.089999999999996</v>
      </c>
      <c r="R49" s="38">
        <v>25.8</v>
      </c>
      <c r="S49" s="38">
        <v>0</v>
      </c>
      <c r="T49" s="37">
        <f>SUMPRODUCT(LTA!J49:AN49,LTA!J$101:AN$101,LTA!J$104:AN$104)</f>
        <v>229.02999999999997</v>
      </c>
      <c r="U49" s="37">
        <f>SUMPRODUCT(LTA!J49:AN49,LTA!J$102:AN$102,LTA!J$104:AN$104)</f>
        <v>100.98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0</v>
      </c>
      <c r="AB49" s="75">
        <f>-STOA!O49</f>
        <v>-450</v>
      </c>
      <c r="AC49">
        <f t="shared" si="0"/>
        <v>14.338200261143751</v>
      </c>
      <c r="AD49">
        <f t="shared" si="1"/>
        <v>788.77838127976941</v>
      </c>
      <c r="AE49">
        <f>'IDT-1'!C49</f>
        <v>0</v>
      </c>
      <c r="AF49" s="24"/>
      <c r="AG49">
        <f t="shared" si="2"/>
        <v>788.77838127976941</v>
      </c>
      <c r="AI49" s="34">
        <f>PXIL!I49</f>
        <v>0</v>
      </c>
      <c r="AJ49" s="34">
        <f>PXIL!O49</f>
        <v>0</v>
      </c>
      <c r="AK49" s="34">
        <f>RTM_IEX!I49</f>
        <v>32.78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8">
        <f>GDAM_IEX!I49</f>
        <v>33.74</v>
      </c>
      <c r="AP49" s="148">
        <f>GDAM_IEX!O49</f>
        <v>0</v>
      </c>
      <c r="AQ49" s="148">
        <f>GDAM_PXI!I49</f>
        <v>0</v>
      </c>
      <c r="AR49" s="148">
        <f>GDAM_PXI!O49</f>
        <v>0</v>
      </c>
    </row>
    <row r="50" spans="1:44">
      <c r="A50" t="s">
        <v>92</v>
      </c>
      <c r="D50">
        <f>TWEPL!Q50</f>
        <v>6.1357899999999992</v>
      </c>
      <c r="E50">
        <f>GT_NG!Q50</f>
        <v>8.2454844006568155</v>
      </c>
      <c r="F50">
        <f>GT_Spot!Q50</f>
        <v>0</v>
      </c>
      <c r="G50">
        <f>PPCL_NG!Q50</f>
        <v>0</v>
      </c>
      <c r="H50">
        <f>PPCL_Spot!Q50</f>
        <v>0</v>
      </c>
      <c r="I50">
        <f>Bawana_NG!Q50</f>
        <v>55.000000000000007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671.17595994055921</v>
      </c>
      <c r="P50" s="36">
        <v>68.142611928856184</v>
      </c>
      <c r="Q50" s="36">
        <v>22.089999999999996</v>
      </c>
      <c r="R50" s="38">
        <v>25.8</v>
      </c>
      <c r="S50" s="38">
        <v>0</v>
      </c>
      <c r="T50" s="37">
        <f>SUMPRODUCT(LTA!J50:AN50,LTA!J$101:AN$101,LTA!J$104:AN$104)</f>
        <v>232.42</v>
      </c>
      <c r="U50" s="37">
        <f>SUMPRODUCT(LTA!J50:AN50,LTA!J$102:AN$102,LTA!J$104:AN$104)</f>
        <v>100.98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0</v>
      </c>
      <c r="AB50" s="75">
        <f>-STOA!O50</f>
        <v>-450</v>
      </c>
      <c r="AC50">
        <f t="shared" si="0"/>
        <v>14.334279684868685</v>
      </c>
      <c r="AD50">
        <f t="shared" si="1"/>
        <v>788.31556658520344</v>
      </c>
      <c r="AE50">
        <f>'IDT-1'!C50</f>
        <v>0</v>
      </c>
      <c r="AF50" s="24"/>
      <c r="AG50">
        <f t="shared" si="2"/>
        <v>788.31556658520344</v>
      </c>
      <c r="AI50" s="34">
        <f>PXIL!I50</f>
        <v>0</v>
      </c>
      <c r="AJ50" s="34">
        <f>PXIL!O50</f>
        <v>0</v>
      </c>
      <c r="AK50" s="34">
        <f>RTM_IEX!I50</f>
        <v>28.92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8">
        <f>GDAM_IEX!I50</f>
        <v>33.74</v>
      </c>
      <c r="AP50" s="148">
        <f>GDAM_IEX!O50</f>
        <v>0</v>
      </c>
      <c r="AQ50" s="148">
        <f>GDAM_PXI!I50</f>
        <v>0</v>
      </c>
      <c r="AR50" s="148">
        <f>GDAM_PXI!O50</f>
        <v>0</v>
      </c>
    </row>
    <row r="51" spans="1:44">
      <c r="A51" t="s">
        <v>93</v>
      </c>
      <c r="D51">
        <f>TWEPL!Q51</f>
        <v>6.1357899999999992</v>
      </c>
      <c r="E51">
        <f>GT_NG!Q51</f>
        <v>8.2454844006568155</v>
      </c>
      <c r="F51">
        <f>GT_Spot!Q51</f>
        <v>0</v>
      </c>
      <c r="G51">
        <f>PPCL_NG!Q51</f>
        <v>0</v>
      </c>
      <c r="H51">
        <f>PPCL_Spot!Q51</f>
        <v>0</v>
      </c>
      <c r="I51">
        <f>Bawana_NG!Q51</f>
        <v>55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673.76243430079796</v>
      </c>
      <c r="P51" s="36">
        <v>68.142611928856184</v>
      </c>
      <c r="Q51" s="36">
        <v>22.089999999999996</v>
      </c>
      <c r="R51" s="38">
        <v>25.8</v>
      </c>
      <c r="S51" s="38">
        <v>0</v>
      </c>
      <c r="T51" s="37">
        <f>SUMPRODUCT(LTA!J51:AN51,LTA!J$101:AN$101,LTA!J$104:AN$104)</f>
        <v>239.32999999999998</v>
      </c>
      <c r="U51" s="37">
        <f>SUMPRODUCT(LTA!J51:AN51,LTA!J$102:AN$102,LTA!J$104:AN$104)</f>
        <v>100.98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0</v>
      </c>
      <c r="AB51" s="75">
        <f>-STOA!O51</f>
        <v>-450</v>
      </c>
      <c r="AC51">
        <f t="shared" si="0"/>
        <v>14.32501006949469</v>
      </c>
      <c r="AD51">
        <f t="shared" si="1"/>
        <v>787.22131056081628</v>
      </c>
      <c r="AE51">
        <f>'IDT-1'!C51</f>
        <v>0</v>
      </c>
      <c r="AF51" s="24"/>
      <c r="AG51">
        <f t="shared" si="2"/>
        <v>787.22131056081628</v>
      </c>
      <c r="AI51" s="34">
        <f>PXIL!I51</f>
        <v>0</v>
      </c>
      <c r="AJ51" s="34">
        <f>PXIL!O51</f>
        <v>0</v>
      </c>
      <c r="AK51" s="34">
        <f>RTM_IEX!I51</f>
        <v>27.96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8">
        <f>GDAM_IEX!I51</f>
        <v>24.1</v>
      </c>
      <c r="AP51" s="148">
        <f>GDAM_IEX!O51</f>
        <v>0</v>
      </c>
      <c r="AQ51" s="148">
        <f>GDAM_PXI!I51</f>
        <v>0</v>
      </c>
      <c r="AR51" s="148">
        <f>GDAM_PXI!O51</f>
        <v>0</v>
      </c>
    </row>
    <row r="52" spans="1:44">
      <c r="A52" t="s">
        <v>94</v>
      </c>
      <c r="D52">
        <f>TWEPL!Q52</f>
        <v>6.1357899999999992</v>
      </c>
      <c r="E52">
        <f>GT_NG!Q52</f>
        <v>8.2454844006568155</v>
      </c>
      <c r="F52">
        <f>GT_Spot!Q52</f>
        <v>0</v>
      </c>
      <c r="G52">
        <f>PPCL_NG!Q52</f>
        <v>0</v>
      </c>
      <c r="H52">
        <f>PPCL_Spot!Q52</f>
        <v>0</v>
      </c>
      <c r="I52">
        <f>Bawana_NG!Q52</f>
        <v>55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673.42600765032455</v>
      </c>
      <c r="P52" s="36">
        <v>68.142611928856184</v>
      </c>
      <c r="Q52" s="36">
        <v>22.09</v>
      </c>
      <c r="R52" s="38">
        <v>25.8</v>
      </c>
      <c r="S52" s="38">
        <v>0</v>
      </c>
      <c r="T52" s="37">
        <f>SUMPRODUCT(LTA!J52:AN52,LTA!J$101:AN$101,LTA!J$104:AN$104)</f>
        <v>239.09</v>
      </c>
      <c r="U52" s="37">
        <f>SUMPRODUCT(LTA!J52:AN52,LTA!J$102:AN$102,LTA!J$104:AN$104)</f>
        <v>100.98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0</v>
      </c>
      <c r="AB52" s="75">
        <f>-STOA!O52</f>
        <v>-450</v>
      </c>
      <c r="AC52">
        <f t="shared" si="0"/>
        <v>14.247256085630715</v>
      </c>
      <c r="AD52">
        <f t="shared" si="1"/>
        <v>778.04263789420679</v>
      </c>
      <c r="AE52">
        <f>'IDT-1'!C52</f>
        <v>0</v>
      </c>
      <c r="AF52" s="24"/>
      <c r="AG52">
        <f t="shared" si="2"/>
        <v>778.04263789420679</v>
      </c>
      <c r="AI52" s="34">
        <f>PXIL!I52</f>
        <v>0</v>
      </c>
      <c r="AJ52" s="34">
        <f>PXIL!O52</f>
        <v>0</v>
      </c>
      <c r="AK52" s="34">
        <f>RTM_IEX!I52</f>
        <v>43.38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8">
        <f>GDAM_IEX!I52</f>
        <v>0</v>
      </c>
      <c r="AP52" s="148">
        <f>GDAM_IEX!O52</f>
        <v>0</v>
      </c>
      <c r="AQ52" s="148">
        <f>GDAM_PXI!I52</f>
        <v>0</v>
      </c>
      <c r="AR52" s="148">
        <f>GDAM_PXI!O52</f>
        <v>0</v>
      </c>
    </row>
    <row r="53" spans="1:44">
      <c r="A53" t="s">
        <v>95</v>
      </c>
      <c r="D53">
        <f>TWEPL!Q53</f>
        <v>6.1357899999999992</v>
      </c>
      <c r="E53">
        <f>GT_NG!Q53</f>
        <v>8.2454844006568155</v>
      </c>
      <c r="F53">
        <f>GT_Spot!Q53</f>
        <v>0</v>
      </c>
      <c r="G53">
        <f>PPCL_NG!Q53</f>
        <v>0</v>
      </c>
      <c r="H53">
        <f>PPCL_Spot!Q53</f>
        <v>0</v>
      </c>
      <c r="I53">
        <f>Bawana_NG!Q53</f>
        <v>55.00252745737788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673.42582227852756</v>
      </c>
      <c r="P53" s="36">
        <v>68.142611928856184</v>
      </c>
      <c r="Q53" s="36">
        <v>22.09</v>
      </c>
      <c r="R53" s="38">
        <v>25.8</v>
      </c>
      <c r="S53" s="38">
        <v>0</v>
      </c>
      <c r="T53" s="37">
        <f>SUMPRODUCT(LTA!J53:AN53,LTA!J$101:AN$101,LTA!J$104:AN$104)</f>
        <v>232.36</v>
      </c>
      <c r="U53" s="37">
        <f>SUMPRODUCT(LTA!J53:AN53,LTA!J$102:AN$102,LTA!J$104:AN$104)</f>
        <v>100.98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0</v>
      </c>
      <c r="AB53" s="75">
        <f>-STOA!O53</f>
        <v>-450</v>
      </c>
      <c r="AC53">
        <f t="shared" si="0"/>
        <v>14.069279759149595</v>
      </c>
      <c r="AD53">
        <f t="shared" si="1"/>
        <v>757.03295630626883</v>
      </c>
      <c r="AE53">
        <f>'IDT-1'!C53</f>
        <v>0</v>
      </c>
      <c r="AF53" s="24"/>
      <c r="AG53">
        <f t="shared" si="2"/>
        <v>757.03295630626883</v>
      </c>
      <c r="AI53" s="34">
        <f>PXIL!I53</f>
        <v>0</v>
      </c>
      <c r="AJ53" s="34">
        <f>PXIL!O53</f>
        <v>0</v>
      </c>
      <c r="AK53" s="34">
        <f>RTM_IEX!I53</f>
        <v>28.92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8">
        <f>GDAM_IEX!I53</f>
        <v>0</v>
      </c>
      <c r="AP53" s="148">
        <f>GDAM_IEX!O53</f>
        <v>0</v>
      </c>
      <c r="AQ53" s="148">
        <f>GDAM_PXI!I53</f>
        <v>0</v>
      </c>
      <c r="AR53" s="148">
        <f>GDAM_PXI!O53</f>
        <v>0</v>
      </c>
    </row>
    <row r="54" spans="1:44">
      <c r="A54" t="s">
        <v>96</v>
      </c>
      <c r="D54">
        <f>TWEPL!Q54</f>
        <v>6.1824500000000002</v>
      </c>
      <c r="E54">
        <f>GT_NG!Q54</f>
        <v>8.2454844006568155</v>
      </c>
      <c r="F54">
        <f>GT_Spot!Q54</f>
        <v>0</v>
      </c>
      <c r="G54">
        <f>PPCL_NG!Q54</f>
        <v>0</v>
      </c>
      <c r="H54">
        <f>PPCL_Spot!Q54</f>
        <v>0</v>
      </c>
      <c r="I54">
        <f>Bawana_NG!Q54</f>
        <v>55.00252745737788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672.21195027193789</v>
      </c>
      <c r="P54" s="36">
        <v>68.14</v>
      </c>
      <c r="Q54" s="36">
        <v>22.09</v>
      </c>
      <c r="R54" s="38">
        <v>25.8</v>
      </c>
      <c r="S54" s="38">
        <v>0</v>
      </c>
      <c r="T54" s="37">
        <f>SUMPRODUCT(LTA!J54:AN54,LTA!J$101:AN$101,LTA!J$104:AN$104)</f>
        <v>233.38</v>
      </c>
      <c r="U54" s="37">
        <f>SUMPRODUCT(LTA!J54:AN54,LTA!J$102:AN$102,LTA!J$104:AN$104)</f>
        <v>100.98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0</v>
      </c>
      <c r="AB54" s="75">
        <f>-STOA!O54</f>
        <v>-450</v>
      </c>
      <c r="AC54">
        <f t="shared" si="0"/>
        <v>13.970833238091849</v>
      </c>
      <c r="AD54">
        <f t="shared" si="1"/>
        <v>745.41157889188094</v>
      </c>
      <c r="AE54">
        <f>'IDT-1'!C54</f>
        <v>0</v>
      </c>
      <c r="AF54" s="24"/>
      <c r="AG54">
        <f t="shared" si="2"/>
        <v>745.41157889188094</v>
      </c>
      <c r="AI54" s="34">
        <f>PXIL!I54</f>
        <v>0</v>
      </c>
      <c r="AJ54" s="34">
        <f>PXIL!O54</f>
        <v>0</v>
      </c>
      <c r="AK54" s="34">
        <f>RTM_IEX!I54</f>
        <v>17.350000000000001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8">
        <f>GDAM_IEX!I54</f>
        <v>0</v>
      </c>
      <c r="AP54" s="148">
        <f>GDAM_IEX!O54</f>
        <v>0</v>
      </c>
      <c r="AQ54" s="148">
        <f>GDAM_PXI!I54</f>
        <v>0</v>
      </c>
      <c r="AR54" s="148">
        <f>GDAM_PXI!O54</f>
        <v>0</v>
      </c>
    </row>
    <row r="55" spans="1:44">
      <c r="A55" t="s">
        <v>97</v>
      </c>
      <c r="D55">
        <f>TWEPL!Q55</f>
        <v>6.1824500000000002</v>
      </c>
      <c r="E55">
        <f>GT_NG!Q55</f>
        <v>8.2454844006568155</v>
      </c>
      <c r="F55">
        <f>GT_Spot!Q55</f>
        <v>0</v>
      </c>
      <c r="G55">
        <f>PPCL_NG!Q55</f>
        <v>0</v>
      </c>
      <c r="H55">
        <f>PPCL_Spot!Q55</f>
        <v>0</v>
      </c>
      <c r="I55">
        <f>Bawana_NG!Q55</f>
        <v>48.592249432896622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676.08136095797488</v>
      </c>
      <c r="P55" s="36">
        <v>67.44</v>
      </c>
      <c r="Q55" s="36">
        <v>21.576470395812887</v>
      </c>
      <c r="R55" s="38">
        <v>25.8</v>
      </c>
      <c r="S55" s="38">
        <v>0</v>
      </c>
      <c r="T55" s="37">
        <f>SUMPRODUCT(LTA!J55:AN55,LTA!J$101:AN$101,LTA!J$104:AN$104)</f>
        <v>226.99</v>
      </c>
      <c r="U55" s="37">
        <f>SUMPRODUCT(LTA!J55:AN55,LTA!J$102:AN$102,LTA!J$104:AN$104)</f>
        <v>100.98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0</v>
      </c>
      <c r="AB55" s="75">
        <f>-STOA!O55</f>
        <v>-450</v>
      </c>
      <c r="AC55">
        <f t="shared" si="0"/>
        <v>13.739880303773749</v>
      </c>
      <c r="AD55">
        <f t="shared" si="1"/>
        <v>718.14813488356765</v>
      </c>
      <c r="AE55">
        <f>'IDT-1'!C55</f>
        <v>0</v>
      </c>
      <c r="AF55" s="24"/>
      <c r="AG55">
        <f t="shared" si="2"/>
        <v>718.14813488356765</v>
      </c>
      <c r="AI55" s="34">
        <f>PXIL!I55</f>
        <v>0</v>
      </c>
      <c r="AJ55" s="34">
        <f>PXIL!O55</f>
        <v>0</v>
      </c>
      <c r="AK55" s="34">
        <f>RTM_IEX!I55</f>
        <v>0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8">
        <f>GDAM_IEX!I55</f>
        <v>0</v>
      </c>
      <c r="AP55" s="148">
        <f>GDAM_IEX!O55</f>
        <v>0</v>
      </c>
      <c r="AQ55" s="148">
        <f>GDAM_PXI!I55</f>
        <v>0</v>
      </c>
      <c r="AR55" s="148">
        <f>GDAM_PXI!O55</f>
        <v>0</v>
      </c>
    </row>
    <row r="56" spans="1:44">
      <c r="A56" t="s">
        <v>98</v>
      </c>
      <c r="D56">
        <f>TWEPL!Q56</f>
        <v>6.1824500000000002</v>
      </c>
      <c r="E56">
        <f>GT_NG!Q56</f>
        <v>8.2454844006568155</v>
      </c>
      <c r="F56">
        <f>GT_Spot!Q56</f>
        <v>0</v>
      </c>
      <c r="G56">
        <f>PPCL_NG!Q56</f>
        <v>0</v>
      </c>
      <c r="H56">
        <f>PPCL_Spot!Q56</f>
        <v>0</v>
      </c>
      <c r="I56">
        <f>Bawana_NG!Q56</f>
        <v>48.592249432896622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657.21258657750673</v>
      </c>
      <c r="P56" s="36">
        <v>67.44</v>
      </c>
      <c r="Q56" s="36">
        <v>21.576470395812887</v>
      </c>
      <c r="R56" s="38">
        <v>25.8</v>
      </c>
      <c r="S56" s="38">
        <v>0</v>
      </c>
      <c r="T56" s="37">
        <f>SUMPRODUCT(LTA!J56:AN56,LTA!J$101:AN$101,LTA!J$104:AN$104)</f>
        <v>222.84</v>
      </c>
      <c r="U56" s="37">
        <f>SUMPRODUCT(LTA!J56:AN56,LTA!J$102:AN$102,LTA!J$104:AN$104)</f>
        <v>100.98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0</v>
      </c>
      <c r="AB56" s="75">
        <f>-STOA!O56</f>
        <v>-450</v>
      </c>
      <c r="AC56">
        <f t="shared" si="0"/>
        <v>13.546522598977813</v>
      </c>
      <c r="AD56">
        <f t="shared" si="1"/>
        <v>695.32271820789515</v>
      </c>
      <c r="AE56">
        <f>'IDT-1'!C56</f>
        <v>0</v>
      </c>
      <c r="AF56" s="24"/>
      <c r="AG56">
        <f t="shared" si="2"/>
        <v>695.32271820789515</v>
      </c>
      <c r="AI56" s="34">
        <f>PXIL!I56</f>
        <v>0</v>
      </c>
      <c r="AJ56" s="34">
        <f>PXIL!O56</f>
        <v>0</v>
      </c>
      <c r="AK56" s="34">
        <f>RTM_IEX!I56</f>
        <v>0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8">
        <f>GDAM_IEX!I56</f>
        <v>0</v>
      </c>
      <c r="AP56" s="148">
        <f>GDAM_IEX!O56</f>
        <v>0</v>
      </c>
      <c r="AQ56" s="148">
        <f>GDAM_PXI!I56</f>
        <v>0</v>
      </c>
      <c r="AR56" s="148">
        <f>GDAM_PXI!O56</f>
        <v>0</v>
      </c>
    </row>
    <row r="57" spans="1:44">
      <c r="A57" t="s">
        <v>99</v>
      </c>
      <c r="D57">
        <f>TWEPL!Q57</f>
        <v>6.1824500000000002</v>
      </c>
      <c r="E57">
        <f>GT_NG!Q57</f>
        <v>8.2454844006568155</v>
      </c>
      <c r="F57">
        <f>GT_Spot!Q57</f>
        <v>0</v>
      </c>
      <c r="G57">
        <f>PPCL_NG!Q57</f>
        <v>0</v>
      </c>
      <c r="H57">
        <f>PPCL_Spot!Q57</f>
        <v>0</v>
      </c>
      <c r="I57">
        <f>Bawana_NG!Q57</f>
        <v>48.592249432896622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657.05576624763046</v>
      </c>
      <c r="P57" s="36">
        <v>68.14</v>
      </c>
      <c r="Q57" s="36">
        <v>22.09</v>
      </c>
      <c r="R57" s="38">
        <v>25.8</v>
      </c>
      <c r="S57" s="38">
        <v>0</v>
      </c>
      <c r="T57" s="37">
        <f>SUMPRODUCT(LTA!J57:AN57,LTA!J$101:AN$101,LTA!J$104:AN$104)</f>
        <v>216.66</v>
      </c>
      <c r="U57" s="37">
        <f>SUMPRODUCT(LTA!J57:AN57,LTA!J$102:AN$102,LTA!J$104:AN$104)</f>
        <v>100.98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0</v>
      </c>
      <c r="AB57" s="75">
        <f>-STOA!O57</f>
        <v>-450</v>
      </c>
      <c r="AC57">
        <f t="shared" si="0"/>
        <v>13.584462956882025</v>
      </c>
      <c r="AD57">
        <f t="shared" si="1"/>
        <v>699.80148712430196</v>
      </c>
      <c r="AE57">
        <f>'IDT-1'!C57</f>
        <v>0</v>
      </c>
      <c r="AF57" s="24"/>
      <c r="AG57">
        <f t="shared" si="2"/>
        <v>699.80148712430196</v>
      </c>
      <c r="AI57" s="34">
        <f>PXIL!I57</f>
        <v>0</v>
      </c>
      <c r="AJ57" s="34">
        <f>PXIL!O57</f>
        <v>0</v>
      </c>
      <c r="AK57" s="34">
        <f>RTM_IEX!I57</f>
        <v>9.64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8">
        <f>GDAM_IEX!I57</f>
        <v>0</v>
      </c>
      <c r="AP57" s="148">
        <f>GDAM_IEX!O57</f>
        <v>0</v>
      </c>
      <c r="AQ57" s="148">
        <f>GDAM_PXI!I57</f>
        <v>0</v>
      </c>
      <c r="AR57" s="148">
        <f>GDAM_PXI!O57</f>
        <v>0</v>
      </c>
    </row>
    <row r="58" spans="1:44">
      <c r="A58" t="s">
        <v>100</v>
      </c>
      <c r="D58">
        <f>TWEPL!Q58</f>
        <v>6.1824500000000002</v>
      </c>
      <c r="E58">
        <f>GT_NG!Q58</f>
        <v>8.2454844006568155</v>
      </c>
      <c r="F58">
        <f>GT_Spot!Q58</f>
        <v>0</v>
      </c>
      <c r="G58">
        <f>PPCL_NG!Q58</f>
        <v>0</v>
      </c>
      <c r="H58">
        <f>PPCL_Spot!Q58</f>
        <v>0</v>
      </c>
      <c r="I58">
        <f>Bawana_NG!Q58</f>
        <v>48.592249432896622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662.05333296631386</v>
      </c>
      <c r="P58" s="36">
        <v>68.139999999999986</v>
      </c>
      <c r="Q58" s="36">
        <v>22.09</v>
      </c>
      <c r="R58" s="38">
        <v>25.8</v>
      </c>
      <c r="S58" s="38">
        <v>0</v>
      </c>
      <c r="T58" s="37">
        <f>SUMPRODUCT(LTA!J58:AN58,LTA!J$101:AN$101,LTA!J$104:AN$104)</f>
        <v>211.09</v>
      </c>
      <c r="U58" s="37">
        <f>SUMPRODUCT(LTA!J58:AN58,LTA!J$102:AN$102,LTA!J$104:AN$104)</f>
        <v>100.98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0</v>
      </c>
      <c r="AB58" s="75">
        <f>-STOA!O58</f>
        <v>-450</v>
      </c>
      <c r="AC58">
        <f t="shared" si="0"/>
        <v>13.579654517318964</v>
      </c>
      <c r="AD58">
        <f t="shared" si="1"/>
        <v>699.23386228254822</v>
      </c>
      <c r="AE58">
        <f>'IDT-1'!C58</f>
        <v>0</v>
      </c>
      <c r="AF58" s="24"/>
      <c r="AG58">
        <f t="shared" si="2"/>
        <v>699.23386228254822</v>
      </c>
      <c r="AI58" s="34">
        <f>PXIL!I58</f>
        <v>0</v>
      </c>
      <c r="AJ58" s="34">
        <f>PXIL!O58</f>
        <v>0</v>
      </c>
      <c r="AK58" s="34">
        <f>RTM_IEX!I58</f>
        <v>9.64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8">
        <f>GDAM_IEX!I58</f>
        <v>0</v>
      </c>
      <c r="AP58" s="148">
        <f>GDAM_IEX!O58</f>
        <v>0</v>
      </c>
      <c r="AQ58" s="148">
        <f>GDAM_PXI!I58</f>
        <v>0</v>
      </c>
      <c r="AR58" s="148">
        <f>GDAM_PXI!O58</f>
        <v>0</v>
      </c>
    </row>
    <row r="59" spans="1:44">
      <c r="A59" t="s">
        <v>101</v>
      </c>
      <c r="D59">
        <f>TWEPL!Q59</f>
        <v>6.1824500000000002</v>
      </c>
      <c r="E59">
        <f>GT_NG!Q59</f>
        <v>8.2454844006568155</v>
      </c>
      <c r="F59">
        <f>GT_Spot!Q59</f>
        <v>0</v>
      </c>
      <c r="G59">
        <f>PPCL_NG!Q59</f>
        <v>0</v>
      </c>
      <c r="H59">
        <f>PPCL_Spot!Q59</f>
        <v>0</v>
      </c>
      <c r="I59">
        <f>Bawana_NG!Q59</f>
        <v>47.562247955759325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671.81683912947767</v>
      </c>
      <c r="P59" s="36">
        <v>68.142611928856184</v>
      </c>
      <c r="Q59" s="36">
        <v>22.09</v>
      </c>
      <c r="R59" s="38">
        <v>25.8</v>
      </c>
      <c r="S59" s="38">
        <v>0</v>
      </c>
      <c r="T59" s="37">
        <f>SUMPRODUCT(LTA!J59:AN59,LTA!J$101:AN$101,LTA!J$104:AN$104)</f>
        <v>206.25</v>
      </c>
      <c r="U59" s="37">
        <f>SUMPRODUCT(LTA!J59:AN59,LTA!J$102:AN$102,LTA!J$104:AN$104)</f>
        <v>100.98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0</v>
      </c>
      <c r="AB59" s="75">
        <f>-STOA!O59</f>
        <v>-450</v>
      </c>
      <c r="AC59">
        <f t="shared" si="0"/>
        <v>13.612381896883981</v>
      </c>
      <c r="AD59">
        <f t="shared" si="1"/>
        <v>703.09725151786608</v>
      </c>
      <c r="AE59">
        <f>'IDT-1'!C59</f>
        <v>0</v>
      </c>
      <c r="AF59" s="24"/>
      <c r="AG59">
        <f t="shared" si="2"/>
        <v>703.09725151786608</v>
      </c>
      <c r="AI59" s="34">
        <f>PXIL!I59</f>
        <v>0</v>
      </c>
      <c r="AJ59" s="34">
        <f>PXIL!O59</f>
        <v>0</v>
      </c>
      <c r="AK59" s="34">
        <f>RTM_IEX!I59</f>
        <v>9.64</v>
      </c>
      <c r="AL59" s="34">
        <f>RTM_IEX!O59</f>
        <v>0</v>
      </c>
      <c r="AM59" s="34">
        <f>RTM_PXI!I59</f>
        <v>0</v>
      </c>
      <c r="AN59" s="34">
        <f>RTM_PXI!O59</f>
        <v>0</v>
      </c>
      <c r="AO59" s="148">
        <f>GDAM_IEX!I59</f>
        <v>0</v>
      </c>
      <c r="AP59" s="148">
        <f>GDAM_IEX!O59</f>
        <v>0</v>
      </c>
      <c r="AQ59" s="148">
        <f>GDAM_PXI!I59</f>
        <v>0</v>
      </c>
      <c r="AR59" s="148">
        <f>GDAM_PXI!O59</f>
        <v>0</v>
      </c>
    </row>
    <row r="60" spans="1:44">
      <c r="A60" t="s">
        <v>102</v>
      </c>
      <c r="D60">
        <f>TWEPL!Q60</f>
        <v>6.1824500000000002</v>
      </c>
      <c r="E60">
        <f>GT_NG!Q60</f>
        <v>8.2454844006568155</v>
      </c>
      <c r="F60">
        <f>GT_Spot!Q60</f>
        <v>0</v>
      </c>
      <c r="G60">
        <f>PPCL_NG!Q60</f>
        <v>0</v>
      </c>
      <c r="H60">
        <f>PPCL_Spot!Q60</f>
        <v>0</v>
      </c>
      <c r="I60">
        <f>Bawana_NG!Q60</f>
        <v>47.562247955759325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680.02819126840927</v>
      </c>
      <c r="P60" s="36">
        <v>68.142611928856184</v>
      </c>
      <c r="Q60" s="36">
        <v>22.09</v>
      </c>
      <c r="R60" s="38">
        <v>25.8</v>
      </c>
      <c r="S60" s="38">
        <v>0</v>
      </c>
      <c r="T60" s="37">
        <f>SUMPRODUCT(LTA!J60:AN60,LTA!J$101:AN$101,LTA!J$104:AN$104)</f>
        <v>197.93</v>
      </c>
      <c r="U60" s="37">
        <f>SUMPRODUCT(LTA!J60:AN60,LTA!J$102:AN$102,LTA!J$104:AN$104)</f>
        <v>100.98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0</v>
      </c>
      <c r="AB60" s="75">
        <f>-STOA!O60</f>
        <v>-450</v>
      </c>
      <c r="AC60">
        <f t="shared" si="0"/>
        <v>13.554769254851006</v>
      </c>
      <c r="AD60">
        <f t="shared" si="1"/>
        <v>696.2962162988307</v>
      </c>
      <c r="AE60">
        <f>'IDT-1'!C60</f>
        <v>0</v>
      </c>
      <c r="AF60" s="24"/>
      <c r="AG60">
        <f t="shared" si="2"/>
        <v>696.2962162988307</v>
      </c>
      <c r="AI60" s="34">
        <f>PXIL!I60</f>
        <v>0</v>
      </c>
      <c r="AJ60" s="34">
        <f>PXIL!O60</f>
        <v>0</v>
      </c>
      <c r="AK60" s="34">
        <f>RTM_IEX!I60</f>
        <v>2.89</v>
      </c>
      <c r="AL60" s="34">
        <f>RTM_IEX!O60</f>
        <v>0</v>
      </c>
      <c r="AM60" s="34">
        <f>RTM_PXI!I60</f>
        <v>0</v>
      </c>
      <c r="AN60" s="34">
        <f>RTM_PXI!O60</f>
        <v>0</v>
      </c>
      <c r="AO60" s="148">
        <f>GDAM_IEX!I60</f>
        <v>0</v>
      </c>
      <c r="AP60" s="148">
        <f>GDAM_IEX!O60</f>
        <v>0</v>
      </c>
      <c r="AQ60" s="148">
        <f>GDAM_PXI!I60</f>
        <v>0</v>
      </c>
      <c r="AR60" s="148">
        <f>GDAM_PXI!O60</f>
        <v>0</v>
      </c>
    </row>
    <row r="61" spans="1:44">
      <c r="A61" t="s">
        <v>103</v>
      </c>
      <c r="D61">
        <f>TWEPL!Q61</f>
        <v>6.1824500000000002</v>
      </c>
      <c r="E61">
        <f>GT_NG!Q61</f>
        <v>8.2454844006568155</v>
      </c>
      <c r="F61">
        <f>GT_Spot!Q61</f>
        <v>0</v>
      </c>
      <c r="G61">
        <f>PPCL_NG!Q61</f>
        <v>0</v>
      </c>
      <c r="H61">
        <f>PPCL_Spot!Q61</f>
        <v>0</v>
      </c>
      <c r="I61">
        <f>Bawana_NG!Q61</f>
        <v>47.562247955759325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686.68307055263756</v>
      </c>
      <c r="P61" s="36">
        <v>68.142611928856184</v>
      </c>
      <c r="Q61" s="36">
        <v>22.089999999999996</v>
      </c>
      <c r="R61" s="38">
        <v>25.8</v>
      </c>
      <c r="S61" s="38">
        <v>0</v>
      </c>
      <c r="T61" s="37">
        <f>SUMPRODUCT(LTA!J61:AN61,LTA!J$101:AN$101,LTA!J$104:AN$104)</f>
        <v>189.3</v>
      </c>
      <c r="U61" s="37">
        <f>SUMPRODUCT(LTA!J61:AN61,LTA!J$102:AN$102,LTA!J$104:AN$104)</f>
        <v>100.98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0</v>
      </c>
      <c r="AB61" s="75">
        <f>-STOA!O61</f>
        <v>-450</v>
      </c>
      <c r="AC61">
        <f t="shared" si="0"/>
        <v>13.675854240838522</v>
      </c>
      <c r="AD61">
        <f t="shared" si="1"/>
        <v>710.59001059707145</v>
      </c>
      <c r="AE61">
        <f>'IDT-1'!C61</f>
        <v>0</v>
      </c>
      <c r="AF61" s="24"/>
      <c r="AG61">
        <f t="shared" si="2"/>
        <v>710.59001059707145</v>
      </c>
      <c r="AI61" s="34">
        <f>PXIL!I61</f>
        <v>0</v>
      </c>
      <c r="AJ61" s="34">
        <f>PXIL!O61</f>
        <v>0</v>
      </c>
      <c r="AK61" s="34">
        <f>RTM_IEX!I61</f>
        <v>19.28</v>
      </c>
      <c r="AL61" s="34">
        <f>RTM_IEX!O61</f>
        <v>0</v>
      </c>
      <c r="AM61" s="34">
        <f>RTM_PXI!I61</f>
        <v>0</v>
      </c>
      <c r="AN61" s="34">
        <f>RTM_PXI!O61</f>
        <v>0</v>
      </c>
      <c r="AO61" s="148">
        <f>GDAM_IEX!I61</f>
        <v>0</v>
      </c>
      <c r="AP61" s="148">
        <f>GDAM_IEX!O61</f>
        <v>0</v>
      </c>
      <c r="AQ61" s="148">
        <f>GDAM_PXI!I61</f>
        <v>0</v>
      </c>
      <c r="AR61" s="148">
        <f>GDAM_PXI!O61</f>
        <v>0</v>
      </c>
    </row>
    <row r="62" spans="1:44">
      <c r="A62" t="s">
        <v>104</v>
      </c>
      <c r="D62">
        <f>TWEPL!Q62</f>
        <v>6.1824500000000002</v>
      </c>
      <c r="E62">
        <f>GT_NG!Q62</f>
        <v>8.2454844006568155</v>
      </c>
      <c r="F62">
        <f>GT_Spot!Q62</f>
        <v>0</v>
      </c>
      <c r="G62">
        <f>PPCL_NG!Q62</f>
        <v>0</v>
      </c>
      <c r="H62">
        <f>PPCL_Spot!Q62</f>
        <v>0</v>
      </c>
      <c r="I62">
        <f>Bawana_NG!Q62</f>
        <v>47.562247955759325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686.68024086918945</v>
      </c>
      <c r="P62" s="36">
        <v>68.142611928856184</v>
      </c>
      <c r="Q62" s="36">
        <v>22.089999999999996</v>
      </c>
      <c r="R62" s="38">
        <v>25.8</v>
      </c>
      <c r="S62" s="38">
        <v>0</v>
      </c>
      <c r="T62" s="37">
        <f>SUMPRODUCT(LTA!J62:AN62,LTA!J$101:AN$101,LTA!J$104:AN$104)</f>
        <v>176.99</v>
      </c>
      <c r="U62" s="37">
        <f>SUMPRODUCT(LTA!J62:AN62,LTA!J$102:AN$102,LTA!J$104:AN$104)</f>
        <v>100.98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0</v>
      </c>
      <c r="AB62" s="75">
        <f>-STOA!O62</f>
        <v>-450</v>
      </c>
      <c r="AC62">
        <f t="shared" si="0"/>
        <v>13.734378471497562</v>
      </c>
      <c r="AD62">
        <f t="shared" si="1"/>
        <v>717.49865668296457</v>
      </c>
      <c r="AE62">
        <f>'IDT-1'!C62</f>
        <v>0</v>
      </c>
      <c r="AF62" s="24"/>
      <c r="AG62">
        <f t="shared" si="2"/>
        <v>717.49865668296457</v>
      </c>
      <c r="AI62" s="34">
        <f>PXIL!I62</f>
        <v>0</v>
      </c>
      <c r="AJ62" s="34">
        <f>PXIL!O62</f>
        <v>0</v>
      </c>
      <c r="AK62" s="34">
        <f>RTM_IEX!I62</f>
        <v>14.46</v>
      </c>
      <c r="AL62" s="34">
        <f>RTM_IEX!O62</f>
        <v>0</v>
      </c>
      <c r="AM62" s="34">
        <f>RTM_PXI!I62</f>
        <v>0</v>
      </c>
      <c r="AN62" s="34">
        <f>RTM_PXI!O62</f>
        <v>0</v>
      </c>
      <c r="AO62" s="148">
        <f>GDAM_IEX!I62</f>
        <v>24.1</v>
      </c>
      <c r="AP62" s="148">
        <f>GDAM_IEX!O62</f>
        <v>0</v>
      </c>
      <c r="AQ62" s="148">
        <f>GDAM_PXI!I62</f>
        <v>0</v>
      </c>
      <c r="AR62" s="148">
        <f>GDAM_PXI!O62</f>
        <v>0</v>
      </c>
    </row>
    <row r="63" spans="1:44">
      <c r="A63" t="s">
        <v>105</v>
      </c>
      <c r="D63">
        <f>TWEPL!Q63</f>
        <v>6.1824500000000002</v>
      </c>
      <c r="E63">
        <f>GT_NG!Q63</f>
        <v>8.2454844006568155</v>
      </c>
      <c r="F63">
        <f>GT_Spot!Q63</f>
        <v>0</v>
      </c>
      <c r="G63">
        <f>PPCL_NG!Q63</f>
        <v>0</v>
      </c>
      <c r="H63">
        <f>PPCL_Spot!Q63</f>
        <v>0</v>
      </c>
      <c r="I63">
        <f>Bawana_NG!Q63</f>
        <v>46.22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686.68128386581623</v>
      </c>
      <c r="P63" s="36">
        <v>68.142611928856184</v>
      </c>
      <c r="Q63" s="36">
        <v>22.089999999999996</v>
      </c>
      <c r="R63" s="38">
        <v>25.8</v>
      </c>
      <c r="S63" s="38">
        <v>0</v>
      </c>
      <c r="T63" s="37">
        <f>SUMPRODUCT(LTA!J63:AN63,LTA!J$101:AN$101,LTA!J$104:AN$104)</f>
        <v>166.28</v>
      </c>
      <c r="U63" s="37">
        <f>SUMPRODUCT(LTA!J63:AN63,LTA!J$102:AN$102,LTA!J$104:AN$104)</f>
        <v>100.98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0</v>
      </c>
      <c r="AB63" s="75">
        <f>-STOA!O63</f>
        <v>-450</v>
      </c>
      <c r="AC63">
        <f t="shared" si="0"/>
        <v>13.592660349840846</v>
      </c>
      <c r="AD63">
        <f t="shared" si="1"/>
        <v>700.76916984548848</v>
      </c>
      <c r="AE63">
        <f>'IDT-1'!C63</f>
        <v>0</v>
      </c>
      <c r="AF63" s="24"/>
      <c r="AG63">
        <f t="shared" si="2"/>
        <v>700.76916984548848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0</v>
      </c>
      <c r="AM63" s="34">
        <f>RTM_PXI!I63</f>
        <v>0</v>
      </c>
      <c r="AN63" s="34">
        <f>RTM_PXI!O63</f>
        <v>0</v>
      </c>
      <c r="AO63" s="148">
        <f>GDAM_IEX!I63</f>
        <v>33.74</v>
      </c>
      <c r="AP63" s="148">
        <f>GDAM_IEX!O63</f>
        <v>0</v>
      </c>
      <c r="AQ63" s="148">
        <f>GDAM_PXI!I63</f>
        <v>0</v>
      </c>
      <c r="AR63" s="148">
        <f>GDAM_PXI!O63</f>
        <v>0</v>
      </c>
    </row>
    <row r="64" spans="1:44">
      <c r="A64" t="s">
        <v>106</v>
      </c>
      <c r="D64">
        <f>TWEPL!Q64</f>
        <v>6.1824500000000002</v>
      </c>
      <c r="E64">
        <f>GT_NG!Q64</f>
        <v>8.2454844006568155</v>
      </c>
      <c r="F64">
        <f>GT_Spot!Q64</f>
        <v>0</v>
      </c>
      <c r="G64">
        <f>PPCL_NG!Q64</f>
        <v>0</v>
      </c>
      <c r="H64">
        <f>PPCL_Spot!Q64</f>
        <v>0</v>
      </c>
      <c r="I64">
        <f>Bawana_NG!Q64</f>
        <v>46.22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686.68196898497297</v>
      </c>
      <c r="P64" s="36">
        <v>68.142611928856184</v>
      </c>
      <c r="Q64" s="36">
        <v>22.089999999999996</v>
      </c>
      <c r="R64" s="38">
        <v>25.8</v>
      </c>
      <c r="S64" s="38">
        <v>0</v>
      </c>
      <c r="T64" s="37">
        <f>SUMPRODUCT(LTA!J64:AN64,LTA!J$101:AN$101,LTA!J$104:AN$104)</f>
        <v>149.04000000000002</v>
      </c>
      <c r="U64" s="37">
        <f>SUMPRODUCT(LTA!J64:AN64,LTA!J$102:AN$102,LTA!J$104:AN$104)</f>
        <v>100.98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0</v>
      </c>
      <c r="AB64" s="75">
        <f>-STOA!O64</f>
        <v>-450</v>
      </c>
      <c r="AC64">
        <f t="shared" si="0"/>
        <v>13.528910104841763</v>
      </c>
      <c r="AD64">
        <f t="shared" si="1"/>
        <v>693.24360520964422</v>
      </c>
      <c r="AE64">
        <f>'IDT-1'!C64</f>
        <v>0</v>
      </c>
      <c r="AF64" s="24"/>
      <c r="AG64">
        <f t="shared" si="2"/>
        <v>693.24360520964422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0</v>
      </c>
      <c r="AM64" s="34">
        <f>RTM_PXI!I64</f>
        <v>0</v>
      </c>
      <c r="AN64" s="34">
        <f>RTM_PXI!O64</f>
        <v>0</v>
      </c>
      <c r="AO64" s="148">
        <f>GDAM_IEX!I64</f>
        <v>43.39</v>
      </c>
      <c r="AP64" s="148">
        <f>GDAM_IEX!O64</f>
        <v>0</v>
      </c>
      <c r="AQ64" s="148">
        <f>GDAM_PXI!I64</f>
        <v>0</v>
      </c>
      <c r="AR64" s="148">
        <f>GDAM_PXI!O64</f>
        <v>0</v>
      </c>
    </row>
    <row r="65" spans="1:44">
      <c r="A65" t="s">
        <v>107</v>
      </c>
      <c r="D65">
        <f>TWEPL!Q65</f>
        <v>6.1824500000000002</v>
      </c>
      <c r="E65">
        <f>GT_NG!Q65</f>
        <v>8.2454844006568155</v>
      </c>
      <c r="F65">
        <f>GT_Spot!Q65</f>
        <v>0</v>
      </c>
      <c r="G65">
        <f>PPCL_NG!Q65</f>
        <v>0</v>
      </c>
      <c r="H65">
        <f>PPCL_Spot!Q65</f>
        <v>0</v>
      </c>
      <c r="I65">
        <f>Bawana_NG!Q65</f>
        <v>46.22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678.94716736997771</v>
      </c>
      <c r="P65" s="36">
        <v>68.142611928856184</v>
      </c>
      <c r="Q65" s="36">
        <v>22.089999999999996</v>
      </c>
      <c r="R65" s="38">
        <v>26.3</v>
      </c>
      <c r="S65" s="38">
        <v>0</v>
      </c>
      <c r="T65" s="37">
        <f>SUMPRODUCT(LTA!J65:AN65,LTA!J$101:AN$101,LTA!J$104:AN$104)</f>
        <v>139.13</v>
      </c>
      <c r="U65" s="37">
        <f>SUMPRODUCT(LTA!J65:AN65,LTA!J$102:AN$102,LTA!J$104:AN$104)</f>
        <v>100.98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0</v>
      </c>
      <c r="AB65" s="75">
        <f>-STOA!O65</f>
        <v>-450</v>
      </c>
      <c r="AC65">
        <f t="shared" si="0"/>
        <v>13.506357771275802</v>
      </c>
      <c r="AD65">
        <f t="shared" si="1"/>
        <v>690.58135592821498</v>
      </c>
      <c r="AE65">
        <f>'IDT-1'!C65</f>
        <v>0</v>
      </c>
      <c r="AF65" s="24"/>
      <c r="AG65">
        <f t="shared" si="2"/>
        <v>690.58135592821498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0</v>
      </c>
      <c r="AM65" s="34">
        <f>RTM_PXI!I65</f>
        <v>0</v>
      </c>
      <c r="AN65" s="34">
        <f>RTM_PXI!O65</f>
        <v>0</v>
      </c>
      <c r="AO65" s="148">
        <f>GDAM_IEX!I65</f>
        <v>57.85</v>
      </c>
      <c r="AP65" s="148">
        <f>GDAM_IEX!O65</f>
        <v>0</v>
      </c>
      <c r="AQ65" s="148">
        <f>GDAM_PXI!I65</f>
        <v>0</v>
      </c>
      <c r="AR65" s="148">
        <f>GDAM_PXI!O65</f>
        <v>0</v>
      </c>
    </row>
    <row r="66" spans="1:44">
      <c r="A66" t="s">
        <v>108</v>
      </c>
      <c r="D66">
        <f>TWEPL!Q66</f>
        <v>6.1824500000000002</v>
      </c>
      <c r="E66">
        <f>GT_NG!Q66</f>
        <v>8.2454844006568155</v>
      </c>
      <c r="F66">
        <f>GT_Spot!Q66</f>
        <v>0</v>
      </c>
      <c r="G66">
        <f>PPCL_NG!Q66</f>
        <v>0</v>
      </c>
      <c r="H66">
        <f>PPCL_Spot!Q66</f>
        <v>0</v>
      </c>
      <c r="I66">
        <f>Bawana_NG!Q66</f>
        <v>46.22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676.51450045174806</v>
      </c>
      <c r="P66" s="36">
        <v>68.142611928856184</v>
      </c>
      <c r="Q66" s="36">
        <v>22.089999999999996</v>
      </c>
      <c r="R66" s="38">
        <v>26.190000000000005</v>
      </c>
      <c r="S66" s="38">
        <v>0</v>
      </c>
      <c r="T66" s="37">
        <f>SUMPRODUCT(LTA!J66:AN66,LTA!J$101:AN$101,LTA!J$104:AN$104)</f>
        <v>125.14999999999999</v>
      </c>
      <c r="U66" s="37">
        <f>SUMPRODUCT(LTA!J66:AN66,LTA!J$102:AN$102,LTA!J$104:AN$104)</f>
        <v>100.98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0</v>
      </c>
      <c r="AB66" s="75">
        <f>-STOA!O66</f>
        <v>-450</v>
      </c>
      <c r="AC66">
        <f t="shared" si="0"/>
        <v>13.448459369162675</v>
      </c>
      <c r="AD66">
        <f t="shared" si="1"/>
        <v>683.74658741209851</v>
      </c>
      <c r="AE66">
        <f>'IDT-1'!C66</f>
        <v>0</v>
      </c>
      <c r="AF66" s="24"/>
      <c r="AG66">
        <f t="shared" si="2"/>
        <v>683.74658741209851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0</v>
      </c>
      <c r="AM66" s="34">
        <f>RTM_PXI!I66</f>
        <v>0</v>
      </c>
      <c r="AN66" s="34">
        <f>RTM_PXI!O66</f>
        <v>0</v>
      </c>
      <c r="AO66" s="148">
        <f>GDAM_IEX!I66</f>
        <v>67.48</v>
      </c>
      <c r="AP66" s="148">
        <f>GDAM_IEX!O66</f>
        <v>0</v>
      </c>
      <c r="AQ66" s="148">
        <f>GDAM_PXI!I66</f>
        <v>0</v>
      </c>
      <c r="AR66" s="148">
        <f>GDAM_PXI!O66</f>
        <v>0</v>
      </c>
    </row>
    <row r="67" spans="1:44">
      <c r="A67" t="s">
        <v>109</v>
      </c>
      <c r="D67">
        <f>TWEPL!Q67</f>
        <v>6.1824500000000002</v>
      </c>
      <c r="E67">
        <f>GT_NG!Q67</f>
        <v>8.2454844006568155</v>
      </c>
      <c r="F67">
        <f>GT_Spot!Q67</f>
        <v>0</v>
      </c>
      <c r="G67">
        <f>PPCL_NG!Q67</f>
        <v>0</v>
      </c>
      <c r="H67">
        <f>PPCL_Spot!Q67</f>
        <v>0</v>
      </c>
      <c r="I67">
        <f>Bawana_NG!Q67</f>
        <v>46.22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680.59466768149616</v>
      </c>
      <c r="P67" s="36">
        <v>68.142611928856184</v>
      </c>
      <c r="Q67" s="36">
        <v>22.089999999999996</v>
      </c>
      <c r="R67" s="38">
        <v>20.350000000000001</v>
      </c>
      <c r="S67" s="38">
        <v>0</v>
      </c>
      <c r="T67" s="37">
        <f>SUMPRODUCT(LTA!J67:AN67,LTA!J$101:AN$101,LTA!J$104:AN$104)</f>
        <v>103.24000000000001</v>
      </c>
      <c r="U67" s="37">
        <f>SUMPRODUCT(LTA!J67:AN67,LTA!J$102:AN$102,LTA!J$104:AN$104)</f>
        <v>100.98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0</v>
      </c>
      <c r="AB67" s="75">
        <f>-STOA!O67</f>
        <v>-450</v>
      </c>
      <c r="AC67">
        <f t="shared" si="0"/>
        <v>13.697820347914339</v>
      </c>
      <c r="AD67">
        <f t="shared" si="1"/>
        <v>654.93739366309489</v>
      </c>
      <c r="AE67">
        <f>'IDT-1'!C67</f>
        <v>0</v>
      </c>
      <c r="AF67" s="24"/>
      <c r="AG67">
        <f t="shared" si="2"/>
        <v>654.93739366309489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-29</v>
      </c>
      <c r="AM67" s="34">
        <f>RTM_PXI!I67</f>
        <v>0</v>
      </c>
      <c r="AN67" s="34">
        <f>RTM_PXI!O67</f>
        <v>0</v>
      </c>
      <c r="AO67" s="148">
        <f>GDAM_IEX!I67</f>
        <v>91.59</v>
      </c>
      <c r="AP67" s="148">
        <f>GDAM_IEX!O67</f>
        <v>0</v>
      </c>
      <c r="AQ67" s="148">
        <f>GDAM_PXI!I67</f>
        <v>0</v>
      </c>
      <c r="AR67" s="148">
        <f>GDAM_PXI!O67</f>
        <v>0</v>
      </c>
    </row>
    <row r="68" spans="1:44">
      <c r="A68" t="s">
        <v>110</v>
      </c>
      <c r="D68">
        <f>TWEPL!Q68</f>
        <v>6.1824500000000002</v>
      </c>
      <c r="E68">
        <f>GT_NG!Q68</f>
        <v>8.2454844006568155</v>
      </c>
      <c r="F68">
        <f>GT_Spot!Q68</f>
        <v>0</v>
      </c>
      <c r="G68">
        <f>PPCL_NG!Q68</f>
        <v>0</v>
      </c>
      <c r="H68">
        <f>PPCL_Spot!Q68</f>
        <v>0</v>
      </c>
      <c r="I68">
        <f>Bawana_NG!Q68</f>
        <v>46.22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680.72620430670111</v>
      </c>
      <c r="P68" s="36">
        <v>68.142611928856184</v>
      </c>
      <c r="Q68" s="36">
        <v>22.089999999999996</v>
      </c>
      <c r="R68" s="38">
        <v>14.94</v>
      </c>
      <c r="S68" s="38">
        <v>0</v>
      </c>
      <c r="T68" s="37">
        <f>SUMPRODUCT(LTA!J68:AN68,LTA!J$101:AN$101,LTA!J$104:AN$104)</f>
        <v>86.300000000000011</v>
      </c>
      <c r="U68" s="37">
        <f>SUMPRODUCT(LTA!J68:AN68,LTA!J$102:AN$102,LTA!J$104:AN$104)</f>
        <v>100.98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0</v>
      </c>
      <c r="AB68" s="75">
        <f>-STOA!O68</f>
        <v>-450</v>
      </c>
      <c r="AC68">
        <f t="shared" ref="AC68:AC98" si="3">SUMIF(B68:AB68,"&gt;0")*$AC$2-SUMIF(B68:AB68,"&lt;0")*($AC$2/(1-$AC$2))+SUMIF(AI68:AR68,"&gt;0")*$AC$2-SUMIF(AI68:AR68,"&lt;0")*($AC$2/(1-$AC$2))</f>
        <v>13.730567571015841</v>
      </c>
      <c r="AD68">
        <f t="shared" ref="AD68:AD98" si="4">SUM(B68:AB68,AI68:AR68)-AC68</f>
        <v>654.78618306519843</v>
      </c>
      <c r="AE68">
        <f>'IDT-1'!C68</f>
        <v>0</v>
      </c>
      <c r="AF68" s="24"/>
      <c r="AG68">
        <f t="shared" ref="AG68:AG98" si="5">SUM(AD68:AF68)</f>
        <v>654.78618306519843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-31</v>
      </c>
      <c r="AM68" s="34">
        <f>RTM_PXI!I68</f>
        <v>0</v>
      </c>
      <c r="AN68" s="34">
        <f>RTM_PXI!O68</f>
        <v>0</v>
      </c>
      <c r="AO68" s="148">
        <f>GDAM_IEX!I68</f>
        <v>115.69</v>
      </c>
      <c r="AP68" s="148">
        <f>GDAM_IEX!O68</f>
        <v>0</v>
      </c>
      <c r="AQ68" s="148">
        <f>GDAM_PXI!I68</f>
        <v>0</v>
      </c>
      <c r="AR68" s="148">
        <f>GDAM_PXI!O68</f>
        <v>0</v>
      </c>
    </row>
    <row r="69" spans="1:44">
      <c r="A69" t="s">
        <v>111</v>
      </c>
      <c r="D69">
        <f>TWEPL!Q69</f>
        <v>6.1824500000000002</v>
      </c>
      <c r="E69">
        <f>GT_NG!Q69</f>
        <v>8.2454844006568155</v>
      </c>
      <c r="F69">
        <f>GT_Spot!Q69</f>
        <v>0</v>
      </c>
      <c r="G69">
        <f>PPCL_NG!Q69</f>
        <v>0</v>
      </c>
      <c r="H69">
        <f>PPCL_Spot!Q69</f>
        <v>0</v>
      </c>
      <c r="I69">
        <f>Bawana_NG!Q69</f>
        <v>46.22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684.35908998084665</v>
      </c>
      <c r="P69" s="36">
        <v>68.142611928856184</v>
      </c>
      <c r="Q69" s="36">
        <v>22.089999999999996</v>
      </c>
      <c r="R69" s="38">
        <v>5.2826559356136826</v>
      </c>
      <c r="S69" s="38">
        <v>0</v>
      </c>
      <c r="T69" s="37">
        <f>SUMPRODUCT(LTA!J69:AN69,LTA!J$101:AN$101,LTA!J$104:AN$104)</f>
        <v>82.94</v>
      </c>
      <c r="U69" s="37">
        <f>SUMPRODUCT(LTA!J69:AN69,LTA!J$102:AN$102,LTA!J$104:AN$104)</f>
        <v>100.98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0</v>
      </c>
      <c r="AB69" s="75">
        <f>-STOA!O69</f>
        <v>-450</v>
      </c>
      <c r="AC69">
        <f t="shared" si="3"/>
        <v>13.845790962812931</v>
      </c>
      <c r="AD69">
        <f t="shared" si="4"/>
        <v>670.39650128316055</v>
      </c>
      <c r="AE69">
        <f>'IDT-1'!C69</f>
        <v>0</v>
      </c>
      <c r="AF69" s="24"/>
      <c r="AG69">
        <f t="shared" si="5"/>
        <v>670.39650128316055</v>
      </c>
      <c r="AI69" s="34">
        <f>PXIL!I69</f>
        <v>0</v>
      </c>
      <c r="AJ69" s="34">
        <f>PXIL!O69</f>
        <v>0</v>
      </c>
      <c r="AK69" s="34">
        <f>RTM_IEX!I69</f>
        <v>0</v>
      </c>
      <c r="AL69" s="34">
        <f>RTM_IEX!O69</f>
        <v>-30</v>
      </c>
      <c r="AM69" s="34">
        <f>RTM_PXI!I69</f>
        <v>0</v>
      </c>
      <c r="AN69" s="34">
        <f>RTM_PXI!O69</f>
        <v>0</v>
      </c>
      <c r="AO69" s="148">
        <f>GDAM_IEX!I69</f>
        <v>139.80000000000001</v>
      </c>
      <c r="AP69" s="148">
        <f>GDAM_IEX!O69</f>
        <v>0</v>
      </c>
      <c r="AQ69" s="148">
        <f>GDAM_PXI!I69</f>
        <v>0</v>
      </c>
      <c r="AR69" s="148">
        <f>GDAM_PXI!O69</f>
        <v>0</v>
      </c>
    </row>
    <row r="70" spans="1:44">
      <c r="A70" t="s">
        <v>112</v>
      </c>
      <c r="D70">
        <f>TWEPL!Q70</f>
        <v>6.1824500000000002</v>
      </c>
      <c r="E70">
        <f>GT_NG!Q70</f>
        <v>8.2454844006568155</v>
      </c>
      <c r="F70">
        <f>GT_Spot!Q70</f>
        <v>0</v>
      </c>
      <c r="G70">
        <f>PPCL_NG!Q70</f>
        <v>0</v>
      </c>
      <c r="H70">
        <f>PPCL_Spot!Q70</f>
        <v>0</v>
      </c>
      <c r="I70">
        <f>Bawana_NG!Q70</f>
        <v>55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684.35908998084665</v>
      </c>
      <c r="P70" s="36">
        <v>68.142611928856184</v>
      </c>
      <c r="Q70" s="36">
        <v>22.089999999999996</v>
      </c>
      <c r="R70" s="38">
        <v>2.23</v>
      </c>
      <c r="S70" s="38">
        <v>0</v>
      </c>
      <c r="T70" s="37">
        <f>SUMPRODUCT(LTA!J70:AN70,LTA!J$101:AN$101,LTA!J$104:AN$104)</f>
        <v>74.72</v>
      </c>
      <c r="U70" s="37">
        <f>SUMPRODUCT(LTA!J70:AN70,LTA!J$102:AN$102,LTA!J$104:AN$104)</f>
        <v>100.98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33.65</v>
      </c>
      <c r="Z70" s="34">
        <f>IEX!O70</f>
        <v>0</v>
      </c>
      <c r="AA70" s="75">
        <f>STOA!I70</f>
        <v>0</v>
      </c>
      <c r="AB70" s="75">
        <f>-STOA!O70</f>
        <v>-450</v>
      </c>
      <c r="AC70">
        <f t="shared" si="3"/>
        <v>14.175281914752885</v>
      </c>
      <c r="AD70">
        <f t="shared" si="4"/>
        <v>693.22435439560684</v>
      </c>
      <c r="AE70">
        <f>'IDT-1'!C70</f>
        <v>0</v>
      </c>
      <c r="AF70" s="24"/>
      <c r="AG70">
        <f t="shared" si="5"/>
        <v>693.22435439560684</v>
      </c>
      <c r="AI70" s="34">
        <f>PXIL!I70</f>
        <v>0</v>
      </c>
      <c r="AJ70" s="34">
        <f>PXIL!O70</f>
        <v>0</v>
      </c>
      <c r="AK70" s="34">
        <f>RTM_IEX!I70</f>
        <v>0</v>
      </c>
      <c r="AL70" s="34">
        <f>RTM_IEX!O70</f>
        <v>-38</v>
      </c>
      <c r="AM70" s="34">
        <f>RTM_PXI!I70</f>
        <v>0</v>
      </c>
      <c r="AN70" s="34">
        <f>RTM_PXI!O70</f>
        <v>0</v>
      </c>
      <c r="AO70" s="148">
        <f>GDAM_IEX!I70</f>
        <v>139.80000000000001</v>
      </c>
      <c r="AP70" s="148">
        <f>GDAM_IEX!O70</f>
        <v>0</v>
      </c>
      <c r="AQ70" s="148">
        <f>GDAM_PXI!I70</f>
        <v>0</v>
      </c>
      <c r="AR70" s="148">
        <f>GDAM_PXI!O70</f>
        <v>0</v>
      </c>
    </row>
    <row r="71" spans="1:44">
      <c r="A71" t="s">
        <v>113</v>
      </c>
      <c r="D71">
        <f>TWEPL!Q71</f>
        <v>6.1824500000000002</v>
      </c>
      <c r="E71">
        <f>GT_NG!Q71</f>
        <v>8.5274180655475611</v>
      </c>
      <c r="F71">
        <f>GT_Spot!Q71</f>
        <v>0</v>
      </c>
      <c r="G71">
        <f>PPCL_NG!Q71</f>
        <v>0</v>
      </c>
      <c r="H71">
        <f>PPCL_Spot!Q71</f>
        <v>0</v>
      </c>
      <c r="I71">
        <f>Bawana_NG!Q71</f>
        <v>54.14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686.87900772624835</v>
      </c>
      <c r="P71" s="36">
        <v>68.142611928856184</v>
      </c>
      <c r="Q71" s="36">
        <v>22.089999999999996</v>
      </c>
      <c r="R71" s="38">
        <v>0.24734042553191493</v>
      </c>
      <c r="S71" s="38">
        <v>0</v>
      </c>
      <c r="T71" s="37">
        <f>SUMPRODUCT(LTA!J71:AN71,LTA!J$101:AN$101,LTA!J$104:AN$104)</f>
        <v>62.77</v>
      </c>
      <c r="U71" s="37">
        <f>SUMPRODUCT(LTA!J71:AN71,LTA!J$102:AN$102,LTA!J$104:AN$104)</f>
        <v>100.98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9.2100000000000009</v>
      </c>
      <c r="Z71" s="34">
        <f>IEX!O71</f>
        <v>0</v>
      </c>
      <c r="AA71" s="75">
        <f>STOA!I71</f>
        <v>176.42000000000002</v>
      </c>
      <c r="AB71" s="75">
        <f>-STOA!O71</f>
        <v>-450</v>
      </c>
      <c r="AC71">
        <f t="shared" si="3"/>
        <v>14.089755129400919</v>
      </c>
      <c r="AD71">
        <f t="shared" si="4"/>
        <v>721.28907301678316</v>
      </c>
      <c r="AE71">
        <f>'IDT-1'!C71</f>
        <v>0</v>
      </c>
      <c r="AF71" s="24"/>
      <c r="AG71">
        <f t="shared" si="5"/>
        <v>721.28907301678316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-19</v>
      </c>
      <c r="AM71" s="34">
        <f>RTM_PXI!I71</f>
        <v>0</v>
      </c>
      <c r="AN71" s="34">
        <f>RTM_PXI!O71</f>
        <v>0</v>
      </c>
      <c r="AO71" s="148">
        <f>GDAM_IEX!I71</f>
        <v>8.7899999999999991</v>
      </c>
      <c r="AP71" s="148">
        <f>GDAM_IEX!O71</f>
        <v>0</v>
      </c>
      <c r="AQ71" s="148">
        <f>GDAM_PXI!I71</f>
        <v>0</v>
      </c>
      <c r="AR71" s="148">
        <f>GDAM_PXI!O71</f>
        <v>0</v>
      </c>
    </row>
    <row r="72" spans="1:44">
      <c r="A72" t="s">
        <v>114</v>
      </c>
      <c r="D72">
        <f>TWEPL!Q72</f>
        <v>6.1824500000000002</v>
      </c>
      <c r="E72">
        <f>GT_NG!Q72</f>
        <v>8.5274180655475611</v>
      </c>
      <c r="F72">
        <f>GT_Spot!Q72</f>
        <v>0</v>
      </c>
      <c r="G72">
        <f>PPCL_NG!Q72</f>
        <v>0</v>
      </c>
      <c r="H72">
        <f>PPCL_Spot!Q72</f>
        <v>0</v>
      </c>
      <c r="I72">
        <f>Bawana_NG!Q72</f>
        <v>54.14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693.74890695002728</v>
      </c>
      <c r="P72" s="36">
        <v>68.142611928856184</v>
      </c>
      <c r="Q72" s="36">
        <v>22.089999999999996</v>
      </c>
      <c r="R72" s="38">
        <v>0.21</v>
      </c>
      <c r="S72" s="38">
        <v>0</v>
      </c>
      <c r="T72" s="37">
        <f>SUMPRODUCT(LTA!J72:AN72,LTA!J$101:AN$101,LTA!J$104:AN$104)</f>
        <v>59.069999999999993</v>
      </c>
      <c r="U72" s="37">
        <f>SUMPRODUCT(LTA!J72:AN72,LTA!J$102:AN$102,LTA!J$104:AN$104)</f>
        <v>100.98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1.39</v>
      </c>
      <c r="Z72" s="34">
        <f>IEX!O72</f>
        <v>0</v>
      </c>
      <c r="AA72" s="75">
        <f>STOA!I72</f>
        <v>178.34000000000003</v>
      </c>
      <c r="AB72" s="75">
        <f>-STOA!O72</f>
        <v>-450</v>
      </c>
      <c r="AC72">
        <f t="shared" si="3"/>
        <v>13.9131166265333</v>
      </c>
      <c r="AD72">
        <f t="shared" si="4"/>
        <v>738.59827031789791</v>
      </c>
      <c r="AE72">
        <f>'IDT-1'!C72</f>
        <v>0</v>
      </c>
      <c r="AF72" s="24"/>
      <c r="AG72">
        <f t="shared" si="5"/>
        <v>738.59827031789791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0</v>
      </c>
      <c r="AM72" s="34">
        <f>RTM_PXI!I72</f>
        <v>0</v>
      </c>
      <c r="AN72" s="34">
        <f>RTM_PXI!O72</f>
        <v>0</v>
      </c>
      <c r="AO72" s="148">
        <f>GDAM_IEX!I72</f>
        <v>9.69</v>
      </c>
      <c r="AP72" s="148">
        <f>GDAM_IEX!O72</f>
        <v>0</v>
      </c>
      <c r="AQ72" s="148">
        <f>GDAM_PXI!I72</f>
        <v>0</v>
      </c>
      <c r="AR72" s="148">
        <f>GDAM_PXI!O72</f>
        <v>0</v>
      </c>
    </row>
    <row r="73" spans="1:44">
      <c r="A73" t="s">
        <v>115</v>
      </c>
      <c r="D73">
        <f>TWEPL!Q73</f>
        <v>6.1824500000000002</v>
      </c>
      <c r="E73">
        <f>GT_NG!Q73</f>
        <v>8.5274180655475611</v>
      </c>
      <c r="F73">
        <f>GT_Spot!Q73</f>
        <v>0</v>
      </c>
      <c r="G73">
        <f>PPCL_NG!Q73</f>
        <v>0</v>
      </c>
      <c r="H73">
        <f>PPCL_Spot!Q73</f>
        <v>0</v>
      </c>
      <c r="I73">
        <f>Bawana_NG!Q73</f>
        <v>54.14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703.87886363731661</v>
      </c>
      <c r="P73" s="36">
        <v>68.142611928856184</v>
      </c>
      <c r="Q73" s="36">
        <v>22.089999999999996</v>
      </c>
      <c r="R73" s="38">
        <v>0.16</v>
      </c>
      <c r="S73" s="38">
        <v>0</v>
      </c>
      <c r="T73" s="37">
        <f>SUMPRODUCT(LTA!J73:AN73,LTA!J$101:AN$101,LTA!J$104:AN$104)</f>
        <v>64.33</v>
      </c>
      <c r="U73" s="37">
        <f>SUMPRODUCT(LTA!J73:AN73,LTA!J$102:AN$102,LTA!J$104:AN$104)</f>
        <v>100.98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0.03</v>
      </c>
      <c r="Z73" s="34">
        <f>IEX!O73</f>
        <v>0</v>
      </c>
      <c r="AA73" s="75">
        <f>STOA!I73</f>
        <v>179.31</v>
      </c>
      <c r="AB73" s="75">
        <f>-STOA!O73</f>
        <v>-450</v>
      </c>
      <c r="AC73">
        <f t="shared" si="3"/>
        <v>14.085232262706528</v>
      </c>
      <c r="AD73">
        <f t="shared" si="4"/>
        <v>758.91611136901361</v>
      </c>
      <c r="AE73">
        <f>'IDT-1'!C73</f>
        <v>0</v>
      </c>
      <c r="AF73" s="24"/>
      <c r="AG73">
        <f t="shared" si="5"/>
        <v>758.91611136901361</v>
      </c>
      <c r="AI73" s="34">
        <f>PXIL!I73</f>
        <v>0</v>
      </c>
      <c r="AJ73" s="34">
        <f>PXIL!O73</f>
        <v>0</v>
      </c>
      <c r="AK73" s="34">
        <f>RTM_IEX!I73</f>
        <v>6.12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8">
        <f>GDAM_IEX!I73</f>
        <v>9.11</v>
      </c>
      <c r="AP73" s="148">
        <f>GDAM_IEX!O73</f>
        <v>0</v>
      </c>
      <c r="AQ73" s="148">
        <f>GDAM_PXI!I73</f>
        <v>0</v>
      </c>
      <c r="AR73" s="148">
        <f>GDAM_PXI!O73</f>
        <v>0</v>
      </c>
    </row>
    <row r="74" spans="1:44">
      <c r="A74" t="s">
        <v>116</v>
      </c>
      <c r="D74">
        <f>TWEPL!Q74</f>
        <v>6.1824500000000002</v>
      </c>
      <c r="E74">
        <f>GT_NG!Q74</f>
        <v>8.5274180655475611</v>
      </c>
      <c r="F74">
        <f>GT_Spot!Q74</f>
        <v>0</v>
      </c>
      <c r="G74">
        <f>PPCL_NG!Q74</f>
        <v>0</v>
      </c>
      <c r="H74">
        <f>PPCL_Spot!Q74</f>
        <v>0</v>
      </c>
      <c r="I74">
        <f>Bawana_NG!Q74</f>
        <v>54.14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714.0026683434935</v>
      </c>
      <c r="P74" s="36">
        <v>68.142611928856184</v>
      </c>
      <c r="Q74" s="36">
        <v>22.089999999999996</v>
      </c>
      <c r="R74" s="38">
        <v>0.12</v>
      </c>
      <c r="S74" s="38">
        <v>0</v>
      </c>
      <c r="T74" s="37">
        <f>SUMPRODUCT(LTA!J74:AN74,LTA!J$101:AN$101,LTA!J$104:AN$104)</f>
        <v>58.18</v>
      </c>
      <c r="U74" s="37">
        <f>SUMPRODUCT(LTA!J74:AN74,LTA!J$102:AN$102,LTA!J$104:AN$104)</f>
        <v>100.98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1.65</v>
      </c>
      <c r="Z74" s="34">
        <f>IEX!O74</f>
        <v>0</v>
      </c>
      <c r="AA74" s="75">
        <f>STOA!I74</f>
        <v>179.31</v>
      </c>
      <c r="AB74" s="75">
        <f>-STOA!O74</f>
        <v>-450</v>
      </c>
      <c r="AC74">
        <f t="shared" si="3"/>
        <v>14.207148222238414</v>
      </c>
      <c r="AD74">
        <f t="shared" si="4"/>
        <v>773.30800011565884</v>
      </c>
      <c r="AE74">
        <f>'IDT-1'!C74</f>
        <v>0</v>
      </c>
      <c r="AF74" s="24"/>
      <c r="AG74">
        <f t="shared" si="5"/>
        <v>773.30800011565884</v>
      </c>
      <c r="AI74" s="34">
        <f>PXIL!I74</f>
        <v>0</v>
      </c>
      <c r="AJ74" s="34">
        <f>PXIL!O74</f>
        <v>0</v>
      </c>
      <c r="AK74" s="34">
        <f>RTM_IEX!I74</f>
        <v>12.83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8">
        <f>GDAM_IEX!I74</f>
        <v>11.36</v>
      </c>
      <c r="AP74" s="148">
        <f>GDAM_IEX!O74</f>
        <v>0</v>
      </c>
      <c r="AQ74" s="148">
        <f>GDAM_PXI!I74</f>
        <v>0</v>
      </c>
      <c r="AR74" s="148">
        <f>GDAM_PXI!O74</f>
        <v>0</v>
      </c>
    </row>
    <row r="75" spans="1:44">
      <c r="A75" t="s">
        <v>117</v>
      </c>
      <c r="D75">
        <f>TWEPL!Q75</f>
        <v>6.1824500000000002</v>
      </c>
      <c r="E75">
        <f>GT_NG!Q75</f>
        <v>8.5960031974420463</v>
      </c>
      <c r="F75">
        <f>GT_Spot!Q75</f>
        <v>0</v>
      </c>
      <c r="G75">
        <f>PPCL_NG!Q75</f>
        <v>0</v>
      </c>
      <c r="H75">
        <f>PPCL_Spot!Q75</f>
        <v>0</v>
      </c>
      <c r="I75">
        <f>Bawana_NG!Q75</f>
        <v>55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737.75093320525184</v>
      </c>
      <c r="P75" s="36">
        <v>68.142611928856184</v>
      </c>
      <c r="Q75" s="36">
        <v>22.089999999999996</v>
      </c>
      <c r="R75" s="38">
        <v>0</v>
      </c>
      <c r="S75" s="38">
        <v>0</v>
      </c>
      <c r="T75" s="37">
        <f>SUMPRODUCT(LTA!J75:AN75,LTA!J$101:AN$101,LTA!J$104:AN$104)</f>
        <v>63.61</v>
      </c>
      <c r="U75" s="37">
        <f>SUMPRODUCT(LTA!J75:AN75,LTA!J$102:AN$102,LTA!J$104:AN$104)</f>
        <v>100.98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21.52</v>
      </c>
      <c r="Z75" s="34">
        <f>IEX!O75</f>
        <v>0</v>
      </c>
      <c r="AA75" s="75">
        <f>STOA!I75</f>
        <v>131.11000000000001</v>
      </c>
      <c r="AB75" s="75">
        <f>-STOA!O75</f>
        <v>-450</v>
      </c>
      <c r="AC75">
        <f t="shared" si="3"/>
        <v>14.5662217621851</v>
      </c>
      <c r="AD75">
        <f t="shared" si="4"/>
        <v>815.69577656936497</v>
      </c>
      <c r="AE75">
        <f>'IDT-1'!C75</f>
        <v>0</v>
      </c>
      <c r="AF75" s="24"/>
      <c r="AG75">
        <f t="shared" si="5"/>
        <v>815.69577656936497</v>
      </c>
      <c r="AI75" s="34">
        <f>PXIL!I75</f>
        <v>0</v>
      </c>
      <c r="AJ75" s="34">
        <f>PXIL!O75</f>
        <v>0</v>
      </c>
      <c r="AK75" s="34">
        <f>RTM_IEX!I75</f>
        <v>49.75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8">
        <f>GDAM_IEX!I75</f>
        <v>15.53</v>
      </c>
      <c r="AP75" s="148">
        <f>GDAM_IEX!O75</f>
        <v>0</v>
      </c>
      <c r="AQ75" s="148">
        <f>GDAM_PXI!I75</f>
        <v>0</v>
      </c>
      <c r="AR75" s="148">
        <f>GDAM_PXI!O75</f>
        <v>0</v>
      </c>
    </row>
    <row r="76" spans="1:44">
      <c r="A76" t="s">
        <v>118</v>
      </c>
      <c r="D76">
        <f>TWEPL!Q76</f>
        <v>6.1824500000000002</v>
      </c>
      <c r="E76">
        <f>GT_NG!Q76</f>
        <v>8.5960031974420463</v>
      </c>
      <c r="F76">
        <f>GT_Spot!Q76</f>
        <v>0</v>
      </c>
      <c r="G76">
        <f>PPCL_NG!Q76</f>
        <v>0</v>
      </c>
      <c r="H76">
        <f>PPCL_Spot!Q76</f>
        <v>0</v>
      </c>
      <c r="I76">
        <f>Bawana_NG!Q76</f>
        <v>55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765.6645761982179</v>
      </c>
      <c r="P76" s="36">
        <v>68.142611928856184</v>
      </c>
      <c r="Q76" s="36">
        <v>22.089999999999996</v>
      </c>
      <c r="R76" s="38">
        <v>0</v>
      </c>
      <c r="S76" s="38">
        <v>0</v>
      </c>
      <c r="T76" s="37">
        <f>SUMPRODUCT(LTA!J76:AN76,LTA!J$101:AN$101,LTA!J$104:AN$104)</f>
        <v>63.51</v>
      </c>
      <c r="U76" s="37">
        <f>SUMPRODUCT(LTA!J76:AN76,LTA!J$102:AN$102,LTA!J$104:AN$104)</f>
        <v>100.98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14.72</v>
      </c>
      <c r="Z76" s="34">
        <f>IEX!O76</f>
        <v>0</v>
      </c>
      <c r="AA76" s="75">
        <f>STOA!I76</f>
        <v>131.11000000000001</v>
      </c>
      <c r="AB76" s="75">
        <f>-STOA!O76</f>
        <v>-450</v>
      </c>
      <c r="AC76">
        <f t="shared" si="3"/>
        <v>14.309464363326017</v>
      </c>
      <c r="AD76">
        <f t="shared" si="4"/>
        <v>785.38617696119036</v>
      </c>
      <c r="AE76">
        <f>'IDT-1'!C76</f>
        <v>0</v>
      </c>
      <c r="AF76" s="24"/>
      <c r="AG76">
        <f t="shared" si="5"/>
        <v>785.38617696119036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8">
        <f>GDAM_IEX!I76</f>
        <v>13.7</v>
      </c>
      <c r="AP76" s="148">
        <f>GDAM_IEX!O76</f>
        <v>0</v>
      </c>
      <c r="AQ76" s="148">
        <f>GDAM_PXI!I76</f>
        <v>0</v>
      </c>
      <c r="AR76" s="148">
        <f>GDAM_PXI!O76</f>
        <v>0</v>
      </c>
    </row>
    <row r="77" spans="1:44">
      <c r="A77" t="s">
        <v>119</v>
      </c>
      <c r="D77">
        <f>TWEPL!Q77</f>
        <v>6.1824500000000002</v>
      </c>
      <c r="E77">
        <f>GT_NG!Q77</f>
        <v>8.5960031974420463</v>
      </c>
      <c r="F77">
        <f>GT_Spot!Q77</f>
        <v>0</v>
      </c>
      <c r="G77">
        <f>PPCL_NG!Q77</f>
        <v>0</v>
      </c>
      <c r="H77">
        <f>PPCL_Spot!Q77</f>
        <v>0</v>
      </c>
      <c r="I77">
        <f>Bawana_NG!Q77</f>
        <v>55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777.89347394696358</v>
      </c>
      <c r="P77" s="36">
        <v>68.142611928856184</v>
      </c>
      <c r="Q77" s="36">
        <v>22.089999999999996</v>
      </c>
      <c r="R77" s="38">
        <v>0</v>
      </c>
      <c r="S77" s="38">
        <v>0</v>
      </c>
      <c r="T77" s="37">
        <f>SUMPRODUCT(LTA!J77:AN77,LTA!J$101:AN$101,LTA!J$104:AN$104)</f>
        <v>63.51</v>
      </c>
      <c r="U77" s="37">
        <f>SUMPRODUCT(LTA!J77:AN77,LTA!J$102:AN$102,LTA!J$104:AN$104)</f>
        <v>100.98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25.63</v>
      </c>
      <c r="Z77" s="34">
        <f>IEX!O77</f>
        <v>0</v>
      </c>
      <c r="AA77" s="75">
        <f>STOA!I77</f>
        <v>131.11000000000001</v>
      </c>
      <c r="AB77" s="75">
        <f>-STOA!O77</f>
        <v>-450</v>
      </c>
      <c r="AC77">
        <f t="shared" si="3"/>
        <v>14.961551306109712</v>
      </c>
      <c r="AD77">
        <f t="shared" si="4"/>
        <v>757.92298776715199</v>
      </c>
      <c r="AE77">
        <f>'IDT-1'!C77</f>
        <v>0</v>
      </c>
      <c r="AF77" s="24"/>
      <c r="AG77">
        <f t="shared" si="5"/>
        <v>757.92298776715199</v>
      </c>
      <c r="AI77" s="34">
        <f>PXIL!I77</f>
        <v>0</v>
      </c>
      <c r="AJ77" s="34">
        <f>PXIL!O77</f>
        <v>0</v>
      </c>
      <c r="AK77" s="34">
        <f>RTM_IEX!I77</f>
        <v>0</v>
      </c>
      <c r="AL77" s="34">
        <f>RTM_IEX!O77</f>
        <v>-52</v>
      </c>
      <c r="AM77" s="34">
        <f>RTM_PXI!I77</f>
        <v>0</v>
      </c>
      <c r="AN77" s="34">
        <f>RTM_PXI!O77</f>
        <v>0</v>
      </c>
      <c r="AO77" s="148">
        <f>GDAM_IEX!I77</f>
        <v>15.75</v>
      </c>
      <c r="AP77" s="148">
        <f>GDAM_IEX!O77</f>
        <v>0</v>
      </c>
      <c r="AQ77" s="148">
        <f>GDAM_PXI!I77</f>
        <v>0</v>
      </c>
      <c r="AR77" s="148">
        <f>GDAM_PXI!O77</f>
        <v>0</v>
      </c>
    </row>
    <row r="78" spans="1:44">
      <c r="A78" t="s">
        <v>120</v>
      </c>
      <c r="D78">
        <f>TWEPL!Q78</f>
        <v>6.1824500000000002</v>
      </c>
      <c r="E78">
        <f>GT_NG!Q78</f>
        <v>8.5960031974420463</v>
      </c>
      <c r="F78">
        <f>GT_Spot!Q78</f>
        <v>0</v>
      </c>
      <c r="G78">
        <f>PPCL_NG!Q78</f>
        <v>0</v>
      </c>
      <c r="H78">
        <f>PPCL_Spot!Q78</f>
        <v>0</v>
      </c>
      <c r="I78">
        <f>Bawana_NG!Q78</f>
        <v>55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777.89266990735609</v>
      </c>
      <c r="P78" s="36">
        <v>68.142611928856184</v>
      </c>
      <c r="Q78" s="36">
        <v>22.089999999999996</v>
      </c>
      <c r="R78" s="38">
        <v>0</v>
      </c>
      <c r="S78" s="38">
        <v>0</v>
      </c>
      <c r="T78" s="37">
        <f>SUMPRODUCT(LTA!J78:AN78,LTA!J$101:AN$101,LTA!J$104:AN$104)</f>
        <v>63.35</v>
      </c>
      <c r="U78" s="37">
        <f>SUMPRODUCT(LTA!J78:AN78,LTA!J$102:AN$102,LTA!J$104:AN$104)</f>
        <v>100.98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20.51</v>
      </c>
      <c r="Z78" s="34">
        <f>IEX!O78</f>
        <v>0</v>
      </c>
      <c r="AA78" s="75">
        <f>STOA!I78</f>
        <v>131.11000000000001</v>
      </c>
      <c r="AB78" s="75">
        <f>-STOA!O78</f>
        <v>-450</v>
      </c>
      <c r="AC78">
        <f t="shared" si="3"/>
        <v>15.026703918050345</v>
      </c>
      <c r="AD78">
        <f t="shared" si="4"/>
        <v>735.48703111560428</v>
      </c>
      <c r="AE78">
        <f>'IDT-1'!C78</f>
        <v>3.6989999999999998</v>
      </c>
      <c r="AF78" s="24"/>
      <c r="AG78">
        <f t="shared" si="5"/>
        <v>739.18603111560424</v>
      </c>
      <c r="AI78" s="34">
        <f>PXIL!I78</f>
        <v>0</v>
      </c>
      <c r="AJ78" s="34">
        <f>PXIL!O78</f>
        <v>0</v>
      </c>
      <c r="AK78" s="34">
        <f>RTM_IEX!I78</f>
        <v>0</v>
      </c>
      <c r="AL78" s="34">
        <f>RTM_IEX!O78</f>
        <v>-67</v>
      </c>
      <c r="AM78" s="34">
        <f>RTM_PXI!I78</f>
        <v>0</v>
      </c>
      <c r="AN78" s="34">
        <f>RTM_PXI!O78</f>
        <v>0</v>
      </c>
      <c r="AO78" s="148">
        <f>GDAM_IEX!I78</f>
        <v>13.66</v>
      </c>
      <c r="AP78" s="148">
        <f>GDAM_IEX!O78</f>
        <v>0</v>
      </c>
      <c r="AQ78" s="148">
        <f>GDAM_PXI!I78</f>
        <v>0</v>
      </c>
      <c r="AR78" s="148">
        <f>GDAM_PXI!O78</f>
        <v>0</v>
      </c>
    </row>
    <row r="79" spans="1:44">
      <c r="A79" t="s">
        <v>121</v>
      </c>
      <c r="D79">
        <f>TWEPL!Q79</f>
        <v>6.1824500000000002</v>
      </c>
      <c r="E79">
        <f>GT_NG!Q79</f>
        <v>8.5960031974420463</v>
      </c>
      <c r="F79">
        <f>GT_Spot!Q79</f>
        <v>0</v>
      </c>
      <c r="G79">
        <f>PPCL_NG!Q79</f>
        <v>0</v>
      </c>
      <c r="H79">
        <f>PPCL_Spot!Q79</f>
        <v>0</v>
      </c>
      <c r="I79">
        <f>Bawana_NG!Q79</f>
        <v>55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769.52264933402648</v>
      </c>
      <c r="P79" s="36">
        <v>68.142611928856184</v>
      </c>
      <c r="Q79" s="36">
        <v>22.089999999999996</v>
      </c>
      <c r="R79" s="38">
        <v>0</v>
      </c>
      <c r="S79" s="38">
        <v>0</v>
      </c>
      <c r="T79" s="37">
        <f>SUMPRODUCT(LTA!J79:AN79,LTA!J$101:AN$101,LTA!J$104:AN$104)</f>
        <v>54.84</v>
      </c>
      <c r="U79" s="37">
        <f>SUMPRODUCT(LTA!J79:AN79,LTA!J$102:AN$102,LTA!J$104:AN$104)</f>
        <v>100.98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78.98</v>
      </c>
      <c r="Z79" s="34">
        <f>IEX!O79</f>
        <v>0</v>
      </c>
      <c r="AA79" s="75">
        <f>STOA!I79</f>
        <v>0</v>
      </c>
      <c r="AB79" s="75">
        <f>-STOA!O79</f>
        <v>-450</v>
      </c>
      <c r="AC79">
        <f t="shared" si="3"/>
        <v>15.201942688356604</v>
      </c>
      <c r="AD79">
        <f t="shared" si="4"/>
        <v>705.96177177196842</v>
      </c>
      <c r="AE79">
        <f>'IDT-1'!C79</f>
        <v>8.8970000000000002</v>
      </c>
      <c r="AF79" s="24"/>
      <c r="AG79">
        <f t="shared" si="5"/>
        <v>714.85877177196846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-92</v>
      </c>
      <c r="AM79" s="34">
        <f>RTM_PXI!I79</f>
        <v>0</v>
      </c>
      <c r="AN79" s="34">
        <f>RTM_PXI!O79</f>
        <v>0</v>
      </c>
      <c r="AO79" s="148">
        <f>GDAM_IEX!I79</f>
        <v>98.83</v>
      </c>
      <c r="AP79" s="148">
        <f>GDAM_IEX!O79</f>
        <v>0</v>
      </c>
      <c r="AQ79" s="148">
        <f>GDAM_PXI!I79</f>
        <v>0</v>
      </c>
      <c r="AR79" s="148">
        <f>GDAM_PXI!O79</f>
        <v>0</v>
      </c>
    </row>
    <row r="80" spans="1:44">
      <c r="A80" t="s">
        <v>122</v>
      </c>
      <c r="D80">
        <f>TWEPL!Q80</f>
        <v>6.1824500000000002</v>
      </c>
      <c r="E80">
        <f>GT_NG!Q80</f>
        <v>8.5960031974420463</v>
      </c>
      <c r="F80">
        <f>GT_Spot!Q80</f>
        <v>0</v>
      </c>
      <c r="G80">
        <f>PPCL_NG!Q80</f>
        <v>0</v>
      </c>
      <c r="H80">
        <f>PPCL_Spot!Q80</f>
        <v>0</v>
      </c>
      <c r="I80">
        <f>Bawana_NG!Q80</f>
        <v>55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758.94417923152207</v>
      </c>
      <c r="P80" s="36">
        <v>68.142611928856184</v>
      </c>
      <c r="Q80" s="36">
        <v>22.089999999999996</v>
      </c>
      <c r="R80" s="38">
        <v>0</v>
      </c>
      <c r="S80" s="38">
        <v>0</v>
      </c>
      <c r="T80" s="37">
        <f>SUMPRODUCT(LTA!J80:AN80,LTA!J$101:AN$101,LTA!J$104:AN$104)</f>
        <v>54.81</v>
      </c>
      <c r="U80" s="37">
        <f>SUMPRODUCT(LTA!J80:AN80,LTA!J$102:AN$102,LTA!J$104:AN$104)</f>
        <v>100.98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26.51</v>
      </c>
      <c r="Z80" s="34">
        <f>IEX!O80</f>
        <v>0</v>
      </c>
      <c r="AA80" s="75">
        <f>STOA!I80</f>
        <v>0</v>
      </c>
      <c r="AB80" s="75">
        <f>-STOA!O80</f>
        <v>-450</v>
      </c>
      <c r="AC80">
        <f t="shared" si="3"/>
        <v>14.613113438648451</v>
      </c>
      <c r="AD80">
        <f t="shared" si="4"/>
        <v>688.67213091917188</v>
      </c>
      <c r="AE80">
        <f>'IDT-1'!C80</f>
        <v>12.356</v>
      </c>
      <c r="AF80" s="24"/>
      <c r="AG80">
        <f t="shared" si="5"/>
        <v>701.02813091917187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-66</v>
      </c>
      <c r="AM80" s="34">
        <f>RTM_PXI!I80</f>
        <v>0</v>
      </c>
      <c r="AN80" s="34">
        <f>RTM_PXI!O80</f>
        <v>0</v>
      </c>
      <c r="AO80" s="148">
        <f>GDAM_IEX!I80</f>
        <v>118.03</v>
      </c>
      <c r="AP80" s="148">
        <f>GDAM_IEX!O80</f>
        <v>0</v>
      </c>
      <c r="AQ80" s="148">
        <f>GDAM_PXI!I80</f>
        <v>0</v>
      </c>
      <c r="AR80" s="148">
        <f>GDAM_PXI!O80</f>
        <v>0</v>
      </c>
    </row>
    <row r="81" spans="1:44">
      <c r="A81" t="s">
        <v>123</v>
      </c>
      <c r="D81">
        <f>TWEPL!Q81</f>
        <v>6.1824500000000002</v>
      </c>
      <c r="E81">
        <f>GT_NG!Q81</f>
        <v>8.5960031974420463</v>
      </c>
      <c r="F81">
        <f>GT_Spot!Q81</f>
        <v>0</v>
      </c>
      <c r="G81">
        <f>PPCL_NG!Q81</f>
        <v>0</v>
      </c>
      <c r="H81">
        <f>PPCL_Spot!Q81</f>
        <v>0</v>
      </c>
      <c r="I81">
        <f>Bawana_NG!Q81</f>
        <v>55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752.90177050152192</v>
      </c>
      <c r="P81" s="36">
        <v>68.142611928856184</v>
      </c>
      <c r="Q81" s="36">
        <v>22.089999999999996</v>
      </c>
      <c r="R81" s="38">
        <v>0</v>
      </c>
      <c r="S81" s="38">
        <v>0</v>
      </c>
      <c r="T81" s="37">
        <f>SUMPRODUCT(LTA!J81:AN81,LTA!J$101:AN$101,LTA!J$104:AN$104)</f>
        <v>62.69</v>
      </c>
      <c r="U81" s="37">
        <f>SUMPRODUCT(LTA!J81:AN81,LTA!J$102:AN$102,LTA!J$104:AN$104)</f>
        <v>108.48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0</v>
      </c>
      <c r="AB81" s="75">
        <f>-STOA!O81</f>
        <v>-450</v>
      </c>
      <c r="AC81">
        <f t="shared" si="3"/>
        <v>14.589483309390673</v>
      </c>
      <c r="AD81">
        <f t="shared" si="4"/>
        <v>671.82335231842967</v>
      </c>
      <c r="AE81">
        <f>'IDT-1'!C81</f>
        <v>14.932</v>
      </c>
      <c r="AF81" s="24"/>
      <c r="AG81">
        <f t="shared" si="5"/>
        <v>686.75535231842969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-73</v>
      </c>
      <c r="AM81" s="34">
        <f>RTM_PXI!I81</f>
        <v>0</v>
      </c>
      <c r="AN81" s="34">
        <f>RTM_PXI!O81</f>
        <v>0</v>
      </c>
      <c r="AO81" s="148">
        <f>GDAM_IEX!I81</f>
        <v>125.33</v>
      </c>
      <c r="AP81" s="148">
        <f>GDAM_IEX!O81</f>
        <v>0</v>
      </c>
      <c r="AQ81" s="148">
        <f>GDAM_PXI!I81</f>
        <v>0</v>
      </c>
      <c r="AR81" s="148">
        <f>GDAM_PXI!O81</f>
        <v>0</v>
      </c>
    </row>
    <row r="82" spans="1:44">
      <c r="A82" t="s">
        <v>124</v>
      </c>
      <c r="D82">
        <f>TWEPL!Q82</f>
        <v>6.1824500000000002</v>
      </c>
      <c r="E82">
        <f>GT_NG!Q82</f>
        <v>8.5960031974420463</v>
      </c>
      <c r="F82">
        <f>GT_Spot!Q82</f>
        <v>0</v>
      </c>
      <c r="G82">
        <f>PPCL_NG!Q82</f>
        <v>0</v>
      </c>
      <c r="H82">
        <f>PPCL_Spot!Q82</f>
        <v>0</v>
      </c>
      <c r="I82">
        <f>Bawana_NG!Q82</f>
        <v>55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735.66016012454577</v>
      </c>
      <c r="P82" s="36">
        <v>68.142611928856184</v>
      </c>
      <c r="Q82" s="36">
        <v>22.089999999999996</v>
      </c>
      <c r="R82" s="38">
        <v>0</v>
      </c>
      <c r="S82" s="38">
        <v>0</v>
      </c>
      <c r="T82" s="37">
        <f>SUMPRODUCT(LTA!J82:AN82,LTA!J$101:AN$101,LTA!J$104:AN$104)</f>
        <v>62.17</v>
      </c>
      <c r="U82" s="37">
        <f>SUMPRODUCT(LTA!J82:AN82,LTA!J$102:AN$102,LTA!J$104:AN$104)</f>
        <v>109.34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0</v>
      </c>
      <c r="AB82" s="75">
        <f>-STOA!O82</f>
        <v>-450</v>
      </c>
      <c r="AC82">
        <f t="shared" si="3"/>
        <v>14.232863047250291</v>
      </c>
      <c r="AD82">
        <f t="shared" si="4"/>
        <v>651.81836220359367</v>
      </c>
      <c r="AE82">
        <f>'IDT-1'!C82</f>
        <v>19.907</v>
      </c>
      <c r="AF82" s="24"/>
      <c r="AG82">
        <f t="shared" si="5"/>
        <v>671.7253622035937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-62</v>
      </c>
      <c r="AM82" s="34">
        <f>RTM_PXI!I82</f>
        <v>0</v>
      </c>
      <c r="AN82" s="34">
        <f>RTM_PXI!O82</f>
        <v>0</v>
      </c>
      <c r="AO82" s="148">
        <f>GDAM_IEX!I82</f>
        <v>110.87</v>
      </c>
      <c r="AP82" s="148">
        <f>GDAM_IEX!O82</f>
        <v>0</v>
      </c>
      <c r="AQ82" s="148">
        <f>GDAM_PXI!I82</f>
        <v>0</v>
      </c>
      <c r="AR82" s="148">
        <f>GDAM_PXI!O82</f>
        <v>0</v>
      </c>
    </row>
    <row r="83" spans="1:44">
      <c r="A83" t="s">
        <v>125</v>
      </c>
      <c r="D83">
        <f>TWEPL!Q83</f>
        <v>6.1824500000000002</v>
      </c>
      <c r="E83">
        <f>GT_NG!Q83</f>
        <v>8.5960031974420463</v>
      </c>
      <c r="F83">
        <f>GT_Spot!Q83</f>
        <v>0</v>
      </c>
      <c r="G83">
        <f>PPCL_NG!Q83</f>
        <v>0</v>
      </c>
      <c r="H83">
        <f>PPCL_Spot!Q83</f>
        <v>0</v>
      </c>
      <c r="I83">
        <f>Bawana_NG!Q83</f>
        <v>54.997540360449001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644.21494159257929</v>
      </c>
      <c r="P83" s="36">
        <v>68.142611928856184</v>
      </c>
      <c r="Q83" s="36">
        <v>22.089999999999996</v>
      </c>
      <c r="R83" s="38">
        <v>0</v>
      </c>
      <c r="S83" s="38">
        <v>0</v>
      </c>
      <c r="T83" s="37">
        <f>SUMPRODUCT(LTA!J83:AN83,LTA!J$101:AN$101,LTA!J$104:AN$104)</f>
        <v>61.17</v>
      </c>
      <c r="U83" s="37">
        <f>SUMPRODUCT(LTA!J83:AN83,LTA!J$102:AN$102,LTA!J$104:AN$104)</f>
        <v>113.55000000000001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0</v>
      </c>
      <c r="AB83" s="75">
        <f>-STOA!O83</f>
        <v>-350</v>
      </c>
      <c r="AC83">
        <f t="shared" si="3"/>
        <v>11.188030999177515</v>
      </c>
      <c r="AD83">
        <f t="shared" si="4"/>
        <v>617.75551608014894</v>
      </c>
      <c r="AE83">
        <f>'IDT-1'!C83</f>
        <v>23.873000000000001</v>
      </c>
      <c r="AF83" s="24"/>
      <c r="AG83">
        <f t="shared" si="5"/>
        <v>641.62851608014898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0</v>
      </c>
      <c r="AM83" s="34">
        <f>RTM_PXI!I83</f>
        <v>0</v>
      </c>
      <c r="AN83" s="34">
        <f>RTM_PXI!O83</f>
        <v>0</v>
      </c>
      <c r="AO83" s="148">
        <f>GDAM_IEX!I83</f>
        <v>0</v>
      </c>
      <c r="AP83" s="148">
        <f>GDAM_IEX!O83</f>
        <v>0</v>
      </c>
      <c r="AQ83" s="148">
        <f>GDAM_PXI!I83</f>
        <v>0</v>
      </c>
      <c r="AR83" s="148">
        <f>GDAM_PXI!O83</f>
        <v>0</v>
      </c>
    </row>
    <row r="84" spans="1:44">
      <c r="A84" t="s">
        <v>126</v>
      </c>
      <c r="D84">
        <f>TWEPL!Q84</f>
        <v>6.1824500000000002</v>
      </c>
      <c r="E84">
        <f>GT_NG!Q84</f>
        <v>8.5960031974420463</v>
      </c>
      <c r="F84">
        <f>GT_Spot!Q84</f>
        <v>0</v>
      </c>
      <c r="G84">
        <f>PPCL_NG!Q84</f>
        <v>0</v>
      </c>
      <c r="H84">
        <f>PPCL_Spot!Q84</f>
        <v>0</v>
      </c>
      <c r="I84">
        <f>Bawana_NG!Q84</f>
        <v>46.22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625.82625271225754</v>
      </c>
      <c r="P84" s="36">
        <v>68.142611928856184</v>
      </c>
      <c r="Q84" s="36">
        <v>22.089999999999996</v>
      </c>
      <c r="R84" s="38">
        <v>0</v>
      </c>
      <c r="S84" s="38">
        <v>0</v>
      </c>
      <c r="T84" s="37">
        <f>SUMPRODUCT(LTA!J84:AN84,LTA!J$101:AN$101,LTA!J$104:AN$104)</f>
        <v>60.17</v>
      </c>
      <c r="U84" s="37">
        <f>SUMPRODUCT(LTA!J84:AN84,LTA!J$102:AN$102,LTA!J$104:AN$104)</f>
        <v>117.54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0</v>
      </c>
      <c r="AB84" s="75">
        <f>-STOA!O84</f>
        <v>-350</v>
      </c>
      <c r="AC84">
        <f t="shared" si="3"/>
        <v>10.984950673555042</v>
      </c>
      <c r="AD84">
        <f t="shared" si="4"/>
        <v>593.78236716500066</v>
      </c>
      <c r="AE84">
        <f>'IDT-1'!C84</f>
        <v>30.045000000000002</v>
      </c>
      <c r="AF84" s="24"/>
      <c r="AG84">
        <f t="shared" si="5"/>
        <v>623.82736716500062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0</v>
      </c>
      <c r="AM84" s="34">
        <f>RTM_PXI!I84</f>
        <v>0</v>
      </c>
      <c r="AN84" s="34">
        <f>RTM_PXI!O84</f>
        <v>0</v>
      </c>
      <c r="AO84" s="148">
        <f>GDAM_IEX!I84</f>
        <v>0</v>
      </c>
      <c r="AP84" s="148">
        <f>GDAM_IEX!O84</f>
        <v>0</v>
      </c>
      <c r="AQ84" s="148">
        <f>GDAM_PXI!I84</f>
        <v>0</v>
      </c>
      <c r="AR84" s="148">
        <f>GDAM_PXI!O84</f>
        <v>0</v>
      </c>
    </row>
    <row r="85" spans="1:44">
      <c r="A85" t="s">
        <v>127</v>
      </c>
      <c r="D85">
        <f>TWEPL!Q85</f>
        <v>6.1824500000000002</v>
      </c>
      <c r="E85">
        <f>GT_NG!Q85</f>
        <v>8.5960031974420463</v>
      </c>
      <c r="F85">
        <f>GT_Spot!Q85</f>
        <v>0</v>
      </c>
      <c r="G85">
        <f>PPCL_NG!Q85</f>
        <v>0</v>
      </c>
      <c r="H85">
        <f>PPCL_Spot!Q85</f>
        <v>0</v>
      </c>
      <c r="I85">
        <f>Bawana_NG!Q85</f>
        <v>46.22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622.26901375991497</v>
      </c>
      <c r="P85" s="36">
        <v>68.142611928856184</v>
      </c>
      <c r="Q85" s="36">
        <v>22.089999999999996</v>
      </c>
      <c r="R85" s="38">
        <v>0</v>
      </c>
      <c r="S85" s="38">
        <v>0</v>
      </c>
      <c r="T85" s="37">
        <f>SUMPRODUCT(LTA!J85:AN85,LTA!J$101:AN$101,LTA!J$104:AN$104)</f>
        <v>50.51</v>
      </c>
      <c r="U85" s="37">
        <f>SUMPRODUCT(LTA!J85:AN85,LTA!J$102:AN$102,LTA!J$104:AN$104)</f>
        <v>118.52000000000001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0</v>
      </c>
      <c r="AB85" s="75">
        <f>-STOA!O85</f>
        <v>-350</v>
      </c>
      <c r="AC85">
        <f t="shared" si="3"/>
        <v>10.882157866355364</v>
      </c>
      <c r="AD85">
        <f t="shared" si="4"/>
        <v>581.64792101985779</v>
      </c>
      <c r="AE85">
        <f>'IDT-1'!C85</f>
        <v>20</v>
      </c>
      <c r="AF85" s="24"/>
      <c r="AG85">
        <f t="shared" si="5"/>
        <v>601.64792101985779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0</v>
      </c>
      <c r="AM85" s="34">
        <f>RTM_PXI!I85</f>
        <v>0</v>
      </c>
      <c r="AN85" s="34">
        <f>RTM_PXI!O85</f>
        <v>0</v>
      </c>
      <c r="AO85" s="148">
        <f>GDAM_IEX!I85</f>
        <v>0</v>
      </c>
      <c r="AP85" s="148">
        <f>GDAM_IEX!O85</f>
        <v>0</v>
      </c>
      <c r="AQ85" s="148">
        <f>GDAM_PXI!I85</f>
        <v>0</v>
      </c>
      <c r="AR85" s="148">
        <f>GDAM_PXI!O85</f>
        <v>0</v>
      </c>
    </row>
    <row r="86" spans="1:44">
      <c r="A86" t="s">
        <v>128</v>
      </c>
      <c r="D86">
        <f>TWEPL!Q86</f>
        <v>6.1824500000000002</v>
      </c>
      <c r="E86">
        <f>GT_NG!Q86</f>
        <v>8.5960031974420463</v>
      </c>
      <c r="F86">
        <f>GT_Spot!Q86</f>
        <v>0</v>
      </c>
      <c r="G86">
        <f>PPCL_NG!Q86</f>
        <v>0</v>
      </c>
      <c r="H86">
        <f>PPCL_Spot!Q86</f>
        <v>0</v>
      </c>
      <c r="I86">
        <f>Bawana_NG!Q86</f>
        <v>48.592249432896622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619.95644869635555</v>
      </c>
      <c r="P86" s="36">
        <v>68.142611928856184</v>
      </c>
      <c r="Q86" s="36">
        <v>22.089999999999996</v>
      </c>
      <c r="R86" s="38">
        <v>0</v>
      </c>
      <c r="S86" s="38">
        <v>0</v>
      </c>
      <c r="T86" s="37">
        <f>SUMPRODUCT(LTA!J86:AN86,LTA!J$101:AN$101,LTA!J$104:AN$104)</f>
        <v>49.51</v>
      </c>
      <c r="U86" s="37">
        <f>SUMPRODUCT(LTA!J86:AN86,LTA!J$102:AN$102,LTA!J$104:AN$104)</f>
        <v>119.04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0</v>
      </c>
      <c r="AB86" s="75">
        <f>-STOA!O86</f>
        <v>-350</v>
      </c>
      <c r="AC86">
        <f t="shared" si="3"/>
        <v>10.878627215057795</v>
      </c>
      <c r="AD86">
        <f t="shared" si="4"/>
        <v>581.23113604049252</v>
      </c>
      <c r="AE86">
        <f>'IDT-1'!C86</f>
        <v>5</v>
      </c>
      <c r="AF86" s="24"/>
      <c r="AG86">
        <f t="shared" si="5"/>
        <v>586.23113604049252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0</v>
      </c>
      <c r="AM86" s="34">
        <f>RTM_PXI!I86</f>
        <v>0</v>
      </c>
      <c r="AN86" s="34">
        <f>RTM_PXI!O86</f>
        <v>0</v>
      </c>
      <c r="AO86" s="148">
        <f>GDAM_IEX!I86</f>
        <v>0</v>
      </c>
      <c r="AP86" s="148">
        <f>GDAM_IEX!O86</f>
        <v>0</v>
      </c>
      <c r="AQ86" s="148">
        <f>GDAM_PXI!I86</f>
        <v>0</v>
      </c>
      <c r="AR86" s="148">
        <f>GDAM_PXI!O86</f>
        <v>0</v>
      </c>
    </row>
    <row r="87" spans="1:44">
      <c r="A87" t="s">
        <v>129</v>
      </c>
      <c r="D87">
        <f>TWEPL!Q87</f>
        <v>6.1824500000000002</v>
      </c>
      <c r="E87">
        <f>GT_NG!Q87</f>
        <v>8.5960031974420463</v>
      </c>
      <c r="F87">
        <f>GT_Spot!Q87</f>
        <v>0</v>
      </c>
      <c r="G87">
        <f>PPCL_NG!Q87</f>
        <v>0</v>
      </c>
      <c r="H87">
        <f>PPCL_Spot!Q87</f>
        <v>0</v>
      </c>
      <c r="I87">
        <f>Bawana_NG!Q87</f>
        <v>48.592249432896622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615.35539631540348</v>
      </c>
      <c r="P87" s="36">
        <v>68.142611928856184</v>
      </c>
      <c r="Q87" s="36">
        <v>22.089999999999996</v>
      </c>
      <c r="R87" s="38">
        <v>0</v>
      </c>
      <c r="S87" s="38">
        <v>0</v>
      </c>
      <c r="T87" s="37">
        <f>SUMPRODUCT(LTA!J87:AN87,LTA!J$101:AN$101,LTA!J$104:AN$104)</f>
        <v>48.51</v>
      </c>
      <c r="U87" s="37">
        <f>SUMPRODUCT(LTA!J87:AN87,LTA!J$102:AN$102,LTA!J$104:AN$104)</f>
        <v>94.85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0</v>
      </c>
      <c r="AB87" s="75">
        <f>-STOA!O87</f>
        <v>-350</v>
      </c>
      <c r="AC87">
        <f t="shared" si="3"/>
        <v>10.628382375057798</v>
      </c>
      <c r="AD87">
        <f t="shared" si="4"/>
        <v>551.69032849954056</v>
      </c>
      <c r="AE87">
        <f>'IDT-1'!C87</f>
        <v>0</v>
      </c>
      <c r="AF87" s="24"/>
      <c r="AG87">
        <f t="shared" si="5"/>
        <v>551.69032849954056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0</v>
      </c>
      <c r="AM87" s="34">
        <f>RTM_PXI!I87</f>
        <v>0</v>
      </c>
      <c r="AN87" s="34">
        <f>RTM_PXI!O87</f>
        <v>0</v>
      </c>
      <c r="AO87" s="148">
        <f>GDAM_IEX!I87</f>
        <v>0</v>
      </c>
      <c r="AP87" s="148">
        <f>GDAM_IEX!O87</f>
        <v>0</v>
      </c>
      <c r="AQ87" s="148">
        <f>GDAM_PXI!I87</f>
        <v>0</v>
      </c>
      <c r="AR87" s="148">
        <f>GDAM_PXI!O87</f>
        <v>0</v>
      </c>
    </row>
    <row r="88" spans="1:44">
      <c r="A88" t="s">
        <v>130</v>
      </c>
      <c r="D88">
        <f>TWEPL!Q88</f>
        <v>6.1824500000000002</v>
      </c>
      <c r="E88">
        <f>GT_NG!Q88</f>
        <v>8.5960031974420463</v>
      </c>
      <c r="F88">
        <f>GT_Spot!Q88</f>
        <v>0</v>
      </c>
      <c r="G88">
        <f>PPCL_NG!Q88</f>
        <v>0</v>
      </c>
      <c r="H88">
        <f>PPCL_Spot!Q88</f>
        <v>0</v>
      </c>
      <c r="I88">
        <f>Bawana_NG!Q88</f>
        <v>48.592249432896622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614.38133021696933</v>
      </c>
      <c r="P88" s="36">
        <v>68.142611928856184</v>
      </c>
      <c r="Q88" s="36">
        <v>22.09</v>
      </c>
      <c r="R88" s="38">
        <v>0</v>
      </c>
      <c r="S88" s="38">
        <v>0</v>
      </c>
      <c r="T88" s="37">
        <f>SUMPRODUCT(LTA!J88:AN88,LTA!J$101:AN$101,LTA!J$104:AN$104)</f>
        <v>47.17</v>
      </c>
      <c r="U88" s="37">
        <f>SUMPRODUCT(LTA!J88:AN88,LTA!J$102:AN$102,LTA!J$104:AN$104)</f>
        <v>85.19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0</v>
      </c>
      <c r="AB88" s="75">
        <f>-STOA!O88</f>
        <v>-350</v>
      </c>
      <c r="AC88">
        <f t="shared" si="3"/>
        <v>10.527800219830953</v>
      </c>
      <c r="AD88">
        <f t="shared" si="4"/>
        <v>539.81684455633319</v>
      </c>
      <c r="AE88">
        <f>'IDT-1'!C88</f>
        <v>0</v>
      </c>
      <c r="AF88" s="24"/>
      <c r="AG88">
        <f t="shared" si="5"/>
        <v>539.81684455633319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0</v>
      </c>
      <c r="AM88" s="34">
        <f>RTM_PXI!I88</f>
        <v>0</v>
      </c>
      <c r="AN88" s="34">
        <f>RTM_PXI!O88</f>
        <v>0</v>
      </c>
      <c r="AO88" s="148">
        <f>GDAM_IEX!I88</f>
        <v>0</v>
      </c>
      <c r="AP88" s="148">
        <f>GDAM_IEX!O88</f>
        <v>0</v>
      </c>
      <c r="AQ88" s="148">
        <f>GDAM_PXI!I88</f>
        <v>0</v>
      </c>
      <c r="AR88" s="148">
        <f>GDAM_PXI!O88</f>
        <v>0</v>
      </c>
    </row>
    <row r="89" spans="1:44">
      <c r="A89" t="s">
        <v>131</v>
      </c>
      <c r="D89">
        <f>TWEPL!Q89</f>
        <v>6.1824500000000002</v>
      </c>
      <c r="E89">
        <f>GT_NG!Q89</f>
        <v>8.5960031974420463</v>
      </c>
      <c r="F89">
        <f>GT_Spot!Q89</f>
        <v>0</v>
      </c>
      <c r="G89">
        <f>PPCL_NG!Q89</f>
        <v>0</v>
      </c>
      <c r="H89">
        <f>PPCL_Spot!Q89</f>
        <v>0</v>
      </c>
      <c r="I89">
        <f>Bawana_NG!Q89</f>
        <v>48.592249432896622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614.06745879255232</v>
      </c>
      <c r="P89" s="36">
        <v>68.142611928856184</v>
      </c>
      <c r="Q89" s="36">
        <v>22.09</v>
      </c>
      <c r="R89" s="38">
        <v>0</v>
      </c>
      <c r="S89" s="38">
        <v>0</v>
      </c>
      <c r="T89" s="37">
        <f>SUMPRODUCT(LTA!J89:AN89,LTA!J$101:AN$101,LTA!J$104:AN$104)</f>
        <v>56.17</v>
      </c>
      <c r="U89" s="37">
        <f>SUMPRODUCT(LTA!J89:AN89,LTA!J$102:AN$102,LTA!J$104:AN$104)</f>
        <v>74.88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0</v>
      </c>
      <c r="AB89" s="75">
        <f>-STOA!O89</f>
        <v>-350</v>
      </c>
      <c r="AC89">
        <f t="shared" si="3"/>
        <v>10.725938642988076</v>
      </c>
      <c r="AD89">
        <f t="shared" si="4"/>
        <v>512.99483470875907</v>
      </c>
      <c r="AE89">
        <f>'IDT-1'!C89</f>
        <v>0</v>
      </c>
      <c r="AF89" s="24"/>
      <c r="AG89">
        <f t="shared" si="5"/>
        <v>512.99483470875907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-25</v>
      </c>
      <c r="AM89" s="34">
        <f>RTM_PXI!I89</f>
        <v>0</v>
      </c>
      <c r="AN89" s="34">
        <f>RTM_PXI!O89</f>
        <v>0</v>
      </c>
      <c r="AO89" s="148">
        <f>GDAM_IEX!I89</f>
        <v>0</v>
      </c>
      <c r="AP89" s="148">
        <f>GDAM_IEX!O89</f>
        <v>0</v>
      </c>
      <c r="AQ89" s="148">
        <f>GDAM_PXI!I89</f>
        <v>0</v>
      </c>
      <c r="AR89" s="148">
        <f>GDAM_PXI!O89</f>
        <v>0</v>
      </c>
    </row>
    <row r="90" spans="1:44">
      <c r="A90" t="s">
        <v>132</v>
      </c>
      <c r="D90">
        <f>TWEPL!Q90</f>
        <v>6.1824500000000002</v>
      </c>
      <c r="E90">
        <f>GT_NG!Q90</f>
        <v>8.5960031974420463</v>
      </c>
      <c r="F90">
        <f>GT_Spot!Q90</f>
        <v>0</v>
      </c>
      <c r="G90">
        <f>PPCL_NG!Q90</f>
        <v>0</v>
      </c>
      <c r="H90">
        <f>PPCL_Spot!Q90</f>
        <v>0</v>
      </c>
      <c r="I90">
        <f>Bawana_NG!Q90</f>
        <v>48.592249432896622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614.06728426864663</v>
      </c>
      <c r="P90" s="36">
        <v>68.142611928856184</v>
      </c>
      <c r="Q90" s="36">
        <v>22.09</v>
      </c>
      <c r="R90" s="38">
        <v>0</v>
      </c>
      <c r="S90" s="38">
        <v>0</v>
      </c>
      <c r="T90" s="37">
        <f>SUMPRODUCT(LTA!J90:AN90,LTA!J$101:AN$101,LTA!J$104:AN$104)</f>
        <v>55.44</v>
      </c>
      <c r="U90" s="37">
        <f>SUMPRODUCT(LTA!J90:AN90,LTA!J$102:AN$102,LTA!J$104:AN$104)</f>
        <v>69.760000000000005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0</v>
      </c>
      <c r="AB90" s="75">
        <f>-STOA!O90</f>
        <v>-350</v>
      </c>
      <c r="AC90">
        <f t="shared" si="3"/>
        <v>10.744566438786379</v>
      </c>
      <c r="AD90">
        <f t="shared" si="4"/>
        <v>499.12603238905501</v>
      </c>
      <c r="AE90">
        <f>'IDT-1'!C90</f>
        <v>0</v>
      </c>
      <c r="AF90" s="24"/>
      <c r="AG90">
        <f t="shared" si="5"/>
        <v>499.12603238905501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-33</v>
      </c>
      <c r="AM90" s="34">
        <f>RTM_PXI!I90</f>
        <v>0</v>
      </c>
      <c r="AN90" s="34">
        <f>RTM_PXI!O90</f>
        <v>0</v>
      </c>
      <c r="AO90" s="148">
        <f>GDAM_IEX!I90</f>
        <v>0</v>
      </c>
      <c r="AP90" s="148">
        <f>GDAM_IEX!O90</f>
        <v>0</v>
      </c>
      <c r="AQ90" s="148">
        <f>GDAM_PXI!I90</f>
        <v>0</v>
      </c>
      <c r="AR90" s="148">
        <f>GDAM_PXI!O90</f>
        <v>0</v>
      </c>
    </row>
    <row r="91" spans="1:44">
      <c r="A91" t="s">
        <v>133</v>
      </c>
      <c r="D91">
        <f>TWEPL!Q91</f>
        <v>6.1824500000000002</v>
      </c>
      <c r="E91">
        <f>GT_NG!Q91</f>
        <v>8.3136288998357983</v>
      </c>
      <c r="F91">
        <f>GT_Spot!Q91</f>
        <v>0</v>
      </c>
      <c r="G91">
        <f>PPCL_NG!Q91</f>
        <v>0</v>
      </c>
      <c r="H91">
        <f>PPCL_Spot!Q91</f>
        <v>0</v>
      </c>
      <c r="I91">
        <f>Bawana_NG!Q91</f>
        <v>48.592249432896622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601.86971252766762</v>
      </c>
      <c r="P91" s="36">
        <v>68.143034648614943</v>
      </c>
      <c r="Q91" s="36">
        <v>22.09</v>
      </c>
      <c r="R91" s="38">
        <v>0</v>
      </c>
      <c r="S91" s="38">
        <v>0</v>
      </c>
      <c r="T91" s="37">
        <f>SUMPRODUCT(LTA!J91:AN91,LTA!J$101:AN$101,LTA!J$104:AN$104)</f>
        <v>54.71</v>
      </c>
      <c r="U91" s="37">
        <f>SUMPRODUCT(LTA!J91:AN91,LTA!J$102:AN$102,LTA!J$104:AN$104)</f>
        <v>91.38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0</v>
      </c>
      <c r="AB91" s="75">
        <f>-STOA!O91</f>
        <v>-384.17</v>
      </c>
      <c r="AC91">
        <f t="shared" si="3"/>
        <v>10.960664221044585</v>
      </c>
      <c r="AD91">
        <f t="shared" si="4"/>
        <v>490.15041128797054</v>
      </c>
      <c r="AE91">
        <f>'IDT-1'!C91</f>
        <v>0</v>
      </c>
      <c r="AF91" s="24"/>
      <c r="AG91">
        <f t="shared" si="5"/>
        <v>490.15041128797054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-16</v>
      </c>
      <c r="AM91" s="34">
        <f>RTM_PXI!I91</f>
        <v>0</v>
      </c>
      <c r="AN91" s="34">
        <f>RTM_PXI!O91</f>
        <v>0</v>
      </c>
      <c r="AO91" s="148">
        <f>GDAM_IEX!I91</f>
        <v>0</v>
      </c>
      <c r="AP91" s="148">
        <f>GDAM_IEX!O91</f>
        <v>0</v>
      </c>
      <c r="AQ91" s="148">
        <f>GDAM_PXI!I91</f>
        <v>0</v>
      </c>
      <c r="AR91" s="148">
        <f>GDAM_PXI!O91</f>
        <v>0</v>
      </c>
    </row>
    <row r="92" spans="1:44">
      <c r="A92" t="s">
        <v>134</v>
      </c>
      <c r="D92">
        <f>TWEPL!Q92</f>
        <v>6.1824500000000002</v>
      </c>
      <c r="E92">
        <f>GT_NG!Q92</f>
        <v>8.3136288998357983</v>
      </c>
      <c r="F92">
        <f>GT_Spot!Q92</f>
        <v>0</v>
      </c>
      <c r="G92">
        <f>PPCL_NG!Q92</f>
        <v>0</v>
      </c>
      <c r="H92">
        <f>PPCL_Spot!Q92</f>
        <v>0</v>
      </c>
      <c r="I92">
        <f>Bawana_NG!Q92</f>
        <v>48.592249432896622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592.67275586990218</v>
      </c>
      <c r="P92" s="36">
        <v>68.143034648614943</v>
      </c>
      <c r="Q92" s="36">
        <v>22.09</v>
      </c>
      <c r="R92" s="38">
        <v>0</v>
      </c>
      <c r="S92" s="38">
        <v>0</v>
      </c>
      <c r="T92" s="37">
        <f>SUMPRODUCT(LTA!J92:AN92,LTA!J$101:AN$101,LTA!J$104:AN$104)</f>
        <v>53.98</v>
      </c>
      <c r="U92" s="37">
        <f>SUMPRODUCT(LTA!J92:AN92,LTA!J$102:AN$102,LTA!J$104:AN$104)</f>
        <v>81.41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0</v>
      </c>
      <c r="AB92" s="75">
        <f>-STOA!O92</f>
        <v>-384.17</v>
      </c>
      <c r="AC92">
        <f t="shared" si="3"/>
        <v>10.768116311944688</v>
      </c>
      <c r="AD92">
        <f t="shared" si="4"/>
        <v>473.44600253930486</v>
      </c>
      <c r="AE92">
        <f>'IDT-1'!C92</f>
        <v>0</v>
      </c>
      <c r="AF92" s="24"/>
      <c r="AG92">
        <f t="shared" si="5"/>
        <v>473.44600253930486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-13</v>
      </c>
      <c r="AM92" s="34">
        <f>RTM_PXI!I92</f>
        <v>0</v>
      </c>
      <c r="AN92" s="34">
        <f>RTM_PXI!O92</f>
        <v>0</v>
      </c>
      <c r="AO92" s="148">
        <f>GDAM_IEX!I92</f>
        <v>0</v>
      </c>
      <c r="AP92" s="148">
        <f>GDAM_IEX!O92</f>
        <v>0</v>
      </c>
      <c r="AQ92" s="148">
        <f>GDAM_PXI!I92</f>
        <v>0</v>
      </c>
      <c r="AR92" s="148">
        <f>GDAM_PXI!O92</f>
        <v>0</v>
      </c>
    </row>
    <row r="93" spans="1:44">
      <c r="A93" t="s">
        <v>135</v>
      </c>
      <c r="D93">
        <f>TWEPL!Q93</f>
        <v>6.1824500000000002</v>
      </c>
      <c r="E93">
        <f>GT_NG!Q93</f>
        <v>8.5960031974420463</v>
      </c>
      <c r="F93">
        <f>GT_Spot!Q93</f>
        <v>0</v>
      </c>
      <c r="G93">
        <f>PPCL_NG!Q93</f>
        <v>0</v>
      </c>
      <c r="H93">
        <f>PPCL_Spot!Q93</f>
        <v>0</v>
      </c>
      <c r="I93">
        <f>Bawana_NG!Q93</f>
        <v>48.592249432896622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591.49556212160928</v>
      </c>
      <c r="P93" s="36">
        <v>68.143034648614943</v>
      </c>
      <c r="Q93" s="36">
        <v>9.6399999999999988</v>
      </c>
      <c r="R93" s="38">
        <v>0</v>
      </c>
      <c r="S93" s="38">
        <v>0</v>
      </c>
      <c r="T93" s="37">
        <f>SUMPRODUCT(LTA!J93:AN93,LTA!J$101:AN$101,LTA!J$104:AN$104)</f>
        <v>65.25</v>
      </c>
      <c r="U93" s="37">
        <f>SUMPRODUCT(LTA!J93:AN93,LTA!J$102:AN$102,LTA!J$104:AN$104)</f>
        <v>81.39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0</v>
      </c>
      <c r="Z93" s="34">
        <f>IEX!O93</f>
        <v>0</v>
      </c>
      <c r="AA93" s="75">
        <f>STOA!I93</f>
        <v>0</v>
      </c>
      <c r="AB93" s="75">
        <f>-STOA!O93</f>
        <v>-384.17</v>
      </c>
      <c r="AC93">
        <f t="shared" si="3"/>
        <v>10.640394778135359</v>
      </c>
      <c r="AD93">
        <f t="shared" si="4"/>
        <v>484.47890462242748</v>
      </c>
      <c r="AE93">
        <f>'IDT-1'!C93</f>
        <v>0</v>
      </c>
      <c r="AF93" s="24"/>
      <c r="AG93">
        <f t="shared" si="5"/>
        <v>484.47890462242748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0</v>
      </c>
      <c r="AM93" s="34">
        <f>RTM_PXI!I93</f>
        <v>0</v>
      </c>
      <c r="AN93" s="34">
        <f>RTM_PXI!O93</f>
        <v>0</v>
      </c>
      <c r="AO93" s="148">
        <f>GDAM_IEX!I93</f>
        <v>0</v>
      </c>
      <c r="AP93" s="148">
        <f>GDAM_IEX!O93</f>
        <v>0</v>
      </c>
      <c r="AQ93" s="148">
        <f>GDAM_PXI!I93</f>
        <v>0</v>
      </c>
      <c r="AR93" s="148">
        <f>GDAM_PXI!O93</f>
        <v>0</v>
      </c>
    </row>
    <row r="94" spans="1:44">
      <c r="A94" t="s">
        <v>136</v>
      </c>
      <c r="D94">
        <f>TWEPL!Q94</f>
        <v>6.1824500000000002</v>
      </c>
      <c r="E94">
        <f>GT_NG!Q94</f>
        <v>8.5960031974420463</v>
      </c>
      <c r="F94">
        <f>GT_Spot!Q94</f>
        <v>0</v>
      </c>
      <c r="G94">
        <f>PPCL_NG!Q94</f>
        <v>0</v>
      </c>
      <c r="H94">
        <f>PPCL_Spot!Q94</f>
        <v>0</v>
      </c>
      <c r="I94">
        <f>Bawana_NG!Q94</f>
        <v>48.592249432896622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591.50341451165627</v>
      </c>
      <c r="P94" s="36">
        <v>68.143034648614943</v>
      </c>
      <c r="Q94" s="36">
        <v>9.6399999999999988</v>
      </c>
      <c r="R94" s="38">
        <v>0</v>
      </c>
      <c r="S94" s="38">
        <v>0</v>
      </c>
      <c r="T94" s="37">
        <f>SUMPRODUCT(LTA!J94:AN94,LTA!J$101:AN$101,LTA!J$104:AN$104)</f>
        <v>64.52</v>
      </c>
      <c r="U94" s="37">
        <f>SUMPRODUCT(LTA!J94:AN94,LTA!J$102:AN$102,LTA!J$104:AN$104)</f>
        <v>80.710000000000008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0</v>
      </c>
      <c r="Z94" s="34">
        <f>IEX!O94</f>
        <v>0</v>
      </c>
      <c r="AA94" s="75">
        <f>STOA!I94</f>
        <v>0</v>
      </c>
      <c r="AB94" s="75">
        <f>-STOA!O94</f>
        <v>-384.17</v>
      </c>
      <c r="AC94">
        <f t="shared" si="3"/>
        <v>10.628616738211756</v>
      </c>
      <c r="AD94">
        <f t="shared" si="4"/>
        <v>483.08853505239813</v>
      </c>
      <c r="AE94">
        <f>'IDT-1'!C94</f>
        <v>0</v>
      </c>
      <c r="AF94" s="24"/>
      <c r="AG94">
        <f t="shared" si="5"/>
        <v>483.08853505239813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0</v>
      </c>
      <c r="AM94" s="34">
        <f>RTM_PXI!I94</f>
        <v>0</v>
      </c>
      <c r="AN94" s="34">
        <f>RTM_PXI!O94</f>
        <v>0</v>
      </c>
      <c r="AO94" s="148">
        <f>GDAM_IEX!I94</f>
        <v>0</v>
      </c>
      <c r="AP94" s="148">
        <f>GDAM_IEX!O94</f>
        <v>0</v>
      </c>
      <c r="AQ94" s="148">
        <f>GDAM_PXI!I94</f>
        <v>0</v>
      </c>
      <c r="AR94" s="148">
        <f>GDAM_PXI!O94</f>
        <v>0</v>
      </c>
    </row>
    <row r="95" spans="1:44">
      <c r="A95" t="s">
        <v>137</v>
      </c>
      <c r="D95">
        <f>TWEPL!Q95</f>
        <v>6.1824500000000002</v>
      </c>
      <c r="E95">
        <f>GT_NG!Q95</f>
        <v>8.5960031974420463</v>
      </c>
      <c r="F95">
        <f>GT_Spot!Q95</f>
        <v>0</v>
      </c>
      <c r="G95">
        <f>PPCL_NG!Q95</f>
        <v>0</v>
      </c>
      <c r="H95">
        <f>PPCL_Spot!Q95</f>
        <v>0</v>
      </c>
      <c r="I95">
        <f>Bawana_NG!Q95</f>
        <v>48.592249432896622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591.49604543095245</v>
      </c>
      <c r="P95" s="36">
        <v>68.143521993073861</v>
      </c>
      <c r="Q95" s="36">
        <v>9.6430304935554858</v>
      </c>
      <c r="R95" s="38">
        <v>0</v>
      </c>
      <c r="S95" s="38">
        <v>0</v>
      </c>
      <c r="T95" s="37">
        <f>SUMPRODUCT(LTA!J95:AN95,LTA!J$101:AN$101,LTA!J$104:AN$104)</f>
        <v>63.79</v>
      </c>
      <c r="U95" s="37">
        <f>SUMPRODUCT(LTA!J95:AN95,LTA!J$102:AN$102,LTA!J$104:AN$104)</f>
        <v>68.849999999999994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0</v>
      </c>
      <c r="Z95" s="34">
        <f>IEX!O95</f>
        <v>0</v>
      </c>
      <c r="AA95" s="75">
        <f>STOA!I95</f>
        <v>0</v>
      </c>
      <c r="AB95" s="75">
        <f>-STOA!O95</f>
        <v>-384.17</v>
      </c>
      <c r="AC95">
        <f t="shared" si="3"/>
        <v>10.522828387773163</v>
      </c>
      <c r="AD95">
        <f t="shared" si="4"/>
        <v>470.60047216014715</v>
      </c>
      <c r="AE95">
        <f>'IDT-1'!C95</f>
        <v>0</v>
      </c>
      <c r="AF95" s="24"/>
      <c r="AG95">
        <f t="shared" si="5"/>
        <v>470.60047216014715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8">
        <f>GDAM_IEX!I95</f>
        <v>0</v>
      </c>
      <c r="AP95" s="148">
        <f>GDAM_IEX!O95</f>
        <v>0</v>
      </c>
      <c r="AQ95" s="148">
        <f>GDAM_PXI!I95</f>
        <v>0</v>
      </c>
      <c r="AR95" s="148">
        <f>GDAM_PXI!O95</f>
        <v>0</v>
      </c>
    </row>
    <row r="96" spans="1:44">
      <c r="A96" t="s">
        <v>138</v>
      </c>
      <c r="D96">
        <f>TWEPL!Q96</f>
        <v>6.1824500000000002</v>
      </c>
      <c r="E96">
        <f>GT_NG!Q96</f>
        <v>8.5960031974420463</v>
      </c>
      <c r="F96">
        <f>GT_Spot!Q96</f>
        <v>0</v>
      </c>
      <c r="G96">
        <f>PPCL_NG!Q96</f>
        <v>0</v>
      </c>
      <c r="H96">
        <f>PPCL_Spot!Q96</f>
        <v>0</v>
      </c>
      <c r="I96">
        <f>Bawana_NG!Q96</f>
        <v>48.592249432896622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591.49434050194645</v>
      </c>
      <c r="P96" s="36">
        <v>43.38</v>
      </c>
      <c r="Q96" s="36">
        <v>9.6430304935554858</v>
      </c>
      <c r="R96" s="38">
        <v>0</v>
      </c>
      <c r="S96" s="38">
        <v>0</v>
      </c>
      <c r="T96" s="37">
        <f>SUMPRODUCT(LTA!J96:AN96,LTA!J$101:AN$101,LTA!J$104:AN$104)</f>
        <v>63.06</v>
      </c>
      <c r="U96" s="37">
        <f>SUMPRODUCT(LTA!J96:AN96,LTA!J$102:AN$102,LTA!J$104:AN$104)</f>
        <v>68.349999999999994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0</v>
      </c>
      <c r="Z96" s="34">
        <f>IEX!O96</f>
        <v>0</v>
      </c>
      <c r="AA96" s="75">
        <f>STOA!I96</f>
        <v>0</v>
      </c>
      <c r="AB96" s="75">
        <f>-STOA!O96</f>
        <v>-384.17</v>
      </c>
      <c r="AC96">
        <f t="shared" si="3"/>
        <v>10.304468481627694</v>
      </c>
      <c r="AD96">
        <f t="shared" si="4"/>
        <v>444.82360514421293</v>
      </c>
      <c r="AE96">
        <f>'IDT-1'!C96</f>
        <v>0</v>
      </c>
      <c r="AF96" s="24"/>
      <c r="AG96">
        <f t="shared" si="5"/>
        <v>444.82360514421293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8">
        <f>GDAM_IEX!I96</f>
        <v>0</v>
      </c>
      <c r="AP96" s="148">
        <f>GDAM_IEX!O96</f>
        <v>0</v>
      </c>
      <c r="AQ96" s="148">
        <f>GDAM_PXI!I96</f>
        <v>0</v>
      </c>
      <c r="AR96" s="148">
        <f>GDAM_PXI!O96</f>
        <v>0</v>
      </c>
    </row>
    <row r="97" spans="1:44">
      <c r="A97" t="s">
        <v>139</v>
      </c>
      <c r="D97">
        <f>TWEPL!Q97</f>
        <v>6.1824500000000002</v>
      </c>
      <c r="E97">
        <f>GT_NG!Q97</f>
        <v>8.5960031974420463</v>
      </c>
      <c r="F97">
        <f>GT_Spot!Q97</f>
        <v>0</v>
      </c>
      <c r="G97">
        <f>PPCL_NG!Q97</f>
        <v>0</v>
      </c>
      <c r="H97">
        <f>PPCL_Spot!Q97</f>
        <v>0</v>
      </c>
      <c r="I97">
        <f>Bawana_NG!Q97</f>
        <v>48.592249432896622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593.23454119498581</v>
      </c>
      <c r="P97" s="36">
        <v>31.812920223997057</v>
      </c>
      <c r="Q97" s="36">
        <v>9.6430304935554858</v>
      </c>
      <c r="R97" s="38">
        <v>0</v>
      </c>
      <c r="S97" s="38">
        <v>0</v>
      </c>
      <c r="T97" s="37">
        <f>SUMPRODUCT(LTA!J97:AN97,LTA!J$101:AN$101,LTA!J$104:AN$104)</f>
        <v>62.33</v>
      </c>
      <c r="U97" s="37">
        <f>SUMPRODUCT(LTA!J97:AN97,LTA!J$102:AN$102,LTA!J$104:AN$104)</f>
        <v>68.150000000000006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0</v>
      </c>
      <c r="Z97" s="34">
        <f>IEX!O97</f>
        <v>0</v>
      </c>
      <c r="AA97" s="75">
        <f>STOA!I97</f>
        <v>0</v>
      </c>
      <c r="AB97" s="75">
        <f>-STOA!O97</f>
        <v>-384.17</v>
      </c>
      <c r="AC97">
        <f t="shared" si="3"/>
        <v>10.214110697330799</v>
      </c>
      <c r="AD97">
        <f t="shared" si="4"/>
        <v>434.15708384554614</v>
      </c>
      <c r="AE97">
        <f>'IDT-1'!C97</f>
        <v>0</v>
      </c>
      <c r="AF97" s="24"/>
      <c r="AG97">
        <f t="shared" si="5"/>
        <v>434.15708384554614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8">
        <f>GDAM_IEX!I97</f>
        <v>0</v>
      </c>
      <c r="AP97" s="148">
        <f>GDAM_IEX!O97</f>
        <v>0</v>
      </c>
      <c r="AQ97" s="148">
        <f>GDAM_PXI!I97</f>
        <v>0</v>
      </c>
      <c r="AR97" s="148">
        <f>GDAM_PXI!O97</f>
        <v>0</v>
      </c>
    </row>
    <row r="98" spans="1:44">
      <c r="A98" t="s">
        <v>140</v>
      </c>
      <c r="D98">
        <f>TWEPL!Q98</f>
        <v>6.1824500000000002</v>
      </c>
      <c r="E98">
        <f>GT_NG!Q98</f>
        <v>8.5960031974420463</v>
      </c>
      <c r="F98">
        <f>GT_Spot!Q98</f>
        <v>0</v>
      </c>
      <c r="G98">
        <f>PPCL_NG!Q98</f>
        <v>0</v>
      </c>
      <c r="H98">
        <f>PPCL_Spot!Q98</f>
        <v>0</v>
      </c>
      <c r="I98">
        <f>Bawana_NG!Q98</f>
        <v>48.592249432896622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593.56397408370117</v>
      </c>
      <c r="P98" s="36">
        <v>31.812920223997057</v>
      </c>
      <c r="Q98" s="36">
        <v>9.6430304935554858</v>
      </c>
      <c r="R98" s="38">
        <v>0</v>
      </c>
      <c r="S98" s="38">
        <v>0</v>
      </c>
      <c r="T98" s="37">
        <f>SUMPRODUCT(LTA!J98:AN98,LTA!J$101:AN$101,LTA!J$104:AN$104)</f>
        <v>61.6</v>
      </c>
      <c r="U98" s="37">
        <f>SUMPRODUCT(LTA!J98:AN98,LTA!J$102:AN$102,LTA!J$104:AN$104)</f>
        <v>67.33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0</v>
      </c>
      <c r="Z98" s="34">
        <f>IEX!O98</f>
        <v>0</v>
      </c>
      <c r="AA98" s="75">
        <f>STOA!I98</f>
        <v>0</v>
      </c>
      <c r="AB98" s="75">
        <f>-STOA!O98</f>
        <v>-384.17</v>
      </c>
      <c r="AC98">
        <f t="shared" si="3"/>
        <v>10.203857933596009</v>
      </c>
      <c r="AD98">
        <f t="shared" si="4"/>
        <v>432.94676949799634</v>
      </c>
      <c r="AE98">
        <f>'IDT-1'!C98</f>
        <v>0</v>
      </c>
      <c r="AF98" s="24"/>
      <c r="AG98">
        <f t="shared" si="5"/>
        <v>432.94676949799634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8">
        <f>GDAM_IEX!I98</f>
        <v>0</v>
      </c>
      <c r="AP98" s="148">
        <f>GDAM_IEX!O98</f>
        <v>0</v>
      </c>
      <c r="AQ98" s="148">
        <f>GDAM_PXI!I98</f>
        <v>0</v>
      </c>
      <c r="AR98" s="148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0.14599330750000011</v>
      </c>
      <c r="E99">
        <f t="shared" si="6"/>
        <v>0.20116639494550853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1.2097879788652171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15.837841430900568</v>
      </c>
      <c r="P99" s="36">
        <f t="shared" si="6"/>
        <v>1.4777101311039531</v>
      </c>
      <c r="Q99" s="36">
        <f t="shared" si="6"/>
        <v>0.43940409195647778</v>
      </c>
      <c r="R99" s="38">
        <f t="shared" si="6"/>
        <v>0.24289364179799408</v>
      </c>
      <c r="S99" s="38">
        <f t="shared" si="6"/>
        <v>0</v>
      </c>
      <c r="T99" s="37">
        <f t="shared" si="6"/>
        <v>2.0635500000000007</v>
      </c>
      <c r="U99" s="37">
        <f t="shared" si="6"/>
        <v>2.1183199999999971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5.8450000000000002E-2</v>
      </c>
      <c r="Z99" s="34">
        <f t="shared" si="6"/>
        <v>-0.26024999999999998</v>
      </c>
      <c r="AA99" s="75">
        <f t="shared" si="6"/>
        <v>0.30945500000000004</v>
      </c>
      <c r="AB99" s="75">
        <f t="shared" si="6"/>
        <v>-9.9233599999999971</v>
      </c>
      <c r="AC99">
        <f t="shared" si="6"/>
        <v>0.29545591951662314</v>
      </c>
      <c r="AD99">
        <f t="shared" si="6"/>
        <v>14.062856057553097</v>
      </c>
      <c r="AE99">
        <f t="shared" si="6"/>
        <v>0.113077</v>
      </c>
      <c r="AG99">
        <f t="shared" si="6"/>
        <v>14.175933057553097</v>
      </c>
      <c r="AI99">
        <f t="shared" si="6"/>
        <v>0</v>
      </c>
      <c r="AJ99">
        <f t="shared" si="6"/>
        <v>0</v>
      </c>
      <c r="AK99">
        <f t="shared" si="6"/>
        <v>0.12417999999999998</v>
      </c>
      <c r="AL99">
        <f t="shared" si="6"/>
        <v>-0.18</v>
      </c>
      <c r="AM99">
        <f t="shared" si="6"/>
        <v>0</v>
      </c>
      <c r="AN99">
        <f t="shared" si="6"/>
        <v>0</v>
      </c>
      <c r="AO99">
        <f t="shared" si="6"/>
        <v>0.49316999999999994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1">
        <f>Allocation_SG!A1</f>
        <v>45254</v>
      </c>
      <c r="B1" s="216"/>
      <c r="C1" s="216"/>
      <c r="D1" s="229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454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3" t="s">
        <v>373</v>
      </c>
      <c r="AP1" s="223" t="s">
        <v>374</v>
      </c>
      <c r="AQ1" s="223" t="s">
        <v>375</v>
      </c>
      <c r="AR1" s="223" t="s">
        <v>376</v>
      </c>
    </row>
    <row r="2" spans="1:44">
      <c r="A2" s="25" t="s">
        <v>44</v>
      </c>
      <c r="B2" s="216"/>
      <c r="C2" s="216"/>
      <c r="D2" s="229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2"/>
      <c r="Z2" s="222"/>
      <c r="AA2" s="227"/>
      <c r="AB2" s="227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3"/>
      <c r="AP2" s="223"/>
      <c r="AQ2" s="223"/>
      <c r="AR2" s="223"/>
    </row>
    <row r="3" spans="1:44">
      <c r="A3" t="s">
        <v>45</v>
      </c>
      <c r="D3">
        <f>TWEPL!R3</f>
        <v>7.8835799999999994</v>
      </c>
      <c r="E3">
        <f>GT_NG!T3</f>
        <v>11.220889954702903</v>
      </c>
      <c r="F3">
        <f>GT_Spot!T3</f>
        <v>0</v>
      </c>
      <c r="G3">
        <f>PPCL_NG!T3</f>
        <v>0</v>
      </c>
      <c r="H3">
        <f>PPCL_Spot!T3</f>
        <v>0</v>
      </c>
      <c r="I3">
        <f>Bawana_NG!T3</f>
        <v>58.712717929725464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321.36065208708948</v>
      </c>
      <c r="P3" s="36">
        <v>34.770000000000003</v>
      </c>
      <c r="Q3" s="36">
        <v>13.47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355.07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0</v>
      </c>
      <c r="Z3" s="34">
        <f>IEX!P3</f>
        <v>-80</v>
      </c>
      <c r="AA3" s="75">
        <f>STOA!J3</f>
        <v>2.76</v>
      </c>
      <c r="AB3" s="75">
        <f>-STOA!P3</f>
        <v>0</v>
      </c>
      <c r="AC3">
        <f>SUMIF(B3:AB3,"&gt;0")*$AC$2-SUMIF(B3:AB3,"&lt;0")*($AC$2/(1-$AC$2))+SUMIF(AI3:AR3,"&gt;0")*$AC$2-SUMIF(AI3:AR3,"&lt;0")*($AC$2/(1-$AC$2))</f>
        <v>8.0347555144941101</v>
      </c>
      <c r="AD3">
        <f>SUM(B3:AB3,AI3:AR3)-AC3</f>
        <v>647.21308445702368</v>
      </c>
      <c r="AE3">
        <f>'IDT-1'!F3</f>
        <v>0</v>
      </c>
      <c r="AF3" s="24"/>
      <c r="AG3">
        <f>SUM(AD3:AF3)</f>
        <v>647.21308445702368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-70</v>
      </c>
      <c r="AM3" s="34">
        <f>RTM_PXI!J3</f>
        <v>0</v>
      </c>
      <c r="AN3" s="34">
        <f>RTM_PXI!P3</f>
        <v>0</v>
      </c>
      <c r="AO3" s="148">
        <f>GDAM_IEX!J3</f>
        <v>0</v>
      </c>
      <c r="AP3" s="148">
        <f>GDAM_IEX!P3</f>
        <v>0</v>
      </c>
      <c r="AQ3" s="148">
        <f>GDAM_PXI!J3</f>
        <v>0</v>
      </c>
      <c r="AR3" s="148">
        <f>GDAM_PXI!P3</f>
        <v>0</v>
      </c>
    </row>
    <row r="4" spans="1:44">
      <c r="A4" t="s">
        <v>46</v>
      </c>
      <c r="D4">
        <f>TWEPL!R4</f>
        <v>7.8835799999999994</v>
      </c>
      <c r="E4">
        <f>GT_NG!T4</f>
        <v>11.220889954702903</v>
      </c>
      <c r="F4">
        <f>GT_Spot!T4</f>
        <v>0</v>
      </c>
      <c r="G4">
        <f>PPCL_NG!T4</f>
        <v>0</v>
      </c>
      <c r="H4">
        <f>PPCL_Spot!T4</f>
        <v>0</v>
      </c>
      <c r="I4">
        <f>Bawana_NG!T4</f>
        <v>58.712717929725464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320.73162042215347</v>
      </c>
      <c r="P4" s="36">
        <v>19.28153846153846</v>
      </c>
      <c r="Q4" s="36">
        <v>7.71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355.07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0</v>
      </c>
      <c r="Z4" s="34">
        <f>IEX!P4</f>
        <v>-89</v>
      </c>
      <c r="AA4" s="75">
        <f>STOA!J4</f>
        <v>2.76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7.7408595211620117</v>
      </c>
      <c r="AD4">
        <f t="shared" ref="AD4:AD67" si="1">SUM(B4:AB4,AI4:AR4)-AC4</f>
        <v>638.62948724695821</v>
      </c>
      <c r="AE4">
        <f>'IDT-1'!F4</f>
        <v>0</v>
      </c>
      <c r="AF4" s="24"/>
      <c r="AG4">
        <f t="shared" ref="AG4:AG67" si="2">SUM(AD4:AF4)</f>
        <v>638.62948724695821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-48</v>
      </c>
      <c r="AM4" s="34">
        <f>RTM_PXI!J4</f>
        <v>0</v>
      </c>
      <c r="AN4" s="34">
        <f>RTM_PXI!P4</f>
        <v>0</v>
      </c>
      <c r="AO4" s="148">
        <f>GDAM_IEX!J4</f>
        <v>0</v>
      </c>
      <c r="AP4" s="148">
        <f>GDAM_IEX!P4</f>
        <v>0</v>
      </c>
      <c r="AQ4" s="148">
        <f>GDAM_PXI!J4</f>
        <v>0</v>
      </c>
      <c r="AR4" s="148">
        <f>GDAM_PXI!P4</f>
        <v>0</v>
      </c>
    </row>
    <row r="5" spans="1:44">
      <c r="A5" t="s">
        <v>47</v>
      </c>
      <c r="D5">
        <f>TWEPL!R5</f>
        <v>7.8835799999999994</v>
      </c>
      <c r="E5">
        <f>GT_NG!T5</f>
        <v>11.220889954702903</v>
      </c>
      <c r="F5">
        <f>GT_Spot!T5</f>
        <v>0</v>
      </c>
      <c r="G5">
        <f>PPCL_NG!T5</f>
        <v>0</v>
      </c>
      <c r="H5">
        <f>PPCL_Spot!T5</f>
        <v>0</v>
      </c>
      <c r="I5">
        <f>Bawana_NG!T5</f>
        <v>58.712717929725464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320.73162042215347</v>
      </c>
      <c r="P5" s="36">
        <v>19.28153846153846</v>
      </c>
      <c r="Q5" s="36">
        <v>7.71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355.07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0</v>
      </c>
      <c r="Z5" s="34">
        <f>IEX!P5</f>
        <v>-89</v>
      </c>
      <c r="AA5" s="75">
        <f>STOA!J5</f>
        <v>2.76</v>
      </c>
      <c r="AB5" s="75">
        <f>-STOA!P5</f>
        <v>0</v>
      </c>
      <c r="AC5">
        <f t="shared" si="0"/>
        <v>7.6900325748126779</v>
      </c>
      <c r="AD5">
        <f t="shared" si="1"/>
        <v>644.68031419330759</v>
      </c>
      <c r="AE5">
        <f>'IDT-1'!F5</f>
        <v>0</v>
      </c>
      <c r="AF5" s="24"/>
      <c r="AG5">
        <f t="shared" si="2"/>
        <v>644.68031419330759</v>
      </c>
      <c r="AI5" s="34">
        <f>PXIL!J5</f>
        <v>0</v>
      </c>
      <c r="AJ5" s="34">
        <f>PXIL!P5</f>
        <v>0</v>
      </c>
      <c r="AK5" s="34">
        <f>RTM_IEX!J5</f>
        <v>0</v>
      </c>
      <c r="AL5" s="34">
        <f>RTM_IEX!P5</f>
        <v>-42</v>
      </c>
      <c r="AM5" s="34">
        <f>RTM_PXI!J5</f>
        <v>0</v>
      </c>
      <c r="AN5" s="34">
        <f>RTM_PXI!P5</f>
        <v>0</v>
      </c>
      <c r="AO5" s="148">
        <f>GDAM_IEX!J5</f>
        <v>0</v>
      </c>
      <c r="AP5" s="148">
        <f>GDAM_IEX!P5</f>
        <v>0</v>
      </c>
      <c r="AQ5" s="148">
        <f>GDAM_PXI!J5</f>
        <v>0</v>
      </c>
      <c r="AR5" s="148">
        <f>GDAM_PXI!P5</f>
        <v>0</v>
      </c>
    </row>
    <row r="6" spans="1:44">
      <c r="A6" t="s">
        <v>48</v>
      </c>
      <c r="D6">
        <f>TWEPL!R6</f>
        <v>7.8835799999999994</v>
      </c>
      <c r="E6">
        <f>GT_NG!T6</f>
        <v>11.220889954702903</v>
      </c>
      <c r="F6">
        <f>GT_Spot!T6</f>
        <v>0</v>
      </c>
      <c r="G6">
        <f>PPCL_NG!T6</f>
        <v>0</v>
      </c>
      <c r="H6">
        <f>PPCL_Spot!T6</f>
        <v>0</v>
      </c>
      <c r="I6">
        <f>Bawana_NG!T6</f>
        <v>58.712717929725464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320.73434098466987</v>
      </c>
      <c r="P6" s="36">
        <v>19.28153846153846</v>
      </c>
      <c r="Q6" s="36">
        <v>7.71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355.07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0</v>
      </c>
      <c r="Z6" s="34">
        <f>IEX!P6</f>
        <v>-101</v>
      </c>
      <c r="AA6" s="75">
        <f>STOA!J6</f>
        <v>2.76</v>
      </c>
      <c r="AB6" s="75">
        <f>-STOA!P6</f>
        <v>0</v>
      </c>
      <c r="AC6">
        <f t="shared" si="0"/>
        <v>7.8001804779613719</v>
      </c>
      <c r="AD6">
        <f t="shared" si="1"/>
        <v>631.5728868526752</v>
      </c>
      <c r="AE6">
        <f>'IDT-1'!F6</f>
        <v>0</v>
      </c>
      <c r="AF6" s="24"/>
      <c r="AG6">
        <f t="shared" si="2"/>
        <v>631.5728868526752</v>
      </c>
      <c r="AI6" s="34">
        <f>PXIL!J6</f>
        <v>0</v>
      </c>
      <c r="AJ6" s="34">
        <f>PXIL!P6</f>
        <v>0</v>
      </c>
      <c r="AK6" s="34">
        <f>RTM_IEX!J6</f>
        <v>0</v>
      </c>
      <c r="AL6" s="34">
        <f>RTM_IEX!P6</f>
        <v>-43</v>
      </c>
      <c r="AM6" s="34">
        <f>RTM_PXI!J6</f>
        <v>0</v>
      </c>
      <c r="AN6" s="34">
        <f>RTM_PXI!P6</f>
        <v>0</v>
      </c>
      <c r="AO6" s="148">
        <f>GDAM_IEX!J6</f>
        <v>0</v>
      </c>
      <c r="AP6" s="148">
        <f>GDAM_IEX!P6</f>
        <v>0</v>
      </c>
      <c r="AQ6" s="148">
        <f>GDAM_PXI!J6</f>
        <v>0</v>
      </c>
      <c r="AR6" s="148">
        <f>GDAM_PXI!P6</f>
        <v>0</v>
      </c>
    </row>
    <row r="7" spans="1:44">
      <c r="A7" t="s">
        <v>49</v>
      </c>
      <c r="D7">
        <f>TWEPL!R7</f>
        <v>7.8835799999999994</v>
      </c>
      <c r="E7">
        <f>GT_NG!T7</f>
        <v>11.220889954702903</v>
      </c>
      <c r="F7">
        <f>GT_Spot!T7</f>
        <v>0</v>
      </c>
      <c r="G7">
        <f>PPCL_NG!T7</f>
        <v>0</v>
      </c>
      <c r="H7">
        <f>PPCL_Spot!T7</f>
        <v>0</v>
      </c>
      <c r="I7">
        <f>Bawana_NG!T7</f>
        <v>58.712717929725464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337.2395030525563</v>
      </c>
      <c r="P7" s="36">
        <v>19.28153846153846</v>
      </c>
      <c r="Q7" s="36">
        <v>7.71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355.07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0</v>
      </c>
      <c r="Z7" s="34">
        <f>IEX!P7</f>
        <v>-115</v>
      </c>
      <c r="AA7" s="75">
        <f>STOA!J7</f>
        <v>2.76</v>
      </c>
      <c r="AB7" s="75">
        <f>-STOA!P7</f>
        <v>0</v>
      </c>
      <c r="AC7">
        <f t="shared" si="0"/>
        <v>8.184487413353402</v>
      </c>
      <c r="AD7">
        <f t="shared" si="1"/>
        <v>618.69374198516959</v>
      </c>
      <c r="AE7">
        <f>'IDT-1'!F7</f>
        <v>0</v>
      </c>
      <c r="AF7" s="24"/>
      <c r="AG7">
        <f t="shared" si="2"/>
        <v>618.69374198516959</v>
      </c>
      <c r="AI7" s="34">
        <f>PXIL!J7</f>
        <v>0</v>
      </c>
      <c r="AJ7" s="34">
        <f>PXIL!P7</f>
        <v>0</v>
      </c>
      <c r="AK7" s="34">
        <f>RTM_IEX!J7</f>
        <v>0</v>
      </c>
      <c r="AL7" s="34">
        <f>RTM_IEX!P7</f>
        <v>-58</v>
      </c>
      <c r="AM7" s="34">
        <f>RTM_PXI!J7</f>
        <v>0</v>
      </c>
      <c r="AN7" s="34">
        <f>RTM_PXI!P7</f>
        <v>0</v>
      </c>
      <c r="AO7" s="148">
        <f>GDAM_IEX!J7</f>
        <v>0</v>
      </c>
      <c r="AP7" s="148">
        <f>GDAM_IEX!P7</f>
        <v>0</v>
      </c>
      <c r="AQ7" s="148">
        <f>GDAM_PXI!J7</f>
        <v>0</v>
      </c>
      <c r="AR7" s="148">
        <f>GDAM_PXI!P7</f>
        <v>0</v>
      </c>
    </row>
    <row r="8" spans="1:44">
      <c r="A8" t="s">
        <v>50</v>
      </c>
      <c r="D8">
        <f>TWEPL!R8</f>
        <v>7.8835799999999994</v>
      </c>
      <c r="E8">
        <f>GT_NG!T8</f>
        <v>11.220889954702903</v>
      </c>
      <c r="F8">
        <f>GT_Spot!T8</f>
        <v>0</v>
      </c>
      <c r="G8">
        <f>PPCL_NG!T8</f>
        <v>0</v>
      </c>
      <c r="H8">
        <f>PPCL_Spot!T8</f>
        <v>0</v>
      </c>
      <c r="I8">
        <f>Bawana_NG!T8</f>
        <v>58.712717929725464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337.2395030525563</v>
      </c>
      <c r="P8" s="36">
        <v>19.28153846153846</v>
      </c>
      <c r="Q8" s="36">
        <v>7.71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355.07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0</v>
      </c>
      <c r="Z8" s="34">
        <f>IEX!P8</f>
        <v>-123</v>
      </c>
      <c r="AA8" s="75">
        <f>STOA!J8</f>
        <v>2.76</v>
      </c>
      <c r="AB8" s="75">
        <f>-STOA!P8</f>
        <v>0</v>
      </c>
      <c r="AC8">
        <f t="shared" si="0"/>
        <v>8.2522566751525126</v>
      </c>
      <c r="AD8">
        <f t="shared" si="1"/>
        <v>610.62597272337052</v>
      </c>
      <c r="AE8">
        <f>'IDT-1'!F8</f>
        <v>0</v>
      </c>
      <c r="AF8" s="24"/>
      <c r="AG8">
        <f t="shared" si="2"/>
        <v>610.62597272337052</v>
      </c>
      <c r="AI8" s="34">
        <f>PXIL!J8</f>
        <v>0</v>
      </c>
      <c r="AJ8" s="34">
        <f>PXIL!P8</f>
        <v>0</v>
      </c>
      <c r="AK8" s="34">
        <f>RTM_IEX!J8</f>
        <v>0</v>
      </c>
      <c r="AL8" s="34">
        <f>RTM_IEX!P8</f>
        <v>-58</v>
      </c>
      <c r="AM8" s="34">
        <f>RTM_PXI!J8</f>
        <v>0</v>
      </c>
      <c r="AN8" s="34">
        <f>RTM_PXI!P8</f>
        <v>0</v>
      </c>
      <c r="AO8" s="148">
        <f>GDAM_IEX!J8</f>
        <v>0</v>
      </c>
      <c r="AP8" s="148">
        <f>GDAM_IEX!P8</f>
        <v>0</v>
      </c>
      <c r="AQ8" s="148">
        <f>GDAM_PXI!J8</f>
        <v>0</v>
      </c>
      <c r="AR8" s="148">
        <f>GDAM_PXI!P8</f>
        <v>0</v>
      </c>
    </row>
    <row r="9" spans="1:44">
      <c r="A9" t="s">
        <v>51</v>
      </c>
      <c r="D9">
        <f>TWEPL!R9</f>
        <v>7.8835799999999994</v>
      </c>
      <c r="E9">
        <f>GT_NG!T9</f>
        <v>10.876573617952928</v>
      </c>
      <c r="F9">
        <f>GT_Spot!T9</f>
        <v>0</v>
      </c>
      <c r="G9">
        <f>PPCL_NG!T9</f>
        <v>0</v>
      </c>
      <c r="H9">
        <f>PPCL_Spot!T9</f>
        <v>0</v>
      </c>
      <c r="I9">
        <f>Bawana_NG!T9</f>
        <v>58.712717929725464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327.44328295255627</v>
      </c>
      <c r="P9" s="36">
        <v>19.28153846153846</v>
      </c>
      <c r="Q9" s="36">
        <v>7.71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315.3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0</v>
      </c>
      <c r="Z9" s="34">
        <f>IEX!P9</f>
        <v>-120</v>
      </c>
      <c r="AA9" s="75">
        <f>STOA!J9</f>
        <v>2.76</v>
      </c>
      <c r="AB9" s="75">
        <f>-STOA!P9</f>
        <v>0</v>
      </c>
      <c r="AC9">
        <f t="shared" si="0"/>
        <v>7.4009791251144721</v>
      </c>
      <c r="AD9">
        <f t="shared" si="1"/>
        <v>612.56671383665866</v>
      </c>
      <c r="AE9">
        <f>'IDT-1'!F9</f>
        <v>0</v>
      </c>
      <c r="AF9" s="24"/>
      <c r="AG9">
        <f t="shared" si="2"/>
        <v>612.56671383665866</v>
      </c>
      <c r="AI9" s="34">
        <f>PXIL!J9</f>
        <v>0</v>
      </c>
      <c r="AJ9" s="34">
        <f>PXIL!P9</f>
        <v>0</v>
      </c>
      <c r="AK9" s="34">
        <f>RTM_IEX!J9</f>
        <v>0</v>
      </c>
      <c r="AL9" s="34">
        <f>RTM_IEX!P9</f>
        <v>-10</v>
      </c>
      <c r="AM9" s="34">
        <f>RTM_PXI!J9</f>
        <v>0</v>
      </c>
      <c r="AN9" s="34">
        <f>RTM_PXI!P9</f>
        <v>0</v>
      </c>
      <c r="AO9" s="148">
        <f>GDAM_IEX!J9</f>
        <v>0</v>
      </c>
      <c r="AP9" s="148">
        <f>GDAM_IEX!P9</f>
        <v>0</v>
      </c>
      <c r="AQ9" s="148">
        <f>GDAM_PXI!J9</f>
        <v>0</v>
      </c>
      <c r="AR9" s="148">
        <f>GDAM_PXI!P9</f>
        <v>0</v>
      </c>
    </row>
    <row r="10" spans="1:44">
      <c r="A10" t="s">
        <v>52</v>
      </c>
      <c r="D10">
        <f>TWEPL!R10</f>
        <v>7.4623200000000001</v>
      </c>
      <c r="E10">
        <f>GT_NG!T10</f>
        <v>10.876573617952928</v>
      </c>
      <c r="F10">
        <f>GT_Spot!T10</f>
        <v>0</v>
      </c>
      <c r="G10">
        <f>PPCL_NG!T10</f>
        <v>0</v>
      </c>
      <c r="H10">
        <f>PPCL_Spot!T10</f>
        <v>0</v>
      </c>
      <c r="I10">
        <f>Bawana_NG!T10</f>
        <v>58.712717929725464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282.00853427530973</v>
      </c>
      <c r="P10" s="36">
        <v>19.28153846153846</v>
      </c>
      <c r="Q10" s="36">
        <v>7.71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276.74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-5</v>
      </c>
      <c r="AA10" s="75">
        <f>STOA!J10</f>
        <v>2.76</v>
      </c>
      <c r="AB10" s="75">
        <f>-STOA!P10</f>
        <v>0</v>
      </c>
      <c r="AC10">
        <f t="shared" si="0"/>
        <v>6.0734901383086992</v>
      </c>
      <c r="AD10">
        <f t="shared" si="1"/>
        <v>602.4781941462179</v>
      </c>
      <c r="AE10">
        <f>'IDT-1'!F10</f>
        <v>0</v>
      </c>
      <c r="AF10" s="24"/>
      <c r="AG10">
        <f t="shared" si="2"/>
        <v>602.4781941462179</v>
      </c>
      <c r="AI10" s="34">
        <f>PXIL!J10</f>
        <v>0</v>
      </c>
      <c r="AJ10" s="34">
        <f>PXIL!P10</f>
        <v>0</v>
      </c>
      <c r="AK10" s="34">
        <f>RTM_IEX!J10</f>
        <v>0</v>
      </c>
      <c r="AL10" s="34">
        <f>RTM_IEX!P10</f>
        <v>-52</v>
      </c>
      <c r="AM10" s="34">
        <f>RTM_PXI!J10</f>
        <v>0</v>
      </c>
      <c r="AN10" s="34">
        <f>RTM_PXI!P10</f>
        <v>0</v>
      </c>
      <c r="AO10" s="148">
        <f>GDAM_IEX!J10</f>
        <v>0</v>
      </c>
      <c r="AP10" s="148">
        <f>GDAM_IEX!P10</f>
        <v>0</v>
      </c>
      <c r="AQ10" s="148">
        <f>GDAM_PXI!J10</f>
        <v>0</v>
      </c>
      <c r="AR10" s="148">
        <f>GDAM_PXI!P10</f>
        <v>0</v>
      </c>
    </row>
    <row r="11" spans="1:44">
      <c r="A11" t="s">
        <v>53</v>
      </c>
      <c r="D11">
        <f>TWEPL!R11</f>
        <v>7.4623200000000001</v>
      </c>
      <c r="E11">
        <f>GT_NG!T11</f>
        <v>11.018062397372743</v>
      </c>
      <c r="F11">
        <f>GT_Spot!T11</f>
        <v>0</v>
      </c>
      <c r="G11">
        <f>PPCL_NG!T11</f>
        <v>0</v>
      </c>
      <c r="H11">
        <f>PPCL_Spot!T11</f>
        <v>0</v>
      </c>
      <c r="I11">
        <f>Bawana_NG!T11</f>
        <v>58.712717929725464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284.5876654918797</v>
      </c>
      <c r="P11" s="36">
        <v>19.28153846153846</v>
      </c>
      <c r="Q11" s="36">
        <v>7.71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232.98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-10</v>
      </c>
      <c r="AA11" s="75">
        <f>STOA!J11</f>
        <v>2.67</v>
      </c>
      <c r="AB11" s="75">
        <f>-STOA!P11</f>
        <v>0</v>
      </c>
      <c r="AC11">
        <f t="shared" si="0"/>
        <v>5.4569262990785639</v>
      </c>
      <c r="AD11">
        <f t="shared" si="1"/>
        <v>593.96537798143777</v>
      </c>
      <c r="AE11">
        <f>'IDT-1'!F11</f>
        <v>0</v>
      </c>
      <c r="AF11" s="24"/>
      <c r="AG11">
        <f t="shared" si="2"/>
        <v>593.96537798143777</v>
      </c>
      <c r="AI11" s="34">
        <f>PXIL!J11</f>
        <v>0</v>
      </c>
      <c r="AJ11" s="34">
        <f>PXIL!P11</f>
        <v>0</v>
      </c>
      <c r="AK11" s="34">
        <f>RTM_IEX!J11</f>
        <v>0</v>
      </c>
      <c r="AL11" s="34">
        <f>RTM_IEX!P11</f>
        <v>-15</v>
      </c>
      <c r="AM11" s="34">
        <f>RTM_PXI!J11</f>
        <v>0</v>
      </c>
      <c r="AN11" s="34">
        <f>RTM_PXI!P11</f>
        <v>0</v>
      </c>
      <c r="AO11" s="148">
        <f>GDAM_IEX!J11</f>
        <v>0</v>
      </c>
      <c r="AP11" s="148">
        <f>GDAM_IEX!P11</f>
        <v>0</v>
      </c>
      <c r="AQ11" s="148">
        <f>GDAM_PXI!J11</f>
        <v>0</v>
      </c>
      <c r="AR11" s="148">
        <f>GDAM_PXI!P11</f>
        <v>0</v>
      </c>
    </row>
    <row r="12" spans="1:44">
      <c r="A12" t="s">
        <v>54</v>
      </c>
      <c r="D12">
        <f>TWEPL!R12</f>
        <v>7.4623200000000001</v>
      </c>
      <c r="E12">
        <f>GT_NG!T12</f>
        <v>11.018062397372743</v>
      </c>
      <c r="F12">
        <f>GT_Spot!T12</f>
        <v>0</v>
      </c>
      <c r="G12">
        <f>PPCL_NG!T12</f>
        <v>0</v>
      </c>
      <c r="H12">
        <f>PPCL_Spot!T12</f>
        <v>0</v>
      </c>
      <c r="I12">
        <f>Bawana_NG!T12</f>
        <v>58.712717929725464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284.5876654918797</v>
      </c>
      <c r="P12" s="36">
        <v>19.28153846153846</v>
      </c>
      <c r="Q12" s="36">
        <v>7.71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232.98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-11</v>
      </c>
      <c r="AA12" s="75">
        <f>STOA!J12</f>
        <v>2.67</v>
      </c>
      <c r="AB12" s="75">
        <f>-STOA!P12</f>
        <v>0</v>
      </c>
      <c r="AC12">
        <f t="shared" si="0"/>
        <v>5.4653974568034531</v>
      </c>
      <c r="AD12">
        <f t="shared" si="1"/>
        <v>592.95690682371287</v>
      </c>
      <c r="AE12">
        <f>'IDT-1'!F12</f>
        <v>0</v>
      </c>
      <c r="AF12" s="24"/>
      <c r="AG12">
        <f t="shared" si="2"/>
        <v>592.95690682371287</v>
      </c>
      <c r="AI12" s="34">
        <f>PXIL!J12</f>
        <v>0</v>
      </c>
      <c r="AJ12" s="34">
        <f>PXIL!P12</f>
        <v>0</v>
      </c>
      <c r="AK12" s="34">
        <f>RTM_IEX!J12</f>
        <v>0</v>
      </c>
      <c r="AL12" s="34">
        <f>RTM_IEX!P12</f>
        <v>-15</v>
      </c>
      <c r="AM12" s="34">
        <f>RTM_PXI!J12</f>
        <v>0</v>
      </c>
      <c r="AN12" s="34">
        <f>RTM_PXI!P12</f>
        <v>0</v>
      </c>
      <c r="AO12" s="148">
        <f>GDAM_IEX!J12</f>
        <v>0</v>
      </c>
      <c r="AP12" s="148">
        <f>GDAM_IEX!P12</f>
        <v>0</v>
      </c>
      <c r="AQ12" s="148">
        <f>GDAM_PXI!J12</f>
        <v>0</v>
      </c>
      <c r="AR12" s="148">
        <f>GDAM_PXI!P12</f>
        <v>0</v>
      </c>
    </row>
    <row r="13" spans="1:44">
      <c r="A13" t="s">
        <v>55</v>
      </c>
      <c r="D13">
        <f>TWEPL!R13</f>
        <v>7.4623200000000001</v>
      </c>
      <c r="E13">
        <f>GT_NG!T13</f>
        <v>11.018062397372743</v>
      </c>
      <c r="F13">
        <f>GT_Spot!T13</f>
        <v>0</v>
      </c>
      <c r="G13">
        <f>PPCL_NG!T13</f>
        <v>0</v>
      </c>
      <c r="H13">
        <f>PPCL_Spot!T13</f>
        <v>0</v>
      </c>
      <c r="I13">
        <f>Bawana_NG!T13</f>
        <v>58.712717929725464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280.27119231284445</v>
      </c>
      <c r="P13" s="36">
        <v>19.28</v>
      </c>
      <c r="Q13" s="36">
        <v>7.71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232.98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-14</v>
      </c>
      <c r="AA13" s="75">
        <f>STOA!J13</f>
        <v>2.67</v>
      </c>
      <c r="AB13" s="75">
        <f>-STOA!P13</f>
        <v>0</v>
      </c>
      <c r="AC13">
        <f t="shared" si="0"/>
        <v>5.471481947647078</v>
      </c>
      <c r="AD13">
        <f t="shared" si="1"/>
        <v>583.63281069229538</v>
      </c>
      <c r="AE13">
        <f>'IDT-1'!F13</f>
        <v>0</v>
      </c>
      <c r="AF13" s="24"/>
      <c r="AG13">
        <f t="shared" si="2"/>
        <v>583.63281069229538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-17</v>
      </c>
      <c r="AM13" s="34">
        <f>RTM_PXI!J13</f>
        <v>0</v>
      </c>
      <c r="AN13" s="34">
        <f>RTM_PXI!P13</f>
        <v>0</v>
      </c>
      <c r="AO13" s="148">
        <f>GDAM_IEX!J13</f>
        <v>0</v>
      </c>
      <c r="AP13" s="148">
        <f>GDAM_IEX!P13</f>
        <v>0</v>
      </c>
      <c r="AQ13" s="148">
        <f>GDAM_PXI!J13</f>
        <v>0</v>
      </c>
      <c r="AR13" s="148">
        <f>GDAM_PXI!P13</f>
        <v>0</v>
      </c>
    </row>
    <row r="14" spans="1:44">
      <c r="A14" t="s">
        <v>56</v>
      </c>
      <c r="D14">
        <f>TWEPL!R14</f>
        <v>7.4623200000000001</v>
      </c>
      <c r="E14">
        <f>GT_NG!T14</f>
        <v>11.018062397372743</v>
      </c>
      <c r="F14">
        <f>GT_Spot!T14</f>
        <v>0</v>
      </c>
      <c r="G14">
        <f>PPCL_NG!T14</f>
        <v>0</v>
      </c>
      <c r="H14">
        <f>PPCL_Spot!T14</f>
        <v>0</v>
      </c>
      <c r="I14">
        <f>Bawana_NG!T14</f>
        <v>58.712717929725464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279.0581589263561</v>
      </c>
      <c r="P14" s="36">
        <v>19.28</v>
      </c>
      <c r="Q14" s="36">
        <v>7.71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232.98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-22</v>
      </c>
      <c r="AA14" s="75">
        <f>STOA!J14</f>
        <v>2.67</v>
      </c>
      <c r="AB14" s="75">
        <f>-STOA!P14</f>
        <v>0</v>
      </c>
      <c r="AC14">
        <f t="shared" si="0"/>
        <v>5.4951770981001324</v>
      </c>
      <c r="AD14">
        <f t="shared" si="1"/>
        <v>578.39608215535407</v>
      </c>
      <c r="AE14">
        <f>'IDT-1'!F14</f>
        <v>0</v>
      </c>
      <c r="AF14" s="24"/>
      <c r="AG14">
        <f t="shared" si="2"/>
        <v>578.39608215535407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-13</v>
      </c>
      <c r="AM14" s="34">
        <f>RTM_PXI!J14</f>
        <v>0</v>
      </c>
      <c r="AN14" s="34">
        <f>RTM_PXI!P14</f>
        <v>0</v>
      </c>
      <c r="AO14" s="148">
        <f>GDAM_IEX!J14</f>
        <v>0</v>
      </c>
      <c r="AP14" s="148">
        <f>GDAM_IEX!P14</f>
        <v>0</v>
      </c>
      <c r="AQ14" s="148">
        <f>GDAM_PXI!J14</f>
        <v>0</v>
      </c>
      <c r="AR14" s="148">
        <f>GDAM_PXI!P14</f>
        <v>0</v>
      </c>
    </row>
    <row r="15" spans="1:44">
      <c r="A15" t="s">
        <v>57</v>
      </c>
      <c r="D15">
        <f>TWEPL!R15</f>
        <v>7.4623200000000001</v>
      </c>
      <c r="E15">
        <f>GT_NG!T15</f>
        <v>11.018062397372743</v>
      </c>
      <c r="F15">
        <f>GT_Spot!T15</f>
        <v>0</v>
      </c>
      <c r="G15">
        <f>PPCL_NG!T15</f>
        <v>0</v>
      </c>
      <c r="H15">
        <f>PPCL_Spot!T15</f>
        <v>0</v>
      </c>
      <c r="I15">
        <f>Bawana_NG!T15</f>
        <v>58.712717929725464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278.91434288445834</v>
      </c>
      <c r="P15" s="36">
        <v>19.28</v>
      </c>
      <c r="Q15" s="36">
        <v>7.71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232.98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-27</v>
      </c>
      <c r="AA15" s="75">
        <f>STOA!J15</f>
        <v>2.67</v>
      </c>
      <c r="AB15" s="75">
        <f>-STOA!P15</f>
        <v>0</v>
      </c>
      <c r="AC15">
        <f t="shared" si="0"/>
        <v>5.5447959896975254</v>
      </c>
      <c r="AD15">
        <f t="shared" si="1"/>
        <v>572.20264722185891</v>
      </c>
      <c r="AE15">
        <f>'IDT-1'!F15</f>
        <v>0</v>
      </c>
      <c r="AF15" s="24"/>
      <c r="AG15">
        <f t="shared" si="2"/>
        <v>572.20264722185891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-14</v>
      </c>
      <c r="AM15" s="34">
        <f>RTM_PXI!J15</f>
        <v>0</v>
      </c>
      <c r="AN15" s="34">
        <f>RTM_PXI!P15</f>
        <v>0</v>
      </c>
      <c r="AO15" s="148">
        <f>GDAM_IEX!J15</f>
        <v>0</v>
      </c>
      <c r="AP15" s="148">
        <f>GDAM_IEX!P15</f>
        <v>0</v>
      </c>
      <c r="AQ15" s="148">
        <f>GDAM_PXI!J15</f>
        <v>0</v>
      </c>
      <c r="AR15" s="148">
        <f>GDAM_PXI!P15</f>
        <v>0</v>
      </c>
    </row>
    <row r="16" spans="1:44">
      <c r="A16" t="s">
        <v>58</v>
      </c>
      <c r="D16">
        <f>TWEPL!R16</f>
        <v>7.4623200000000001</v>
      </c>
      <c r="E16">
        <f>GT_NG!T16</f>
        <v>11.018062397372743</v>
      </c>
      <c r="F16">
        <f>GT_Spot!T16</f>
        <v>0</v>
      </c>
      <c r="G16">
        <f>PPCL_NG!T16</f>
        <v>0</v>
      </c>
      <c r="H16">
        <f>PPCL_Spot!T16</f>
        <v>0</v>
      </c>
      <c r="I16">
        <f>Bawana_NG!T16</f>
        <v>58.712717929725464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278.91434288445834</v>
      </c>
      <c r="P16" s="36">
        <v>19.28</v>
      </c>
      <c r="Q16" s="36">
        <v>7.71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232.98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-26</v>
      </c>
      <c r="AA16" s="75">
        <f>STOA!J16</f>
        <v>2.67</v>
      </c>
      <c r="AB16" s="75">
        <f>-STOA!P16</f>
        <v>0</v>
      </c>
      <c r="AC16">
        <f t="shared" si="0"/>
        <v>5.6125652514966378</v>
      </c>
      <c r="AD16">
        <f t="shared" si="1"/>
        <v>564.13487796005973</v>
      </c>
      <c r="AE16">
        <f>'IDT-1'!F16</f>
        <v>0</v>
      </c>
      <c r="AF16" s="24"/>
      <c r="AG16">
        <f t="shared" si="2"/>
        <v>564.13487796005973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-23</v>
      </c>
      <c r="AM16" s="34">
        <f>RTM_PXI!J16</f>
        <v>0</v>
      </c>
      <c r="AN16" s="34">
        <f>RTM_PXI!P16</f>
        <v>0</v>
      </c>
      <c r="AO16" s="148">
        <f>GDAM_IEX!J16</f>
        <v>0</v>
      </c>
      <c r="AP16" s="148">
        <f>GDAM_IEX!P16</f>
        <v>0</v>
      </c>
      <c r="AQ16" s="148">
        <f>GDAM_PXI!J16</f>
        <v>0</v>
      </c>
      <c r="AR16" s="148">
        <f>GDAM_PXI!P16</f>
        <v>0</v>
      </c>
    </row>
    <row r="17" spans="1:44">
      <c r="A17" t="s">
        <v>59</v>
      </c>
      <c r="D17">
        <f>TWEPL!R17</f>
        <v>7.4623200000000001</v>
      </c>
      <c r="E17">
        <f>GT_NG!T17</f>
        <v>11.018062397372743</v>
      </c>
      <c r="F17">
        <f>GT_Spot!T17</f>
        <v>0</v>
      </c>
      <c r="G17">
        <f>PPCL_NG!T17</f>
        <v>0</v>
      </c>
      <c r="H17">
        <f>PPCL_Spot!T17</f>
        <v>0</v>
      </c>
      <c r="I17">
        <f>Bawana_NG!T17</f>
        <v>58.712717929725464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278.91434288445834</v>
      </c>
      <c r="P17" s="36">
        <v>19.28</v>
      </c>
      <c r="Q17" s="36">
        <v>7.71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232.98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-23</v>
      </c>
      <c r="AA17" s="75">
        <f>STOA!J17</f>
        <v>2.67</v>
      </c>
      <c r="AB17" s="75">
        <f>-STOA!P17</f>
        <v>0</v>
      </c>
      <c r="AC17">
        <f t="shared" si="0"/>
        <v>5.5871517783219709</v>
      </c>
      <c r="AD17">
        <f t="shared" si="1"/>
        <v>567.16029143323442</v>
      </c>
      <c r="AE17">
        <f>'IDT-1'!F17</f>
        <v>0</v>
      </c>
      <c r="AF17" s="24"/>
      <c r="AG17">
        <f t="shared" si="2"/>
        <v>567.16029143323442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-23</v>
      </c>
      <c r="AM17" s="34">
        <f>RTM_PXI!J17</f>
        <v>0</v>
      </c>
      <c r="AN17" s="34">
        <f>RTM_PXI!P17</f>
        <v>0</v>
      </c>
      <c r="AO17" s="148">
        <f>GDAM_IEX!J17</f>
        <v>0</v>
      </c>
      <c r="AP17" s="148">
        <f>GDAM_IEX!P17</f>
        <v>0</v>
      </c>
      <c r="AQ17" s="148">
        <f>GDAM_PXI!J17</f>
        <v>0</v>
      </c>
      <c r="AR17" s="148">
        <f>GDAM_PXI!P17</f>
        <v>0</v>
      </c>
    </row>
    <row r="18" spans="1:44">
      <c r="A18" t="s">
        <v>60</v>
      </c>
      <c r="D18">
        <f>TWEPL!R18</f>
        <v>7.4623200000000001</v>
      </c>
      <c r="E18">
        <f>GT_NG!T18</f>
        <v>11.018062397372743</v>
      </c>
      <c r="F18">
        <f>GT_Spot!T18</f>
        <v>0</v>
      </c>
      <c r="G18">
        <f>PPCL_NG!T18</f>
        <v>0</v>
      </c>
      <c r="H18">
        <f>PPCL_Spot!T18</f>
        <v>0</v>
      </c>
      <c r="I18">
        <f>Bawana_NG!T18</f>
        <v>58.712717929725464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279.75467169577826</v>
      </c>
      <c r="P18" s="36">
        <v>19.28</v>
      </c>
      <c r="Q18" s="36">
        <v>7.71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232.98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-20</v>
      </c>
      <c r="AA18" s="75">
        <f>STOA!J18</f>
        <v>2.67</v>
      </c>
      <c r="AB18" s="75">
        <f>-STOA!P18</f>
        <v>0</v>
      </c>
      <c r="AC18">
        <f t="shared" si="0"/>
        <v>5.594210540337059</v>
      </c>
      <c r="AD18">
        <f t="shared" si="1"/>
        <v>567.99356148253935</v>
      </c>
      <c r="AE18">
        <f>'IDT-1'!F18</f>
        <v>0</v>
      </c>
      <c r="AF18" s="24"/>
      <c r="AG18">
        <f t="shared" si="2"/>
        <v>567.99356148253935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-26</v>
      </c>
      <c r="AM18" s="34">
        <f>RTM_PXI!J18</f>
        <v>0</v>
      </c>
      <c r="AN18" s="34">
        <f>RTM_PXI!P18</f>
        <v>0</v>
      </c>
      <c r="AO18" s="148">
        <f>GDAM_IEX!J18</f>
        <v>0</v>
      </c>
      <c r="AP18" s="148">
        <f>GDAM_IEX!P18</f>
        <v>0</v>
      </c>
      <c r="AQ18" s="148">
        <f>GDAM_PXI!J18</f>
        <v>0</v>
      </c>
      <c r="AR18" s="148">
        <f>GDAM_PXI!P18</f>
        <v>0</v>
      </c>
    </row>
    <row r="19" spans="1:44">
      <c r="A19" t="s">
        <v>61</v>
      </c>
      <c r="D19">
        <f>TWEPL!R19</f>
        <v>7.4623200000000001</v>
      </c>
      <c r="E19">
        <f>GT_NG!T19</f>
        <v>11.018062397372743</v>
      </c>
      <c r="F19">
        <f>GT_Spot!T19</f>
        <v>0</v>
      </c>
      <c r="G19">
        <f>PPCL_NG!T19</f>
        <v>0</v>
      </c>
      <c r="H19">
        <f>PPCL_Spot!T19</f>
        <v>0</v>
      </c>
      <c r="I19">
        <f>Bawana_NG!T19</f>
        <v>58.712717929725464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284.70649529923315</v>
      </c>
      <c r="P19" s="36">
        <v>19.28</v>
      </c>
      <c r="Q19" s="36">
        <v>7.71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276.59000000000003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-16</v>
      </c>
      <c r="AA19" s="75">
        <f>STOA!J19</f>
        <v>2.67</v>
      </c>
      <c r="AB19" s="75">
        <f>-STOA!P19</f>
        <v>0</v>
      </c>
      <c r="AC19">
        <f t="shared" si="0"/>
        <v>6.2223799594531943</v>
      </c>
      <c r="AD19">
        <f t="shared" si="1"/>
        <v>589.92721566687806</v>
      </c>
      <c r="AE19">
        <f>'IDT-1'!F19</f>
        <v>0</v>
      </c>
      <c r="AF19" s="24"/>
      <c r="AG19">
        <f t="shared" si="2"/>
        <v>589.92721566687806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-56</v>
      </c>
      <c r="AM19" s="34">
        <f>RTM_PXI!J19</f>
        <v>0</v>
      </c>
      <c r="AN19" s="34">
        <f>RTM_PXI!P19</f>
        <v>0</v>
      </c>
      <c r="AO19" s="148">
        <f>GDAM_IEX!J19</f>
        <v>0</v>
      </c>
      <c r="AP19" s="148">
        <f>GDAM_IEX!P19</f>
        <v>0</v>
      </c>
      <c r="AQ19" s="148">
        <f>GDAM_PXI!J19</f>
        <v>0</v>
      </c>
      <c r="AR19" s="148">
        <f>GDAM_PXI!P19</f>
        <v>0</v>
      </c>
    </row>
    <row r="20" spans="1:44">
      <c r="A20" t="s">
        <v>62</v>
      </c>
      <c r="D20">
        <f>TWEPL!R20</f>
        <v>7.4623200000000001</v>
      </c>
      <c r="E20">
        <f>GT_NG!T20</f>
        <v>11.018062397372743</v>
      </c>
      <c r="F20">
        <f>GT_Spot!T20</f>
        <v>0</v>
      </c>
      <c r="G20">
        <f>PPCL_NG!T20</f>
        <v>0</v>
      </c>
      <c r="H20">
        <f>PPCL_Spot!T20</f>
        <v>0</v>
      </c>
      <c r="I20">
        <f>Bawana_NG!T20</f>
        <v>58.712717929725464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284.70655427688143</v>
      </c>
      <c r="P20" s="36">
        <v>19.28153846153846</v>
      </c>
      <c r="Q20" s="36">
        <v>7.71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315.15000000000003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-5</v>
      </c>
      <c r="AA20" s="75">
        <f>STOA!J20</f>
        <v>2.67</v>
      </c>
      <c r="AB20" s="75">
        <f>-STOA!P20</f>
        <v>0</v>
      </c>
      <c r="AC20">
        <f t="shared" si="0"/>
        <v>6.7580763210645909</v>
      </c>
      <c r="AD20">
        <f t="shared" si="1"/>
        <v>602.9531167444535</v>
      </c>
      <c r="AE20">
        <f>'IDT-1'!F20</f>
        <v>0</v>
      </c>
      <c r="AF20" s="24"/>
      <c r="AG20">
        <f t="shared" si="2"/>
        <v>602.9531167444535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-92</v>
      </c>
      <c r="AM20" s="34">
        <f>RTM_PXI!J20</f>
        <v>0</v>
      </c>
      <c r="AN20" s="34">
        <f>RTM_PXI!P20</f>
        <v>0</v>
      </c>
      <c r="AO20" s="148">
        <f>GDAM_IEX!J20</f>
        <v>0</v>
      </c>
      <c r="AP20" s="148">
        <f>GDAM_IEX!P20</f>
        <v>0</v>
      </c>
      <c r="AQ20" s="148">
        <f>GDAM_PXI!J20</f>
        <v>0</v>
      </c>
      <c r="AR20" s="148">
        <f>GDAM_PXI!P20</f>
        <v>0</v>
      </c>
    </row>
    <row r="21" spans="1:44">
      <c r="A21" t="s">
        <v>63</v>
      </c>
      <c r="D21">
        <f>TWEPL!R21</f>
        <v>7.4623200000000001</v>
      </c>
      <c r="E21">
        <f>GT_NG!T21</f>
        <v>11.018062397372743</v>
      </c>
      <c r="F21">
        <f>GT_Spot!T21</f>
        <v>0</v>
      </c>
      <c r="G21">
        <f>PPCL_NG!T21</f>
        <v>0</v>
      </c>
      <c r="H21">
        <f>PPCL_Spot!T21</f>
        <v>0</v>
      </c>
      <c r="I21">
        <f>Bawana_NG!T21</f>
        <v>58.712717929725464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330.13911352982376</v>
      </c>
      <c r="P21" s="36">
        <v>19.28153846153846</v>
      </c>
      <c r="Q21" s="36">
        <v>7.71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354.92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-119</v>
      </c>
      <c r="AA21" s="75">
        <f>STOA!J21</f>
        <v>2.67</v>
      </c>
      <c r="AB21" s="75">
        <f>-STOA!P21</f>
        <v>0</v>
      </c>
      <c r="AC21">
        <f t="shared" si="0"/>
        <v>8.0667588595315411</v>
      </c>
      <c r="AD21">
        <f t="shared" si="1"/>
        <v>616.84699345892875</v>
      </c>
      <c r="AE21">
        <f>'IDT-1'!F21</f>
        <v>0</v>
      </c>
      <c r="AF21" s="24"/>
      <c r="AG21">
        <f t="shared" si="2"/>
        <v>616.84699345892875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-48</v>
      </c>
      <c r="AM21" s="34">
        <f>RTM_PXI!J21</f>
        <v>0</v>
      </c>
      <c r="AN21" s="34">
        <f>RTM_PXI!P21</f>
        <v>0</v>
      </c>
      <c r="AO21" s="148">
        <f>GDAM_IEX!J21</f>
        <v>0</v>
      </c>
      <c r="AP21" s="148">
        <f>GDAM_IEX!P21</f>
        <v>0</v>
      </c>
      <c r="AQ21" s="148">
        <f>GDAM_PXI!J21</f>
        <v>0</v>
      </c>
      <c r="AR21" s="148">
        <f>GDAM_PXI!P21</f>
        <v>0</v>
      </c>
    </row>
    <row r="22" spans="1:44">
      <c r="A22" t="s">
        <v>64</v>
      </c>
      <c r="D22">
        <f>TWEPL!R22</f>
        <v>7.4623200000000001</v>
      </c>
      <c r="E22">
        <f>GT_NG!T22</f>
        <v>11.018062397372743</v>
      </c>
      <c r="F22">
        <f>GT_Spot!T22</f>
        <v>0</v>
      </c>
      <c r="G22">
        <f>PPCL_NG!T22</f>
        <v>0</v>
      </c>
      <c r="H22">
        <f>PPCL_Spot!T22</f>
        <v>0</v>
      </c>
      <c r="I22">
        <f>Bawana_NG!T22</f>
        <v>58.712717929725464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328.91805403640967</v>
      </c>
      <c r="P22" s="36">
        <v>19.28</v>
      </c>
      <c r="Q22" s="36">
        <v>7.71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354.92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-103</v>
      </c>
      <c r="AA22" s="75">
        <f>STOA!J22</f>
        <v>2.67</v>
      </c>
      <c r="AB22" s="75">
        <f>-STOA!P22</f>
        <v>0</v>
      </c>
      <c r="AC22">
        <f t="shared" si="0"/>
        <v>7.9548351440112706</v>
      </c>
      <c r="AD22">
        <f t="shared" si="1"/>
        <v>627.73631921949652</v>
      </c>
      <c r="AE22">
        <f>'IDT-1'!F22</f>
        <v>0</v>
      </c>
      <c r="AF22" s="24"/>
      <c r="AG22">
        <f t="shared" si="2"/>
        <v>627.73631921949652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-52</v>
      </c>
      <c r="AM22" s="34">
        <f>RTM_PXI!J22</f>
        <v>0</v>
      </c>
      <c r="AN22" s="34">
        <f>RTM_PXI!P22</f>
        <v>0</v>
      </c>
      <c r="AO22" s="148">
        <f>GDAM_IEX!J22</f>
        <v>0</v>
      </c>
      <c r="AP22" s="148">
        <f>GDAM_IEX!P22</f>
        <v>0</v>
      </c>
      <c r="AQ22" s="148">
        <f>GDAM_PXI!J22</f>
        <v>0</v>
      </c>
      <c r="AR22" s="148">
        <f>GDAM_PXI!P22</f>
        <v>0</v>
      </c>
    </row>
    <row r="23" spans="1:44">
      <c r="A23" t="s">
        <v>65</v>
      </c>
      <c r="D23">
        <f>TWEPL!R23</f>
        <v>7.4623200000000001</v>
      </c>
      <c r="E23">
        <f>GT_NG!T23</f>
        <v>11.018062397372743</v>
      </c>
      <c r="F23">
        <f>GT_Spot!T23</f>
        <v>0</v>
      </c>
      <c r="G23">
        <f>PPCL_NG!T23</f>
        <v>0</v>
      </c>
      <c r="H23">
        <f>PPCL_Spot!T23</f>
        <v>0</v>
      </c>
      <c r="I23">
        <f>Bawana_NG!T23</f>
        <v>58.712717929725464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333.22832906760334</v>
      </c>
      <c r="P23" s="36">
        <v>19.28</v>
      </c>
      <c r="Q23" s="36">
        <v>7.71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350.6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-85</v>
      </c>
      <c r="AA23" s="75">
        <f>STOA!J23</f>
        <v>2.67</v>
      </c>
      <c r="AB23" s="75">
        <f>-STOA!P23</f>
        <v>0</v>
      </c>
      <c r="AC23">
        <f t="shared" si="0"/>
        <v>7.6836764070768471</v>
      </c>
      <c r="AD23">
        <f t="shared" si="1"/>
        <v>659.99775298762461</v>
      </c>
      <c r="AE23">
        <f>'IDT-1'!F23</f>
        <v>0</v>
      </c>
      <c r="AF23" s="24"/>
      <c r="AG23">
        <f t="shared" si="2"/>
        <v>659.99775298762461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-38</v>
      </c>
      <c r="AM23" s="34">
        <f>RTM_PXI!J23</f>
        <v>0</v>
      </c>
      <c r="AN23" s="34">
        <f>RTM_PXI!P23</f>
        <v>0</v>
      </c>
      <c r="AO23" s="148">
        <f>GDAM_IEX!J23</f>
        <v>0</v>
      </c>
      <c r="AP23" s="148">
        <f>GDAM_IEX!P23</f>
        <v>0</v>
      </c>
      <c r="AQ23" s="148">
        <f>GDAM_PXI!J23</f>
        <v>0</v>
      </c>
      <c r="AR23" s="148">
        <f>GDAM_PXI!P23</f>
        <v>0</v>
      </c>
    </row>
    <row r="24" spans="1:44">
      <c r="A24" t="s">
        <v>66</v>
      </c>
      <c r="D24">
        <f>TWEPL!R24</f>
        <v>7.4623200000000001</v>
      </c>
      <c r="E24">
        <f>GT_NG!T24</f>
        <v>11.220889954702903</v>
      </c>
      <c r="F24">
        <f>GT_Spot!T24</f>
        <v>0</v>
      </c>
      <c r="G24">
        <f>PPCL_NG!T24</f>
        <v>0</v>
      </c>
      <c r="H24">
        <f>PPCL_Spot!T24</f>
        <v>0</v>
      </c>
      <c r="I24">
        <f>Bawana_NG!T24</f>
        <v>58.712717929725464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361.64269491349842</v>
      </c>
      <c r="P24" s="36">
        <v>67.047128971482394</v>
      </c>
      <c r="Q24" s="36">
        <v>19.363523844193669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359.27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-177</v>
      </c>
      <c r="AA24" s="75">
        <f>STOA!J24</f>
        <v>2.67</v>
      </c>
      <c r="AB24" s="75">
        <f>-STOA!P24</f>
        <v>0</v>
      </c>
      <c r="AC24">
        <f t="shared" si="0"/>
        <v>8.9534648324596287</v>
      </c>
      <c r="AD24">
        <f t="shared" si="1"/>
        <v>701.43581078114312</v>
      </c>
      <c r="AE24">
        <f>'IDT-1'!F24</f>
        <v>0</v>
      </c>
      <c r="AF24" s="24"/>
      <c r="AG24">
        <f t="shared" si="2"/>
        <v>701.43581078114312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0</v>
      </c>
      <c r="AM24" s="34">
        <f>RTM_PXI!J24</f>
        <v>0</v>
      </c>
      <c r="AN24" s="34">
        <f>RTM_PXI!P24</f>
        <v>0</v>
      </c>
      <c r="AO24" s="148">
        <f>GDAM_IEX!J24</f>
        <v>0</v>
      </c>
      <c r="AP24" s="148">
        <f>GDAM_IEX!P24</f>
        <v>0</v>
      </c>
      <c r="AQ24" s="148">
        <f>GDAM_PXI!J24</f>
        <v>0</v>
      </c>
      <c r="AR24" s="148">
        <f>GDAM_PXI!P24</f>
        <v>0</v>
      </c>
    </row>
    <row r="25" spans="1:44">
      <c r="A25" t="s">
        <v>67</v>
      </c>
      <c r="D25">
        <f>TWEPL!R25</f>
        <v>7.4623200000000001</v>
      </c>
      <c r="E25">
        <f>GT_NG!T25</f>
        <v>11.220889954702903</v>
      </c>
      <c r="F25">
        <f>GT_Spot!T25</f>
        <v>0</v>
      </c>
      <c r="G25">
        <f>PPCL_NG!T25</f>
        <v>0</v>
      </c>
      <c r="H25">
        <f>PPCL_Spot!T25</f>
        <v>0</v>
      </c>
      <c r="I25">
        <f>Bawana_NG!T25</f>
        <v>57.482716831308778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371.10030282742002</v>
      </c>
      <c r="P25" s="36">
        <v>74.90287105182459</v>
      </c>
      <c r="Q25" s="36">
        <v>26.03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367.95000000000005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-143</v>
      </c>
      <c r="AA25" s="75">
        <f>STOA!J25</f>
        <v>2.67</v>
      </c>
      <c r="AB25" s="75">
        <f>-STOA!P25</f>
        <v>0</v>
      </c>
      <c r="AC25">
        <f t="shared" si="0"/>
        <v>9.1073503124699595</v>
      </c>
      <c r="AD25">
        <f t="shared" si="1"/>
        <v>745.71175035278634</v>
      </c>
      <c r="AE25">
        <f>'IDT-1'!F25</f>
        <v>0</v>
      </c>
      <c r="AF25" s="24"/>
      <c r="AG25">
        <f t="shared" si="2"/>
        <v>745.71175035278634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-21</v>
      </c>
      <c r="AM25" s="34">
        <f>RTM_PXI!J25</f>
        <v>0</v>
      </c>
      <c r="AN25" s="34">
        <f>RTM_PXI!P25</f>
        <v>0</v>
      </c>
      <c r="AO25" s="148">
        <f>GDAM_IEX!J25</f>
        <v>0</v>
      </c>
      <c r="AP25" s="148">
        <f>GDAM_IEX!P25</f>
        <v>0</v>
      </c>
      <c r="AQ25" s="148">
        <f>GDAM_PXI!J25</f>
        <v>0</v>
      </c>
      <c r="AR25" s="148">
        <f>GDAM_PXI!P25</f>
        <v>0</v>
      </c>
    </row>
    <row r="26" spans="1:44">
      <c r="A26" t="s">
        <v>68</v>
      </c>
      <c r="D26">
        <f>TWEPL!R26</f>
        <v>7.4623200000000001</v>
      </c>
      <c r="E26">
        <f>GT_NG!T26</f>
        <v>11.220889954702903</v>
      </c>
      <c r="F26">
        <f>GT_Spot!T26</f>
        <v>0</v>
      </c>
      <c r="G26">
        <f>PPCL_NG!T26</f>
        <v>0</v>
      </c>
      <c r="H26">
        <f>PPCL_Spot!T26</f>
        <v>0</v>
      </c>
      <c r="I26">
        <f>Bawana_NG!T26</f>
        <v>57.482716831308778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389.80689371442776</v>
      </c>
      <c r="P26" s="36">
        <v>74.90287105182459</v>
      </c>
      <c r="Q26" s="36">
        <v>26.029999999999998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376.63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-108</v>
      </c>
      <c r="AA26" s="75">
        <f>STOA!J26</f>
        <v>2.67</v>
      </c>
      <c r="AB26" s="75">
        <f>-STOA!P26</f>
        <v>0</v>
      </c>
      <c r="AC26">
        <f t="shared" si="0"/>
        <v>9.2357437832221549</v>
      </c>
      <c r="AD26">
        <f t="shared" si="1"/>
        <v>784.96994776904182</v>
      </c>
      <c r="AE26">
        <f>'IDT-1'!F26</f>
        <v>0</v>
      </c>
      <c r="AF26" s="24"/>
      <c r="AG26">
        <f t="shared" si="2"/>
        <v>784.96994776904182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-44</v>
      </c>
      <c r="AM26" s="34">
        <f>RTM_PXI!J26</f>
        <v>0</v>
      </c>
      <c r="AN26" s="34">
        <f>RTM_PXI!P26</f>
        <v>0</v>
      </c>
      <c r="AO26" s="148">
        <f>GDAM_IEX!J26</f>
        <v>0</v>
      </c>
      <c r="AP26" s="148">
        <f>GDAM_IEX!P26</f>
        <v>0</v>
      </c>
      <c r="AQ26" s="148">
        <f>GDAM_PXI!J26</f>
        <v>0</v>
      </c>
      <c r="AR26" s="148">
        <f>GDAM_PXI!P26</f>
        <v>0</v>
      </c>
    </row>
    <row r="27" spans="1:44">
      <c r="A27" t="s">
        <v>69</v>
      </c>
      <c r="D27">
        <f>TWEPL!R27</f>
        <v>7.4623200000000001</v>
      </c>
      <c r="E27">
        <f>GT_NG!T27</f>
        <v>11.220889954702903</v>
      </c>
      <c r="F27">
        <f>GT_Spot!T27</f>
        <v>0</v>
      </c>
      <c r="G27">
        <f>PPCL_NG!T27</f>
        <v>0</v>
      </c>
      <c r="H27">
        <f>PPCL_Spot!T27</f>
        <v>0</v>
      </c>
      <c r="I27">
        <f>Bawana_NG!T27</f>
        <v>57.482716831308778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420.70527195858625</v>
      </c>
      <c r="P27" s="36">
        <v>74.90287105182459</v>
      </c>
      <c r="Q27" s="36">
        <v>26.029999999999998</v>
      </c>
      <c r="R27" s="38">
        <v>2.7272727272727271E-2</v>
      </c>
      <c r="S27" s="38">
        <v>0</v>
      </c>
      <c r="T27" s="37">
        <f>SUMPRODUCT(LTA!J27:AN27,LTA!J$101:AN$101,LTA!J$105:AN$105)</f>
        <v>0</v>
      </c>
      <c r="U27" s="37">
        <f>SUMPRODUCT(LTA!J27:AN27,LTA!J$102:AN$102,LTA!J$105:AN$105)</f>
        <v>360.17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-30</v>
      </c>
      <c r="AA27" s="75">
        <f>STOA!J27</f>
        <v>2.67</v>
      </c>
      <c r="AB27" s="75">
        <f>-STOA!P27</f>
        <v>0</v>
      </c>
      <c r="AC27">
        <f t="shared" si="0"/>
        <v>8.8151011569892788</v>
      </c>
      <c r="AD27">
        <f t="shared" si="1"/>
        <v>863.85624136670594</v>
      </c>
      <c r="AE27">
        <f>'IDT-1'!F27</f>
        <v>0</v>
      </c>
      <c r="AF27" s="24"/>
      <c r="AG27">
        <f t="shared" si="2"/>
        <v>863.85624136670594</v>
      </c>
      <c r="AI27" s="34">
        <f>PXIL!J27</f>
        <v>0</v>
      </c>
      <c r="AJ27" s="34">
        <f>PXIL!P27</f>
        <v>0</v>
      </c>
      <c r="AK27" s="34">
        <f>RTM_IEX!J27</f>
        <v>0</v>
      </c>
      <c r="AL27" s="34">
        <f>RTM_IEX!P27</f>
        <v>-58</v>
      </c>
      <c r="AM27" s="34">
        <f>RTM_PXI!J27</f>
        <v>0</v>
      </c>
      <c r="AN27" s="34">
        <f>RTM_PXI!P27</f>
        <v>0</v>
      </c>
      <c r="AO27" s="148">
        <f>GDAM_IEX!J27</f>
        <v>0</v>
      </c>
      <c r="AP27" s="148">
        <f>GDAM_IEX!P27</f>
        <v>0</v>
      </c>
      <c r="AQ27" s="148">
        <f>GDAM_PXI!J27</f>
        <v>0</v>
      </c>
      <c r="AR27" s="148">
        <f>GDAM_PXI!P27</f>
        <v>0</v>
      </c>
    </row>
    <row r="28" spans="1:44">
      <c r="A28" t="s">
        <v>70</v>
      </c>
      <c r="D28">
        <f>TWEPL!R28</f>
        <v>7.4623200000000001</v>
      </c>
      <c r="E28">
        <f>GT_NG!T28</f>
        <v>11.220889954702903</v>
      </c>
      <c r="F28">
        <f>GT_Spot!T28</f>
        <v>0</v>
      </c>
      <c r="G28">
        <f>PPCL_NG!T28</f>
        <v>0</v>
      </c>
      <c r="H28">
        <f>PPCL_Spot!T28</f>
        <v>0</v>
      </c>
      <c r="I28">
        <f>Bawana_NG!T28</f>
        <v>57.482716831308778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450.03622932086125</v>
      </c>
      <c r="P28" s="36">
        <v>74.90287105182459</v>
      </c>
      <c r="Q28" s="36">
        <v>26.029999999999998</v>
      </c>
      <c r="R28" s="38">
        <v>0.3</v>
      </c>
      <c r="S28" s="38">
        <v>0</v>
      </c>
      <c r="T28" s="37">
        <f>SUMPRODUCT(LTA!J28:AN28,LTA!J$101:AN$101,LTA!J$105:AN$105)</f>
        <v>0</v>
      </c>
      <c r="U28" s="37">
        <f>SUMPRODUCT(LTA!J28:AN28,LTA!J$102:AN$102,LTA!J$105:AN$105)</f>
        <v>389.09000000000003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0</v>
      </c>
      <c r="AA28" s="75">
        <f>STOA!J28</f>
        <v>2.67</v>
      </c>
      <c r="AB28" s="75">
        <f>-STOA!P28</f>
        <v>0</v>
      </c>
      <c r="AC28">
        <f t="shared" si="0"/>
        <v>8.9254980103032882</v>
      </c>
      <c r="AD28">
        <f t="shared" si="1"/>
        <v>967.26952914839421</v>
      </c>
      <c r="AE28">
        <f>'IDT-1'!F28</f>
        <v>-39.56</v>
      </c>
      <c r="AF28" s="24"/>
      <c r="AG28">
        <f t="shared" si="2"/>
        <v>927.70952914839427</v>
      </c>
      <c r="AI28" s="34">
        <f>PXIL!J28</f>
        <v>0</v>
      </c>
      <c r="AJ28" s="34">
        <f>PXIL!P28</f>
        <v>0</v>
      </c>
      <c r="AK28" s="34">
        <f>RTM_IEX!J28</f>
        <v>0</v>
      </c>
      <c r="AL28" s="34">
        <f>RTM_IEX!P28</f>
        <v>-43</v>
      </c>
      <c r="AM28" s="34">
        <f>RTM_PXI!J28</f>
        <v>0</v>
      </c>
      <c r="AN28" s="34">
        <f>RTM_PXI!P28</f>
        <v>0</v>
      </c>
      <c r="AO28" s="148">
        <f>GDAM_IEX!J28</f>
        <v>0</v>
      </c>
      <c r="AP28" s="148">
        <f>GDAM_IEX!P28</f>
        <v>0</v>
      </c>
      <c r="AQ28" s="148">
        <f>GDAM_PXI!J28</f>
        <v>0</v>
      </c>
      <c r="AR28" s="148">
        <f>GDAM_PXI!P28</f>
        <v>0</v>
      </c>
    </row>
    <row r="29" spans="1:44">
      <c r="A29" t="s">
        <v>71</v>
      </c>
      <c r="D29">
        <f>TWEPL!R29</f>
        <v>7.4623200000000001</v>
      </c>
      <c r="E29">
        <f>GT_NG!T29</f>
        <v>11.220889954702903</v>
      </c>
      <c r="F29">
        <f>GT_Spot!T29</f>
        <v>0</v>
      </c>
      <c r="G29">
        <f>PPCL_NG!T29</f>
        <v>0</v>
      </c>
      <c r="H29">
        <f>PPCL_Spot!T29</f>
        <v>0</v>
      </c>
      <c r="I29">
        <f>Bawana_NG!T29</f>
        <v>52.58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484.50303143289494</v>
      </c>
      <c r="P29" s="36">
        <v>74.90287105182459</v>
      </c>
      <c r="Q29" s="36">
        <v>26.029999999999998</v>
      </c>
      <c r="R29" s="38">
        <v>2.27</v>
      </c>
      <c r="S29" s="38">
        <v>0</v>
      </c>
      <c r="T29" s="37">
        <f>SUMPRODUCT(LTA!J29:AN29,LTA!J$101:AN$101,LTA!J$105:AN$105)</f>
        <v>0</v>
      </c>
      <c r="U29" s="37">
        <f>SUMPRODUCT(LTA!J29:AN29,LTA!J$102:AN$102,LTA!J$105:AN$105)</f>
        <v>389.09000000000003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0</v>
      </c>
      <c r="AA29" s="75">
        <f>STOA!J29</f>
        <v>2.67</v>
      </c>
      <c r="AB29" s="75">
        <f>-STOA!P29</f>
        <v>0</v>
      </c>
      <c r="AC29">
        <f t="shared" si="0"/>
        <v>9.3852209543338265</v>
      </c>
      <c r="AD29">
        <f t="shared" si="1"/>
        <v>975.34389148508853</v>
      </c>
      <c r="AE29">
        <f>'IDT-1'!F29</f>
        <v>0</v>
      </c>
      <c r="AF29" s="24"/>
      <c r="AG29">
        <f t="shared" si="2"/>
        <v>975.34389148508853</v>
      </c>
      <c r="AI29" s="34">
        <f>PXIL!J29</f>
        <v>0</v>
      </c>
      <c r="AJ29" s="34">
        <f>PXIL!P29</f>
        <v>0</v>
      </c>
      <c r="AK29" s="34">
        <f>RTM_IEX!J29</f>
        <v>0</v>
      </c>
      <c r="AL29" s="34">
        <f>RTM_IEX!P29</f>
        <v>-66</v>
      </c>
      <c r="AM29" s="34">
        <f>RTM_PXI!J29</f>
        <v>0</v>
      </c>
      <c r="AN29" s="34">
        <f>RTM_PXI!P29</f>
        <v>0</v>
      </c>
      <c r="AO29" s="148">
        <f>GDAM_IEX!J29</f>
        <v>0</v>
      </c>
      <c r="AP29" s="148">
        <f>GDAM_IEX!P29</f>
        <v>0</v>
      </c>
      <c r="AQ29" s="148">
        <f>GDAM_PXI!J29</f>
        <v>0</v>
      </c>
      <c r="AR29" s="148">
        <f>GDAM_PXI!P29</f>
        <v>0</v>
      </c>
    </row>
    <row r="30" spans="1:44">
      <c r="A30" t="s">
        <v>72</v>
      </c>
      <c r="D30">
        <f>TWEPL!R30</f>
        <v>7.9136699999999998</v>
      </c>
      <c r="E30">
        <f>GT_NG!T30</f>
        <v>11.220889954702903</v>
      </c>
      <c r="F30">
        <f>GT_Spot!T30</f>
        <v>0</v>
      </c>
      <c r="G30">
        <f>PPCL_NG!T30</f>
        <v>0</v>
      </c>
      <c r="H30">
        <f>PPCL_Spot!T30</f>
        <v>0</v>
      </c>
      <c r="I30">
        <f>Bawana_NG!T30</f>
        <v>69.61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553.45289377971437</v>
      </c>
      <c r="P30" s="36">
        <v>74.90287105182459</v>
      </c>
      <c r="Q30" s="36">
        <v>26.029999999999998</v>
      </c>
      <c r="R30" s="38">
        <v>6.370000000000001</v>
      </c>
      <c r="S30" s="38">
        <v>0</v>
      </c>
      <c r="T30" s="37">
        <f>SUMPRODUCT(LTA!J30:AN30,LTA!J$101:AN$101,LTA!J$105:AN$105)</f>
        <v>0</v>
      </c>
      <c r="U30" s="37">
        <f>SUMPRODUCT(LTA!J30:AN30,LTA!J$102:AN$102,LTA!J$105:AN$105)</f>
        <v>402.86894899999999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0</v>
      </c>
      <c r="AA30" s="75">
        <f>STOA!J30</f>
        <v>2.67</v>
      </c>
      <c r="AB30" s="75">
        <f>-STOA!P30</f>
        <v>0</v>
      </c>
      <c r="AC30">
        <f t="shared" si="0"/>
        <v>9.9056376852017678</v>
      </c>
      <c r="AD30">
        <f t="shared" si="1"/>
        <v>1121.1336361010401</v>
      </c>
      <c r="AE30">
        <f>'IDT-1'!F30</f>
        <v>-105.036</v>
      </c>
      <c r="AF30" s="24"/>
      <c r="AG30">
        <f t="shared" si="2"/>
        <v>1016.0976361010401</v>
      </c>
      <c r="AI30" s="34">
        <f>PXIL!J30</f>
        <v>0</v>
      </c>
      <c r="AJ30" s="34">
        <f>PXIL!P30</f>
        <v>0</v>
      </c>
      <c r="AK30" s="34">
        <f>RTM_IEX!J30</f>
        <v>0</v>
      </c>
      <c r="AL30" s="34">
        <f>RTM_IEX!P30</f>
        <v>-24</v>
      </c>
      <c r="AM30" s="34">
        <f>RTM_PXI!J30</f>
        <v>0</v>
      </c>
      <c r="AN30" s="34">
        <f>RTM_PXI!P30</f>
        <v>0</v>
      </c>
      <c r="AO30" s="148">
        <f>GDAM_IEX!J30</f>
        <v>0</v>
      </c>
      <c r="AP30" s="148">
        <f>GDAM_IEX!P30</f>
        <v>0</v>
      </c>
      <c r="AQ30" s="148">
        <f>GDAM_PXI!J30</f>
        <v>0</v>
      </c>
      <c r="AR30" s="148">
        <f>GDAM_PXI!P30</f>
        <v>0</v>
      </c>
    </row>
    <row r="31" spans="1:44">
      <c r="A31" t="s">
        <v>73</v>
      </c>
      <c r="D31">
        <f>TWEPL!R31</f>
        <v>7.9136699999999998</v>
      </c>
      <c r="E31">
        <f>GT_NG!T31</f>
        <v>11.018062397372743</v>
      </c>
      <c r="F31">
        <f>GT_Spot!T31</f>
        <v>0</v>
      </c>
      <c r="G31">
        <f>PPCL_NG!T31</f>
        <v>0</v>
      </c>
      <c r="H31">
        <f>PPCL_Spot!T31</f>
        <v>0</v>
      </c>
      <c r="I31">
        <f>Bawana_NG!T31</f>
        <v>69.61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576.18856583977367</v>
      </c>
      <c r="P31" s="36">
        <v>74.90287105182459</v>
      </c>
      <c r="Q31" s="36">
        <v>26.029999999999998</v>
      </c>
      <c r="R31" s="38">
        <v>11.347581504368208</v>
      </c>
      <c r="S31" s="38">
        <v>0</v>
      </c>
      <c r="T31" s="37">
        <f>SUMPRODUCT(LTA!J31:AN31,LTA!J$101:AN$101,LTA!J$105:AN$105)</f>
        <v>1.04</v>
      </c>
      <c r="U31" s="37">
        <f>SUMPRODUCT(LTA!J31:AN31,LTA!J$102:AN$102,LTA!J$105:AN$105)</f>
        <v>409.05395599999997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0</v>
      </c>
      <c r="AA31" s="75">
        <f>STOA!J31</f>
        <v>2.67</v>
      </c>
      <c r="AB31" s="75">
        <f>-STOA!P31</f>
        <v>0</v>
      </c>
      <c r="AC31">
        <f t="shared" si="0"/>
        <v>10.502377000557392</v>
      </c>
      <c r="AD31">
        <f t="shared" si="1"/>
        <v>1119.2723297927819</v>
      </c>
      <c r="AE31">
        <f>'IDT-1'!F31</f>
        <v>-92.826999999999998</v>
      </c>
      <c r="AF31" s="24"/>
      <c r="AG31">
        <f t="shared" si="2"/>
        <v>1026.4453297927819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-60</v>
      </c>
      <c r="AM31" s="34">
        <f>RTM_PXI!J31</f>
        <v>0</v>
      </c>
      <c r="AN31" s="34">
        <f>RTM_PXI!P31</f>
        <v>0</v>
      </c>
      <c r="AO31" s="148">
        <f>GDAM_IEX!J31</f>
        <v>0</v>
      </c>
      <c r="AP31" s="148">
        <f>GDAM_IEX!P31</f>
        <v>0</v>
      </c>
      <c r="AQ31" s="148">
        <f>GDAM_PXI!J31</f>
        <v>0</v>
      </c>
      <c r="AR31" s="148">
        <f>GDAM_PXI!P31</f>
        <v>0</v>
      </c>
    </row>
    <row r="32" spans="1:44">
      <c r="A32" t="s">
        <v>74</v>
      </c>
      <c r="D32">
        <f>TWEPL!R32</f>
        <v>7.9136699999999998</v>
      </c>
      <c r="E32">
        <f>GT_NG!T32</f>
        <v>11.018062397372743</v>
      </c>
      <c r="F32">
        <f>GT_Spot!T32</f>
        <v>0</v>
      </c>
      <c r="G32">
        <f>PPCL_NG!T32</f>
        <v>0</v>
      </c>
      <c r="H32">
        <f>PPCL_Spot!T32</f>
        <v>0</v>
      </c>
      <c r="I32">
        <f>Bawana_NG!T32</f>
        <v>69.61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563.72739886324268</v>
      </c>
      <c r="P32" s="36">
        <v>74.90287105182459</v>
      </c>
      <c r="Q32" s="36">
        <v>26.029999999999998</v>
      </c>
      <c r="R32" s="38">
        <v>16.059999999999999</v>
      </c>
      <c r="S32" s="38">
        <v>0</v>
      </c>
      <c r="T32" s="37">
        <f>SUMPRODUCT(LTA!J32:AN32,LTA!J$101:AN$101,LTA!J$105:AN$105)</f>
        <v>1.21</v>
      </c>
      <c r="U32" s="37">
        <f>SUMPRODUCT(LTA!J32:AN32,LTA!J$102:AN$102,LTA!J$105:AN$105)</f>
        <v>416.251936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0</v>
      </c>
      <c r="AA32" s="75">
        <f>STOA!J32</f>
        <v>2.67</v>
      </c>
      <c r="AB32" s="75">
        <f>-STOA!P32</f>
        <v>0</v>
      </c>
      <c r="AC32">
        <f t="shared" si="0"/>
        <v>10.414466968068949</v>
      </c>
      <c r="AD32">
        <f t="shared" si="1"/>
        <v>1128.9794713443712</v>
      </c>
      <c r="AE32">
        <f>'IDT-1'!F32</f>
        <v>-90.170999999999992</v>
      </c>
      <c r="AF32" s="24"/>
      <c r="AG32">
        <f t="shared" si="2"/>
        <v>1038.8084713443711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-50</v>
      </c>
      <c r="AM32" s="34">
        <f>RTM_PXI!J32</f>
        <v>0</v>
      </c>
      <c r="AN32" s="34">
        <f>RTM_PXI!P32</f>
        <v>0</v>
      </c>
      <c r="AO32" s="148">
        <f>GDAM_IEX!J32</f>
        <v>0</v>
      </c>
      <c r="AP32" s="148">
        <f>GDAM_IEX!P32</f>
        <v>0</v>
      </c>
      <c r="AQ32" s="148">
        <f>GDAM_PXI!J32</f>
        <v>0</v>
      </c>
      <c r="AR32" s="148">
        <f>GDAM_PXI!P32</f>
        <v>0</v>
      </c>
    </row>
    <row r="33" spans="1:44">
      <c r="A33" t="s">
        <v>75</v>
      </c>
      <c r="D33">
        <f>TWEPL!R33</f>
        <v>7.9136699999999998</v>
      </c>
      <c r="E33">
        <f>GT_NG!T33</f>
        <v>11.018062397372743</v>
      </c>
      <c r="F33">
        <f>GT_Spot!T33</f>
        <v>0</v>
      </c>
      <c r="G33">
        <f>PPCL_NG!T33</f>
        <v>0</v>
      </c>
      <c r="H33">
        <f>PPCL_Spot!T33</f>
        <v>0</v>
      </c>
      <c r="I33">
        <f>Bawana_NG!T33</f>
        <v>69.61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560.89828292442746</v>
      </c>
      <c r="P33" s="36">
        <v>74.90287105182459</v>
      </c>
      <c r="Q33" s="36">
        <v>26.029999999999998</v>
      </c>
      <c r="R33" s="38">
        <v>19.2</v>
      </c>
      <c r="S33" s="38">
        <v>0</v>
      </c>
      <c r="T33" s="37">
        <f>SUMPRODUCT(LTA!J33:AN33,LTA!J$101:AN$101,LTA!J$105:AN$105)</f>
        <v>5.61</v>
      </c>
      <c r="U33" s="37">
        <f>SUMPRODUCT(LTA!J33:AN33,LTA!J$102:AN$102,LTA!J$105:AN$105)</f>
        <v>423.70281799999998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0</v>
      </c>
      <c r="AA33" s="75">
        <f>STOA!J33</f>
        <v>2.67</v>
      </c>
      <c r="AB33" s="75">
        <f>-STOA!P33</f>
        <v>0</v>
      </c>
      <c r="AC33">
        <f t="shared" si="0"/>
        <v>10.787702850179352</v>
      </c>
      <c r="AD33">
        <f t="shared" si="1"/>
        <v>1108.7680015234455</v>
      </c>
      <c r="AE33">
        <f>'IDT-1'!F33</f>
        <v>-95.399000000000001</v>
      </c>
      <c r="AF33" s="24"/>
      <c r="AG33">
        <f t="shared" si="2"/>
        <v>1013.3690015234455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-82</v>
      </c>
      <c r="AM33" s="34">
        <f>RTM_PXI!J33</f>
        <v>0</v>
      </c>
      <c r="AN33" s="34">
        <f>RTM_PXI!P33</f>
        <v>0</v>
      </c>
      <c r="AO33" s="148">
        <f>GDAM_IEX!J33</f>
        <v>0</v>
      </c>
      <c r="AP33" s="148">
        <f>GDAM_IEX!P33</f>
        <v>0</v>
      </c>
      <c r="AQ33" s="148">
        <f>GDAM_PXI!J33</f>
        <v>0</v>
      </c>
      <c r="AR33" s="148">
        <f>GDAM_PXI!P33</f>
        <v>0</v>
      </c>
    </row>
    <row r="34" spans="1:44">
      <c r="A34" t="s">
        <v>76</v>
      </c>
      <c r="D34">
        <f>TWEPL!R34</f>
        <v>7.9136699999999998</v>
      </c>
      <c r="E34">
        <f>GT_NG!T34</f>
        <v>11.018062397372743</v>
      </c>
      <c r="F34">
        <f>GT_Spot!T34</f>
        <v>0</v>
      </c>
      <c r="G34">
        <f>PPCL_NG!T34</f>
        <v>0</v>
      </c>
      <c r="H34">
        <f>PPCL_Spot!T34</f>
        <v>0</v>
      </c>
      <c r="I34">
        <f>Bawana_NG!T34</f>
        <v>57.342709445730755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536.88251155727846</v>
      </c>
      <c r="P34" s="36">
        <v>74.90287105182459</v>
      </c>
      <c r="Q34" s="36">
        <v>26.029999999999998</v>
      </c>
      <c r="R34" s="38">
        <v>19.2</v>
      </c>
      <c r="S34" s="38">
        <v>0</v>
      </c>
      <c r="T34" s="37">
        <f>SUMPRODUCT(LTA!J34:AN34,LTA!J$101:AN$101,LTA!J$105:AN$105)</f>
        <v>10.18</v>
      </c>
      <c r="U34" s="37">
        <f>SUMPRODUCT(LTA!J34:AN34,LTA!J$102:AN$102,LTA!J$105:AN$105)</f>
        <v>432.59329600000001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0</v>
      </c>
      <c r="AA34" s="75">
        <f>STOA!J34</f>
        <v>2.67</v>
      </c>
      <c r="AB34" s="75">
        <f>-STOA!P34</f>
        <v>0</v>
      </c>
      <c r="AC34">
        <f t="shared" si="0"/>
        <v>10.511281567990547</v>
      </c>
      <c r="AD34">
        <f t="shared" si="1"/>
        <v>1096.2218388842159</v>
      </c>
      <c r="AE34">
        <f>'IDT-1'!F34</f>
        <v>-75.013000000000005</v>
      </c>
      <c r="AF34" s="24"/>
      <c r="AG34">
        <f t="shared" si="2"/>
        <v>1021.2088388842159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-72</v>
      </c>
      <c r="AM34" s="34">
        <f>RTM_PXI!J34</f>
        <v>0</v>
      </c>
      <c r="AN34" s="34">
        <f>RTM_PXI!P34</f>
        <v>0</v>
      </c>
      <c r="AO34" s="148">
        <f>GDAM_IEX!J34</f>
        <v>0</v>
      </c>
      <c r="AP34" s="148">
        <f>GDAM_IEX!P34</f>
        <v>0</v>
      </c>
      <c r="AQ34" s="148">
        <f>GDAM_PXI!J34</f>
        <v>0</v>
      </c>
      <c r="AR34" s="148">
        <f>GDAM_PXI!P34</f>
        <v>0</v>
      </c>
    </row>
    <row r="35" spans="1:44">
      <c r="A35" t="s">
        <v>77</v>
      </c>
      <c r="D35">
        <f>TWEPL!R35</f>
        <v>7.9136699999999998</v>
      </c>
      <c r="E35">
        <f>GT_NG!T35</f>
        <v>11.018062397372743</v>
      </c>
      <c r="F35">
        <f>GT_Spot!T35</f>
        <v>0</v>
      </c>
      <c r="G35">
        <f>PPCL_NG!T35</f>
        <v>0</v>
      </c>
      <c r="H35">
        <f>PPCL_Spot!T35</f>
        <v>0</v>
      </c>
      <c r="I35">
        <f>Bawana_NG!T35</f>
        <v>57.342709445730755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510.54043427038135</v>
      </c>
      <c r="P35" s="36">
        <v>74.90287105182459</v>
      </c>
      <c r="Q35" s="36">
        <v>26.029999999999998</v>
      </c>
      <c r="R35" s="38">
        <v>19.7</v>
      </c>
      <c r="S35" s="38">
        <v>0</v>
      </c>
      <c r="T35" s="37">
        <f>SUMPRODUCT(LTA!J35:AN35,LTA!J$101:AN$101,LTA!J$105:AN$105)</f>
        <v>16.97</v>
      </c>
      <c r="U35" s="37">
        <f>SUMPRODUCT(LTA!J35:AN35,LTA!J$102:AN$102,LTA!J$105:AN$105)</f>
        <v>442.73855700000001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0</v>
      </c>
      <c r="AA35" s="75">
        <f>STOA!J35</f>
        <v>2.67</v>
      </c>
      <c r="AB35" s="75">
        <f>-STOA!P35</f>
        <v>0</v>
      </c>
      <c r="AC35">
        <f t="shared" si="0"/>
        <v>10.53811820387928</v>
      </c>
      <c r="AD35">
        <f t="shared" si="1"/>
        <v>1075.2881859614301</v>
      </c>
      <c r="AE35">
        <f>'IDT-1'!F35</f>
        <v>-56.455999999999996</v>
      </c>
      <c r="AF35" s="24"/>
      <c r="AG35">
        <f t="shared" si="2"/>
        <v>1018.8321859614301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-84</v>
      </c>
      <c r="AM35" s="34">
        <f>RTM_PXI!J35</f>
        <v>0</v>
      </c>
      <c r="AN35" s="34">
        <f>RTM_PXI!P35</f>
        <v>0</v>
      </c>
      <c r="AO35" s="148">
        <f>GDAM_IEX!J35</f>
        <v>0</v>
      </c>
      <c r="AP35" s="148">
        <f>GDAM_IEX!P35</f>
        <v>0</v>
      </c>
      <c r="AQ35" s="148">
        <f>GDAM_PXI!J35</f>
        <v>0</v>
      </c>
      <c r="AR35" s="148">
        <f>GDAM_PXI!P35</f>
        <v>0</v>
      </c>
    </row>
    <row r="36" spans="1:44">
      <c r="A36" t="s">
        <v>78</v>
      </c>
      <c r="D36">
        <f>TWEPL!R36</f>
        <v>7.9136699999999998</v>
      </c>
      <c r="E36">
        <f>GT_NG!T36</f>
        <v>11.018062397372743</v>
      </c>
      <c r="F36">
        <f>GT_Spot!T36</f>
        <v>0</v>
      </c>
      <c r="G36">
        <f>PPCL_NG!T36</f>
        <v>0</v>
      </c>
      <c r="H36">
        <f>PPCL_Spot!T36</f>
        <v>0</v>
      </c>
      <c r="I36">
        <f>Bawana_NG!T36</f>
        <v>57.342709445730755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498.49767988541043</v>
      </c>
      <c r="P36" s="36">
        <v>74.90287105182459</v>
      </c>
      <c r="Q36" s="36">
        <v>26.029999999999998</v>
      </c>
      <c r="R36" s="38">
        <v>19.7</v>
      </c>
      <c r="S36" s="38">
        <v>0</v>
      </c>
      <c r="T36" s="37">
        <f>SUMPRODUCT(LTA!J36:AN36,LTA!J$101:AN$101,LTA!J$105:AN$105)</f>
        <v>25.93</v>
      </c>
      <c r="U36" s="37">
        <f>SUMPRODUCT(LTA!J36:AN36,LTA!J$102:AN$102,LTA!J$105:AN$105)</f>
        <v>453.36044099999998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0</v>
      </c>
      <c r="AA36" s="75">
        <f>STOA!J36</f>
        <v>2.67</v>
      </c>
      <c r="AB36" s="75">
        <f>-STOA!P36</f>
        <v>0</v>
      </c>
      <c r="AC36">
        <f t="shared" si="0"/>
        <v>10.567562261745968</v>
      </c>
      <c r="AD36">
        <f t="shared" si="1"/>
        <v>1086.7978715185925</v>
      </c>
      <c r="AE36">
        <f>'IDT-1'!F36</f>
        <v>-47.778999999999996</v>
      </c>
      <c r="AF36" s="24"/>
      <c r="AG36">
        <f t="shared" si="2"/>
        <v>1039.0188715185925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-80</v>
      </c>
      <c r="AM36" s="34">
        <f>RTM_PXI!J36</f>
        <v>0</v>
      </c>
      <c r="AN36" s="34">
        <f>RTM_PXI!P36</f>
        <v>0</v>
      </c>
      <c r="AO36" s="148">
        <f>GDAM_IEX!J36</f>
        <v>0</v>
      </c>
      <c r="AP36" s="148">
        <f>GDAM_IEX!P36</f>
        <v>0</v>
      </c>
      <c r="AQ36" s="148">
        <f>GDAM_PXI!J36</f>
        <v>0</v>
      </c>
      <c r="AR36" s="148">
        <f>GDAM_PXI!P36</f>
        <v>0</v>
      </c>
    </row>
    <row r="37" spans="1:44">
      <c r="A37" t="s">
        <v>79</v>
      </c>
      <c r="D37">
        <f>TWEPL!R37</f>
        <v>7.9136699999999998</v>
      </c>
      <c r="E37">
        <f>GT_NG!T37</f>
        <v>11.022299449753838</v>
      </c>
      <c r="F37">
        <f>GT_Spot!T37</f>
        <v>0</v>
      </c>
      <c r="G37">
        <f>PPCL_NG!T37</f>
        <v>0</v>
      </c>
      <c r="H37">
        <f>PPCL_Spot!T37</f>
        <v>0</v>
      </c>
      <c r="I37">
        <f>Bawana_NG!T37</f>
        <v>57.342709445730755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487.49485107266275</v>
      </c>
      <c r="P37" s="36">
        <v>74.90287105182459</v>
      </c>
      <c r="Q37" s="36">
        <v>26.029999999999998</v>
      </c>
      <c r="R37" s="38">
        <v>21.2</v>
      </c>
      <c r="S37" s="38">
        <v>0</v>
      </c>
      <c r="T37" s="37">
        <f>SUMPRODUCT(LTA!J37:AN37,LTA!J$101:AN$101,LTA!J$105:AN$105)</f>
        <v>34.21</v>
      </c>
      <c r="U37" s="37">
        <f>SUMPRODUCT(LTA!J37:AN37,LTA!J$102:AN$102,LTA!J$105:AN$105)</f>
        <v>463.64188000000001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0</v>
      </c>
      <c r="AA37" s="75">
        <f>STOA!J37</f>
        <v>2.67</v>
      </c>
      <c r="AB37" s="75">
        <f>-STOA!P37</f>
        <v>0</v>
      </c>
      <c r="AC37">
        <f t="shared" si="0"/>
        <v>10.558978601309999</v>
      </c>
      <c r="AD37">
        <f t="shared" si="1"/>
        <v>1105.8693024186621</v>
      </c>
      <c r="AE37">
        <f>'IDT-1'!F37</f>
        <v>-56.84</v>
      </c>
      <c r="AF37" s="24"/>
      <c r="AG37">
        <f t="shared" si="2"/>
        <v>1049.0293024186622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-70</v>
      </c>
      <c r="AM37" s="34">
        <f>RTM_PXI!J37</f>
        <v>0</v>
      </c>
      <c r="AN37" s="34">
        <f>RTM_PXI!P37</f>
        <v>0</v>
      </c>
      <c r="AO37" s="148">
        <f>GDAM_IEX!J37</f>
        <v>0</v>
      </c>
      <c r="AP37" s="148">
        <f>GDAM_IEX!P37</f>
        <v>0</v>
      </c>
      <c r="AQ37" s="148">
        <f>GDAM_PXI!J37</f>
        <v>0</v>
      </c>
      <c r="AR37" s="148">
        <f>GDAM_PXI!P37</f>
        <v>0</v>
      </c>
    </row>
    <row r="38" spans="1:44">
      <c r="A38" t="s">
        <v>80</v>
      </c>
      <c r="D38">
        <f>TWEPL!R38</f>
        <v>7.9136699999999998</v>
      </c>
      <c r="E38">
        <f>GT_NG!T38</f>
        <v>11.022299449753838</v>
      </c>
      <c r="F38">
        <f>GT_Spot!T38</f>
        <v>0</v>
      </c>
      <c r="G38">
        <f>PPCL_NG!T38</f>
        <v>0</v>
      </c>
      <c r="H38">
        <f>PPCL_Spot!T38</f>
        <v>0</v>
      </c>
      <c r="I38">
        <f>Bawana_NG!T38</f>
        <v>57.342709445730755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492.27473349426111</v>
      </c>
      <c r="P38" s="36">
        <v>74.90287105182459</v>
      </c>
      <c r="Q38" s="36">
        <v>26.029999999999998</v>
      </c>
      <c r="R38" s="38">
        <v>21.2</v>
      </c>
      <c r="S38" s="38">
        <v>0</v>
      </c>
      <c r="T38" s="37">
        <f>SUMPRODUCT(LTA!J38:AN38,LTA!J$101:AN$101,LTA!J$105:AN$105)</f>
        <v>43.45</v>
      </c>
      <c r="U38" s="37">
        <f>SUMPRODUCT(LTA!J38:AN38,LTA!J$102:AN$102,LTA!J$105:AN$105)</f>
        <v>473.66068999999999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-28</v>
      </c>
      <c r="AA38" s="75">
        <f>STOA!J38</f>
        <v>2.67</v>
      </c>
      <c r="AB38" s="75">
        <f>-STOA!P38</f>
        <v>0</v>
      </c>
      <c r="AC38">
        <f t="shared" si="0"/>
        <v>11.108221084371879</v>
      </c>
      <c r="AD38">
        <f t="shared" si="1"/>
        <v>1088.3587523571985</v>
      </c>
      <c r="AE38">
        <f>'IDT-1'!F38</f>
        <v>-44</v>
      </c>
      <c r="AF38" s="24"/>
      <c r="AG38">
        <f t="shared" si="2"/>
        <v>1044.3587523571985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-83</v>
      </c>
      <c r="AM38" s="34">
        <f>RTM_PXI!J38</f>
        <v>0</v>
      </c>
      <c r="AN38" s="34">
        <f>RTM_PXI!P38</f>
        <v>0</v>
      </c>
      <c r="AO38" s="148">
        <f>GDAM_IEX!J38</f>
        <v>0</v>
      </c>
      <c r="AP38" s="148">
        <f>GDAM_IEX!P38</f>
        <v>0</v>
      </c>
      <c r="AQ38" s="148">
        <f>GDAM_PXI!J38</f>
        <v>0</v>
      </c>
      <c r="AR38" s="148">
        <f>GDAM_PXI!P38</f>
        <v>0</v>
      </c>
    </row>
    <row r="39" spans="1:44">
      <c r="A39" t="s">
        <v>81</v>
      </c>
      <c r="D39">
        <f>TWEPL!R39</f>
        <v>7.9136699999999998</v>
      </c>
      <c r="E39">
        <f>GT_NG!T39</f>
        <v>10.926730379380247</v>
      </c>
      <c r="F39">
        <f>GT_Spot!T39</f>
        <v>0</v>
      </c>
      <c r="G39">
        <f>PPCL_NG!T39</f>
        <v>0</v>
      </c>
      <c r="H39">
        <f>PPCL_Spot!T39</f>
        <v>0</v>
      </c>
      <c r="I39">
        <f>Bawana_NG!T39</f>
        <v>57.342709445730755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471.25553328178893</v>
      </c>
      <c r="P39" s="36">
        <v>74.90287105182459</v>
      </c>
      <c r="Q39" s="36">
        <v>26.029999999999998</v>
      </c>
      <c r="R39" s="38">
        <v>21.2</v>
      </c>
      <c r="S39" s="38">
        <v>0</v>
      </c>
      <c r="T39" s="37">
        <f>SUMPRODUCT(LTA!J39:AN39,LTA!J$101:AN$101,LTA!J$105:AN$105)</f>
        <v>51.76</v>
      </c>
      <c r="U39" s="37">
        <f>SUMPRODUCT(LTA!J39:AN39,LTA!J$102:AN$102,LTA!J$105:AN$105)</f>
        <v>469.82124699999997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-18</v>
      </c>
      <c r="AA39" s="75">
        <f>STOA!J39</f>
        <v>2.67</v>
      </c>
      <c r="AB39" s="75">
        <f>-STOA!P39</f>
        <v>0</v>
      </c>
      <c r="AC39">
        <f t="shared" si="0"/>
        <v>10.553322972676407</v>
      </c>
      <c r="AD39">
        <f t="shared" si="1"/>
        <v>1121.2694381860481</v>
      </c>
      <c r="AE39">
        <f>'IDT-1'!F39</f>
        <v>-38</v>
      </c>
      <c r="AF39" s="24"/>
      <c r="AG39">
        <f t="shared" si="2"/>
        <v>1083.2694381860481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-44</v>
      </c>
      <c r="AM39" s="34">
        <f>RTM_PXI!J39</f>
        <v>0</v>
      </c>
      <c r="AN39" s="34">
        <f>RTM_PXI!P39</f>
        <v>0</v>
      </c>
      <c r="AO39" s="148">
        <f>GDAM_IEX!J39</f>
        <v>0</v>
      </c>
      <c r="AP39" s="148">
        <f>GDAM_IEX!P39</f>
        <v>0</v>
      </c>
      <c r="AQ39" s="148">
        <f>GDAM_PXI!J39</f>
        <v>0</v>
      </c>
      <c r="AR39" s="148">
        <f>GDAM_PXI!P39</f>
        <v>0</v>
      </c>
    </row>
    <row r="40" spans="1:44">
      <c r="A40" t="s">
        <v>82</v>
      </c>
      <c r="D40">
        <f>TWEPL!R40</f>
        <v>7.9136699999999998</v>
      </c>
      <c r="E40">
        <f>GT_NG!T40</f>
        <v>10.926730379380247</v>
      </c>
      <c r="F40">
        <f>GT_Spot!T40</f>
        <v>0</v>
      </c>
      <c r="G40">
        <f>PPCL_NG!T40</f>
        <v>0</v>
      </c>
      <c r="H40">
        <f>PPCL_Spot!T40</f>
        <v>0</v>
      </c>
      <c r="I40">
        <f>Bawana_NG!T40</f>
        <v>55.000000000000007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455.00562285264402</v>
      </c>
      <c r="P40" s="36">
        <v>74.90287105182459</v>
      </c>
      <c r="Q40" s="36">
        <v>26.029999999999998</v>
      </c>
      <c r="R40" s="38">
        <v>21.2</v>
      </c>
      <c r="S40" s="38">
        <v>0</v>
      </c>
      <c r="T40" s="37">
        <f>SUMPRODUCT(LTA!J40:AN40,LTA!J$101:AN$101,LTA!J$105:AN$105)</f>
        <v>59.92</v>
      </c>
      <c r="U40" s="37">
        <f>SUMPRODUCT(LTA!J40:AN40,LTA!J$102:AN$102,LTA!J$105:AN$105)</f>
        <v>478.740906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0</v>
      </c>
      <c r="AA40" s="75">
        <f>STOA!J40</f>
        <v>2.67</v>
      </c>
      <c r="AB40" s="75">
        <f>-STOA!P40</f>
        <v>0</v>
      </c>
      <c r="AC40">
        <f t="shared" si="0"/>
        <v>10.328835158205226</v>
      </c>
      <c r="AD40">
        <f t="shared" si="1"/>
        <v>1144.9809651256437</v>
      </c>
      <c r="AE40">
        <f>'IDT-1'!F40</f>
        <v>-3.8159999999999998</v>
      </c>
      <c r="AF40" s="24"/>
      <c r="AG40">
        <f t="shared" si="2"/>
        <v>1141.1649651256437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-37</v>
      </c>
      <c r="AM40" s="34">
        <f>RTM_PXI!J40</f>
        <v>0</v>
      </c>
      <c r="AN40" s="34">
        <f>RTM_PXI!P40</f>
        <v>0</v>
      </c>
      <c r="AO40" s="148">
        <f>GDAM_IEX!J40</f>
        <v>0</v>
      </c>
      <c r="AP40" s="148">
        <f>GDAM_IEX!P40</f>
        <v>0</v>
      </c>
      <c r="AQ40" s="148">
        <f>GDAM_PXI!J40</f>
        <v>0</v>
      </c>
      <c r="AR40" s="148">
        <f>GDAM_PXI!P40</f>
        <v>0</v>
      </c>
    </row>
    <row r="41" spans="1:44">
      <c r="A41" t="s">
        <v>83</v>
      </c>
      <c r="D41">
        <f>TWEPL!R41</f>
        <v>7.9136699999999998</v>
      </c>
      <c r="E41">
        <f>GT_NG!T41</f>
        <v>10.928792569659441</v>
      </c>
      <c r="F41">
        <f>GT_Spot!T41</f>
        <v>0</v>
      </c>
      <c r="G41">
        <f>PPCL_NG!T41</f>
        <v>0</v>
      </c>
      <c r="H41">
        <f>PPCL_Spot!T41</f>
        <v>0</v>
      </c>
      <c r="I41">
        <f>Bawana_NG!T41</f>
        <v>55.000000000000007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456.96486674992661</v>
      </c>
      <c r="P41" s="36">
        <v>74.90287105182459</v>
      </c>
      <c r="Q41" s="36">
        <v>26.029999999999998</v>
      </c>
      <c r="R41" s="38">
        <v>21.2</v>
      </c>
      <c r="S41" s="38">
        <v>0</v>
      </c>
      <c r="T41" s="37">
        <f>SUMPRODUCT(LTA!J41:AN41,LTA!J$101:AN$101,LTA!J$105:AN$105)</f>
        <v>65.92</v>
      </c>
      <c r="U41" s="37">
        <f>SUMPRODUCT(LTA!J41:AN41,LTA!J$102:AN$102,LTA!J$105:AN$105)</f>
        <v>486.96022099999999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0</v>
      </c>
      <c r="AA41" s="75">
        <f>STOA!J41</f>
        <v>2.67</v>
      </c>
      <c r="AB41" s="75">
        <f>-STOA!P41</f>
        <v>0</v>
      </c>
      <c r="AC41">
        <f t="shared" si="0"/>
        <v>10.23229553951985</v>
      </c>
      <c r="AD41">
        <f t="shared" si="1"/>
        <v>1207.8981258318911</v>
      </c>
      <c r="AE41">
        <f>'IDT-1'!F41</f>
        <v>0</v>
      </c>
      <c r="AF41" s="24"/>
      <c r="AG41">
        <f t="shared" si="2"/>
        <v>1207.8981258318911</v>
      </c>
      <c r="AI41" s="34">
        <f>PXIL!J41</f>
        <v>0</v>
      </c>
      <c r="AJ41" s="34">
        <f>PXIL!P41</f>
        <v>0</v>
      </c>
      <c r="AK41" s="34">
        <f>RTM_IEX!J41</f>
        <v>9.64</v>
      </c>
      <c r="AL41" s="34">
        <f>RTM_IEX!P41</f>
        <v>0</v>
      </c>
      <c r="AM41" s="34">
        <f>RTM_PXI!J41</f>
        <v>0</v>
      </c>
      <c r="AN41" s="34">
        <f>RTM_PXI!P41</f>
        <v>0</v>
      </c>
      <c r="AO41" s="148">
        <f>GDAM_IEX!J41</f>
        <v>0</v>
      </c>
      <c r="AP41" s="148">
        <f>GDAM_IEX!P41</f>
        <v>0</v>
      </c>
      <c r="AQ41" s="148">
        <f>GDAM_PXI!J41</f>
        <v>0</v>
      </c>
      <c r="AR41" s="148">
        <f>GDAM_PXI!P41</f>
        <v>0</v>
      </c>
    </row>
    <row r="42" spans="1:44">
      <c r="A42" t="s">
        <v>84</v>
      </c>
      <c r="D42">
        <f>TWEPL!R42</f>
        <v>7.9136699999999998</v>
      </c>
      <c r="E42">
        <f>GT_NG!T42</f>
        <v>10.928792569659441</v>
      </c>
      <c r="F42">
        <f>GT_Spot!T42</f>
        <v>0</v>
      </c>
      <c r="G42">
        <f>PPCL_NG!T42</f>
        <v>0</v>
      </c>
      <c r="H42">
        <f>PPCL_Spot!T42</f>
        <v>0</v>
      </c>
      <c r="I42">
        <f>Bawana_NG!T42</f>
        <v>55.000000000000007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452.09095721789237</v>
      </c>
      <c r="P42" s="36">
        <v>74.90287105182459</v>
      </c>
      <c r="Q42" s="36">
        <v>26.029999999999998</v>
      </c>
      <c r="R42" s="38">
        <v>22.7</v>
      </c>
      <c r="S42" s="38">
        <v>0</v>
      </c>
      <c r="T42" s="37">
        <f>SUMPRODUCT(LTA!J42:AN42,LTA!J$101:AN$101,LTA!J$105:AN$105)</f>
        <v>71.88</v>
      </c>
      <c r="U42" s="37">
        <f>SUMPRODUCT(LTA!J42:AN42,LTA!J$102:AN$102,LTA!J$105:AN$105)</f>
        <v>494.75154800000001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2.67</v>
      </c>
      <c r="AB42" s="75">
        <f>-STOA!P42</f>
        <v>0</v>
      </c>
      <c r="AC42">
        <f t="shared" si="0"/>
        <v>10.441013846250762</v>
      </c>
      <c r="AD42">
        <f t="shared" si="1"/>
        <v>1232.5368249931255</v>
      </c>
      <c r="AE42">
        <f>'IDT-1'!F42</f>
        <v>0</v>
      </c>
      <c r="AF42" s="24"/>
      <c r="AG42">
        <f t="shared" si="2"/>
        <v>1232.5368249931255</v>
      </c>
      <c r="AI42" s="34">
        <f>PXIL!J42</f>
        <v>0</v>
      </c>
      <c r="AJ42" s="34">
        <f>PXIL!P42</f>
        <v>0</v>
      </c>
      <c r="AK42" s="34">
        <f>RTM_IEX!J42</f>
        <v>24.11</v>
      </c>
      <c r="AL42" s="34">
        <f>RTM_IEX!P42</f>
        <v>0</v>
      </c>
      <c r="AM42" s="34">
        <f>RTM_PXI!J42</f>
        <v>0</v>
      </c>
      <c r="AN42" s="34">
        <f>RTM_PXI!P42</f>
        <v>0</v>
      </c>
      <c r="AO42" s="148">
        <f>GDAM_IEX!J42</f>
        <v>0</v>
      </c>
      <c r="AP42" s="148">
        <f>GDAM_IEX!P42</f>
        <v>0</v>
      </c>
      <c r="AQ42" s="148">
        <f>GDAM_PXI!J42</f>
        <v>0</v>
      </c>
      <c r="AR42" s="148">
        <f>GDAM_PXI!P42</f>
        <v>0</v>
      </c>
    </row>
    <row r="43" spans="1:44">
      <c r="A43" t="s">
        <v>85</v>
      </c>
      <c r="D43">
        <f>TWEPL!R43</f>
        <v>7.9136699999999998</v>
      </c>
      <c r="E43">
        <f>GT_NG!T43</f>
        <v>10.927750410509031</v>
      </c>
      <c r="F43">
        <f>GT_Spot!T43</f>
        <v>0</v>
      </c>
      <c r="G43">
        <f>PPCL_NG!T43</f>
        <v>0</v>
      </c>
      <c r="H43">
        <f>PPCL_Spot!T43</f>
        <v>0</v>
      </c>
      <c r="I43">
        <f>Bawana_NG!T43</f>
        <v>69.61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446.98785949610738</v>
      </c>
      <c r="P43" s="36">
        <v>74.90287105182459</v>
      </c>
      <c r="Q43" s="36">
        <v>26.029999999999998</v>
      </c>
      <c r="R43" s="38">
        <v>22.7</v>
      </c>
      <c r="S43" s="38">
        <v>0</v>
      </c>
      <c r="T43" s="37">
        <f>SUMPRODUCT(LTA!J43:AN43,LTA!J$101:AN$101,LTA!J$105:AN$105)</f>
        <v>79.819999999999993</v>
      </c>
      <c r="U43" s="37">
        <f>SUMPRODUCT(LTA!J43:AN43,LTA!J$102:AN$102,LTA!J$105:AN$105)</f>
        <v>501.55072100000001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1.93</v>
      </c>
      <c r="Z43" s="34">
        <f>IEX!P43</f>
        <v>0</v>
      </c>
      <c r="AA43" s="75">
        <f>STOA!J43</f>
        <v>2.67</v>
      </c>
      <c r="AB43" s="75">
        <f>-STOA!P43</f>
        <v>0</v>
      </c>
      <c r="AC43">
        <f t="shared" si="0"/>
        <v>10.660800124450907</v>
      </c>
      <c r="AD43">
        <f t="shared" si="1"/>
        <v>1258.4820718339904</v>
      </c>
      <c r="AE43">
        <f>'IDT-1'!F43</f>
        <v>0</v>
      </c>
      <c r="AF43" s="24"/>
      <c r="AG43">
        <f t="shared" si="2"/>
        <v>1258.4820718339904</v>
      </c>
      <c r="AI43" s="34">
        <f>PXIL!J43</f>
        <v>0</v>
      </c>
      <c r="AJ43" s="34">
        <f>PXIL!P43</f>
        <v>0</v>
      </c>
      <c r="AK43" s="34">
        <f>RTM_IEX!J43</f>
        <v>24.1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8">
        <f>GDAM_IEX!J43</f>
        <v>0</v>
      </c>
      <c r="AP43" s="148">
        <f>GDAM_IEX!P43</f>
        <v>0</v>
      </c>
      <c r="AQ43" s="148">
        <f>GDAM_PXI!J43</f>
        <v>0</v>
      </c>
      <c r="AR43" s="148">
        <f>GDAM_PXI!P43</f>
        <v>0</v>
      </c>
    </row>
    <row r="44" spans="1:44">
      <c r="A44" t="s">
        <v>86</v>
      </c>
      <c r="D44">
        <f>TWEPL!R44</f>
        <v>7.9136699999999998</v>
      </c>
      <c r="E44">
        <f>GT_NG!T44</f>
        <v>10.927750410509031</v>
      </c>
      <c r="F44">
        <f>GT_Spot!T44</f>
        <v>0</v>
      </c>
      <c r="G44">
        <f>PPCL_NG!T44</f>
        <v>0</v>
      </c>
      <c r="H44">
        <f>PPCL_Spot!T44</f>
        <v>0</v>
      </c>
      <c r="I44">
        <f>Bawana_NG!T44</f>
        <v>69.61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442.44988065998467</v>
      </c>
      <c r="P44" s="36">
        <v>74.90287105182459</v>
      </c>
      <c r="Q44" s="36">
        <v>26.029999999999998</v>
      </c>
      <c r="R44" s="38">
        <v>22.7</v>
      </c>
      <c r="S44" s="38">
        <v>0</v>
      </c>
      <c r="T44" s="37">
        <f>SUMPRODUCT(LTA!J44:AN44,LTA!J$101:AN$101,LTA!J$105:AN$105)</f>
        <v>83.51</v>
      </c>
      <c r="U44" s="37">
        <f>SUMPRODUCT(LTA!J44:AN44,LTA!J$102:AN$102,LTA!J$105:AN$105)</f>
        <v>507.50364499999995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2.67</v>
      </c>
      <c r="AB44" s="75">
        <f>-STOA!P44</f>
        <v>0</v>
      </c>
      <c r="AC44">
        <f t="shared" si="0"/>
        <v>10.687469663827473</v>
      </c>
      <c r="AD44">
        <f t="shared" si="1"/>
        <v>1261.6303474584909</v>
      </c>
      <c r="AE44">
        <f>'IDT-1'!F44</f>
        <v>0</v>
      </c>
      <c r="AF44" s="24"/>
      <c r="AG44">
        <f t="shared" si="2"/>
        <v>1261.6303474584909</v>
      </c>
      <c r="AI44" s="34">
        <f>PXIL!J44</f>
        <v>0</v>
      </c>
      <c r="AJ44" s="34">
        <f>PXIL!P44</f>
        <v>0</v>
      </c>
      <c r="AK44" s="34">
        <f>RTM_IEX!J44</f>
        <v>24.1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8">
        <f>GDAM_IEX!J44</f>
        <v>0</v>
      </c>
      <c r="AP44" s="148">
        <f>GDAM_IEX!P44</f>
        <v>0</v>
      </c>
      <c r="AQ44" s="148">
        <f>GDAM_PXI!J44</f>
        <v>0</v>
      </c>
      <c r="AR44" s="148">
        <f>GDAM_PXI!P44</f>
        <v>0</v>
      </c>
    </row>
    <row r="45" spans="1:44">
      <c r="A45" t="s">
        <v>87</v>
      </c>
      <c r="D45">
        <f>TWEPL!R45</f>
        <v>7.9136699999999998</v>
      </c>
      <c r="E45">
        <f>GT_NG!T45</f>
        <v>10.927750410509031</v>
      </c>
      <c r="F45">
        <f>GT_Spot!T45</f>
        <v>0</v>
      </c>
      <c r="G45">
        <f>PPCL_NG!T45</f>
        <v>0</v>
      </c>
      <c r="H45">
        <f>PPCL_Spot!T45</f>
        <v>0</v>
      </c>
      <c r="I45">
        <f>Bawana_NG!T45</f>
        <v>69.61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431.26432478731641</v>
      </c>
      <c r="P45" s="36">
        <v>74.90287105182459</v>
      </c>
      <c r="Q45" s="36">
        <v>26.029999999999998</v>
      </c>
      <c r="R45" s="38">
        <v>22.7</v>
      </c>
      <c r="S45" s="38">
        <v>0</v>
      </c>
      <c r="T45" s="37">
        <f>SUMPRODUCT(LTA!J45:AN45,LTA!J$101:AN$101,LTA!J$105:AN$105)</f>
        <v>88.16</v>
      </c>
      <c r="U45" s="37">
        <f>SUMPRODUCT(LTA!J45:AN45,LTA!J$102:AN$102,LTA!J$105:AN$105)</f>
        <v>509.65331199999997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2.67</v>
      </c>
      <c r="AB45" s="75">
        <f>-STOA!P45</f>
        <v>0</v>
      </c>
      <c r="AC45">
        <f t="shared" si="0"/>
        <v>10.691116197297058</v>
      </c>
      <c r="AD45">
        <f t="shared" si="1"/>
        <v>1262.060812052353</v>
      </c>
      <c r="AE45">
        <f>'IDT-1'!F45</f>
        <v>0</v>
      </c>
      <c r="AF45" s="24"/>
      <c r="AG45">
        <f t="shared" si="2"/>
        <v>1262.060812052353</v>
      </c>
      <c r="AI45" s="34">
        <f>PXIL!J45</f>
        <v>0</v>
      </c>
      <c r="AJ45" s="34">
        <f>PXIL!P45</f>
        <v>0</v>
      </c>
      <c r="AK45" s="34">
        <f>RTM_IEX!J45</f>
        <v>28.92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8">
        <f>GDAM_IEX!J45</f>
        <v>0</v>
      </c>
      <c r="AP45" s="148">
        <f>GDAM_IEX!P45</f>
        <v>0</v>
      </c>
      <c r="AQ45" s="148">
        <f>GDAM_PXI!J45</f>
        <v>0</v>
      </c>
      <c r="AR45" s="148">
        <f>GDAM_PXI!P45</f>
        <v>0</v>
      </c>
    </row>
    <row r="46" spans="1:44">
      <c r="A46" t="s">
        <v>88</v>
      </c>
      <c r="D46">
        <f>TWEPL!R46</f>
        <v>7.9136699999999998</v>
      </c>
      <c r="E46">
        <f>GT_NG!T46</f>
        <v>10.927750410509031</v>
      </c>
      <c r="F46">
        <f>GT_Spot!T46</f>
        <v>0</v>
      </c>
      <c r="G46">
        <f>PPCL_NG!T46</f>
        <v>0</v>
      </c>
      <c r="H46">
        <f>PPCL_Spot!T46</f>
        <v>0</v>
      </c>
      <c r="I46">
        <f>Bawana_NG!T46</f>
        <v>69.61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441.04754227745241</v>
      </c>
      <c r="P46" s="36">
        <v>74.90287105182459</v>
      </c>
      <c r="Q46" s="36">
        <v>26.029999999999998</v>
      </c>
      <c r="R46" s="38">
        <v>22.7</v>
      </c>
      <c r="S46" s="38">
        <v>0</v>
      </c>
      <c r="T46" s="37">
        <f>SUMPRODUCT(LTA!J46:AN46,LTA!J$101:AN$101,LTA!J$105:AN$105)</f>
        <v>91.77</v>
      </c>
      <c r="U46" s="37">
        <f>SUMPRODUCT(LTA!J46:AN46,LTA!J$102:AN$102,LTA!J$105:AN$105)</f>
        <v>514.15691300000003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2.67</v>
      </c>
      <c r="AB46" s="75">
        <f>-STOA!P46</f>
        <v>0</v>
      </c>
      <c r="AC46">
        <f t="shared" si="0"/>
        <v>10.736197472614204</v>
      </c>
      <c r="AD46">
        <f t="shared" si="1"/>
        <v>1267.3825492671722</v>
      </c>
      <c r="AE46">
        <f>'IDT-1'!F46</f>
        <v>0</v>
      </c>
      <c r="AF46" s="24"/>
      <c r="AG46">
        <f t="shared" si="2"/>
        <v>1267.3825492671722</v>
      </c>
      <c r="AI46" s="34">
        <f>PXIL!J46</f>
        <v>0</v>
      </c>
      <c r="AJ46" s="34">
        <f>PXIL!P46</f>
        <v>0</v>
      </c>
      <c r="AK46" s="34">
        <f>RTM_IEX!J46</f>
        <v>16.39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8">
        <f>GDAM_IEX!J46</f>
        <v>0</v>
      </c>
      <c r="AP46" s="148">
        <f>GDAM_IEX!P46</f>
        <v>0</v>
      </c>
      <c r="AQ46" s="148">
        <f>GDAM_PXI!J46</f>
        <v>0</v>
      </c>
      <c r="AR46" s="148">
        <f>GDAM_PXI!P46</f>
        <v>0</v>
      </c>
    </row>
    <row r="47" spans="1:44">
      <c r="A47" t="s">
        <v>89</v>
      </c>
      <c r="D47">
        <f>TWEPL!R47</f>
        <v>7.9136699999999998</v>
      </c>
      <c r="E47">
        <f>GT_NG!T47</f>
        <v>10.927750410509031</v>
      </c>
      <c r="F47">
        <f>GT_Spot!T47</f>
        <v>0</v>
      </c>
      <c r="G47">
        <f>PPCL_NG!T47</f>
        <v>0</v>
      </c>
      <c r="H47">
        <f>PPCL_Spot!T47</f>
        <v>0</v>
      </c>
      <c r="I47">
        <f>Bawana_NG!T47</f>
        <v>55.000000000000007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436.73007280740399</v>
      </c>
      <c r="P47" s="36">
        <v>74.90287105182459</v>
      </c>
      <c r="Q47" s="36">
        <v>26.029999999999998</v>
      </c>
      <c r="R47" s="38">
        <v>22.7</v>
      </c>
      <c r="S47" s="38">
        <v>0</v>
      </c>
      <c r="T47" s="37">
        <f>SUMPRODUCT(LTA!J47:AN47,LTA!J$101:AN$101,LTA!J$105:AN$105)</f>
        <v>90.27</v>
      </c>
      <c r="U47" s="37">
        <f>SUMPRODUCT(LTA!J47:AN47,LTA!J$102:AN$102,LTA!J$105:AN$105)</f>
        <v>517.75808700000005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2.76</v>
      </c>
      <c r="AB47" s="75">
        <f>-STOA!P47</f>
        <v>0</v>
      </c>
      <c r="AC47">
        <f t="shared" si="0"/>
        <v>10.457936590665797</v>
      </c>
      <c r="AD47">
        <f t="shared" si="1"/>
        <v>1234.5345146790719</v>
      </c>
      <c r="AE47">
        <f>'IDT-1'!F47</f>
        <v>0</v>
      </c>
      <c r="AF47" s="24"/>
      <c r="AG47">
        <f t="shared" si="2"/>
        <v>1234.5345146790719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8">
        <f>GDAM_IEX!J47</f>
        <v>0</v>
      </c>
      <c r="AP47" s="148">
        <f>GDAM_IEX!P47</f>
        <v>0</v>
      </c>
      <c r="AQ47" s="148">
        <f>GDAM_PXI!J47</f>
        <v>0</v>
      </c>
      <c r="AR47" s="148">
        <f>GDAM_PXI!P47</f>
        <v>0</v>
      </c>
    </row>
    <row r="48" spans="1:44">
      <c r="A48" t="s">
        <v>90</v>
      </c>
      <c r="D48">
        <f>TWEPL!R48</f>
        <v>7.9136699999999998</v>
      </c>
      <c r="E48">
        <f>GT_NG!T48</f>
        <v>10.927750410509031</v>
      </c>
      <c r="F48">
        <f>GT_Spot!T48</f>
        <v>0</v>
      </c>
      <c r="G48">
        <f>PPCL_NG!T48</f>
        <v>0</v>
      </c>
      <c r="H48">
        <f>PPCL_Spot!T48</f>
        <v>0</v>
      </c>
      <c r="I48">
        <f>Bawana_NG!T48</f>
        <v>55.000000000000007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427.58693486559139</v>
      </c>
      <c r="P48" s="36">
        <v>74.90287105182459</v>
      </c>
      <c r="Q48" s="36">
        <v>26.029999999999998</v>
      </c>
      <c r="R48" s="38">
        <v>22.7</v>
      </c>
      <c r="S48" s="38">
        <v>0</v>
      </c>
      <c r="T48" s="37">
        <f>SUMPRODUCT(LTA!J48:AN48,LTA!J$101:AN$101,LTA!J$105:AN$105)</f>
        <v>90.8</v>
      </c>
      <c r="U48" s="37">
        <f>SUMPRODUCT(LTA!J48:AN48,LTA!J$102:AN$102,LTA!J$105:AN$105)</f>
        <v>520.66646000000003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2.76</v>
      </c>
      <c r="AB48" s="75">
        <f>-STOA!P48</f>
        <v>0</v>
      </c>
      <c r="AC48">
        <f t="shared" si="0"/>
        <v>10.410016565154569</v>
      </c>
      <c r="AD48">
        <f t="shared" si="1"/>
        <v>1228.8776697627704</v>
      </c>
      <c r="AE48">
        <f>'IDT-1'!F48</f>
        <v>0</v>
      </c>
      <c r="AF48" s="24"/>
      <c r="AG48">
        <f t="shared" si="2"/>
        <v>1228.8776697627704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8">
        <f>GDAM_IEX!J48</f>
        <v>0</v>
      </c>
      <c r="AP48" s="148">
        <f>GDAM_IEX!P48</f>
        <v>0</v>
      </c>
      <c r="AQ48" s="148">
        <f>GDAM_PXI!J48</f>
        <v>0</v>
      </c>
      <c r="AR48" s="148">
        <f>GDAM_PXI!P48</f>
        <v>0</v>
      </c>
    </row>
    <row r="49" spans="1:44">
      <c r="A49" t="s">
        <v>91</v>
      </c>
      <c r="D49">
        <f>TWEPL!R49</f>
        <v>7.9136699999999998</v>
      </c>
      <c r="E49">
        <f>GT_NG!T49</f>
        <v>10.927750410509031</v>
      </c>
      <c r="F49">
        <f>GT_Spot!T49</f>
        <v>0</v>
      </c>
      <c r="G49">
        <f>PPCL_NG!T49</f>
        <v>0</v>
      </c>
      <c r="H49">
        <f>PPCL_Spot!T49</f>
        <v>0</v>
      </c>
      <c r="I49">
        <f>Bawana_NG!T49</f>
        <v>55.000000000000007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426.93372227350523</v>
      </c>
      <c r="P49" s="36">
        <v>74.90287105182459</v>
      </c>
      <c r="Q49" s="36">
        <v>26.029999999999998</v>
      </c>
      <c r="R49" s="38">
        <v>22.7</v>
      </c>
      <c r="S49" s="38">
        <v>0</v>
      </c>
      <c r="T49" s="37">
        <f>SUMPRODUCT(LTA!J49:AN49,LTA!J$101:AN$101,LTA!J$105:AN$105)</f>
        <v>98.08</v>
      </c>
      <c r="U49" s="37">
        <f>SUMPRODUCT(LTA!J49:AN49,LTA!J$102:AN$102,LTA!J$105:AN$105)</f>
        <v>522.32977700000004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2.76</v>
      </c>
      <c r="AB49" s="75">
        <f>-STOA!P49</f>
        <v>0</v>
      </c>
      <c r="AC49">
        <f t="shared" si="0"/>
        <v>10.641605442181046</v>
      </c>
      <c r="AD49">
        <f t="shared" si="1"/>
        <v>1256.2161852936579</v>
      </c>
      <c r="AE49">
        <f>'IDT-1'!F49</f>
        <v>0</v>
      </c>
      <c r="AF49" s="24"/>
      <c r="AG49">
        <f t="shared" si="2"/>
        <v>1256.2161852936579</v>
      </c>
      <c r="AI49" s="34">
        <f>PXIL!J49</f>
        <v>0</v>
      </c>
      <c r="AJ49" s="34">
        <f>PXIL!P49</f>
        <v>0</v>
      </c>
      <c r="AK49" s="34">
        <f>RTM_IEX!J49</f>
        <v>19.28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8">
        <f>GDAM_IEX!J49</f>
        <v>0</v>
      </c>
      <c r="AP49" s="148">
        <f>GDAM_IEX!P49</f>
        <v>0</v>
      </c>
      <c r="AQ49" s="148">
        <f>GDAM_PXI!J49</f>
        <v>0</v>
      </c>
      <c r="AR49" s="148">
        <f>GDAM_PXI!P49</f>
        <v>0</v>
      </c>
    </row>
    <row r="50" spans="1:44">
      <c r="A50" t="s">
        <v>92</v>
      </c>
      <c r="D50">
        <f>TWEPL!R50</f>
        <v>7.9136699999999998</v>
      </c>
      <c r="E50">
        <f>GT_NG!T50</f>
        <v>10.927750410509031</v>
      </c>
      <c r="F50">
        <f>GT_Spot!T50</f>
        <v>0</v>
      </c>
      <c r="G50">
        <f>PPCL_NG!T50</f>
        <v>0</v>
      </c>
      <c r="H50">
        <f>PPCL_Spot!T50</f>
        <v>0</v>
      </c>
      <c r="I50">
        <f>Bawana_NG!T50</f>
        <v>55.000000000000007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408.93789757192985</v>
      </c>
      <c r="P50" s="36">
        <v>74.90287105182459</v>
      </c>
      <c r="Q50" s="36">
        <v>26.029999999999998</v>
      </c>
      <c r="R50" s="38">
        <v>22.7</v>
      </c>
      <c r="S50" s="38">
        <v>0</v>
      </c>
      <c r="T50" s="37">
        <f>SUMPRODUCT(LTA!J50:AN50,LTA!J$101:AN$101,LTA!J$105:AN$105)</f>
        <v>98.39</v>
      </c>
      <c r="U50" s="37">
        <f>SUMPRODUCT(LTA!J50:AN50,LTA!J$102:AN$102,LTA!J$105:AN$105)</f>
        <v>523.28302300000007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2.76</v>
      </c>
      <c r="AB50" s="75">
        <f>-STOA!P50</f>
        <v>0</v>
      </c>
      <c r="AC50">
        <f t="shared" si="0"/>
        <v>10.501051781087813</v>
      </c>
      <c r="AD50">
        <f t="shared" si="1"/>
        <v>1239.6241602531757</v>
      </c>
      <c r="AE50">
        <f>'IDT-1'!F50</f>
        <v>0</v>
      </c>
      <c r="AF50" s="24"/>
      <c r="AG50">
        <f t="shared" si="2"/>
        <v>1239.6241602531757</v>
      </c>
      <c r="AI50" s="34">
        <f>PXIL!J50</f>
        <v>0</v>
      </c>
      <c r="AJ50" s="34">
        <f>PXIL!P50</f>
        <v>0</v>
      </c>
      <c r="AK50" s="34">
        <f>RTM_IEX!J50</f>
        <v>19.28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8">
        <f>GDAM_IEX!J50</f>
        <v>0</v>
      </c>
      <c r="AP50" s="148">
        <f>GDAM_IEX!P50</f>
        <v>0</v>
      </c>
      <c r="AQ50" s="148">
        <f>GDAM_PXI!J50</f>
        <v>0</v>
      </c>
      <c r="AR50" s="148">
        <f>GDAM_PXI!P50</f>
        <v>0</v>
      </c>
    </row>
    <row r="51" spans="1:44">
      <c r="A51" t="s">
        <v>93</v>
      </c>
      <c r="D51">
        <f>TWEPL!R51</f>
        <v>7.9136699999999998</v>
      </c>
      <c r="E51">
        <f>GT_NG!T51</f>
        <v>10.927750410509031</v>
      </c>
      <c r="F51">
        <f>GT_Spot!T51</f>
        <v>0</v>
      </c>
      <c r="G51">
        <f>PPCL_NG!T51</f>
        <v>0</v>
      </c>
      <c r="H51">
        <f>PPCL_Spot!T51</f>
        <v>0</v>
      </c>
      <c r="I51">
        <f>Bawana_NG!T51</f>
        <v>52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414.29634437960908</v>
      </c>
      <c r="P51" s="36">
        <v>74.90287105182459</v>
      </c>
      <c r="Q51" s="36">
        <v>26.029999999999998</v>
      </c>
      <c r="R51" s="38">
        <v>22.7</v>
      </c>
      <c r="S51" s="38">
        <v>0</v>
      </c>
      <c r="T51" s="37">
        <f>SUMPRODUCT(LTA!J51:AN51,LTA!J$101:AN$101,LTA!J$105:AN$105)</f>
        <v>100.47</v>
      </c>
      <c r="U51" s="37">
        <f>SUMPRODUCT(LTA!J51:AN51,LTA!J$102:AN$102,LTA!J$105:AN$105)</f>
        <v>525.55886799999996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2.76</v>
      </c>
      <c r="AB51" s="75">
        <f>-STOA!P51</f>
        <v>0</v>
      </c>
      <c r="AC51">
        <f t="shared" si="0"/>
        <v>10.557451832272317</v>
      </c>
      <c r="AD51">
        <f t="shared" si="1"/>
        <v>1246.2820520096702</v>
      </c>
      <c r="AE51">
        <f>'IDT-1'!F51</f>
        <v>0</v>
      </c>
      <c r="AF51" s="24"/>
      <c r="AG51">
        <f t="shared" si="2"/>
        <v>1246.2820520096702</v>
      </c>
      <c r="AI51" s="34">
        <f>PXIL!J51</f>
        <v>0</v>
      </c>
      <c r="AJ51" s="34">
        <f>PXIL!P51</f>
        <v>0</v>
      </c>
      <c r="AK51" s="34">
        <f>RTM_IEX!J51</f>
        <v>19.28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8">
        <f>GDAM_IEX!J51</f>
        <v>0</v>
      </c>
      <c r="AP51" s="148">
        <f>GDAM_IEX!P51</f>
        <v>0</v>
      </c>
      <c r="AQ51" s="148">
        <f>GDAM_PXI!J51</f>
        <v>0</v>
      </c>
      <c r="AR51" s="148">
        <f>GDAM_PXI!P51</f>
        <v>0</v>
      </c>
    </row>
    <row r="52" spans="1:44">
      <c r="A52" t="s">
        <v>94</v>
      </c>
      <c r="D52">
        <f>TWEPL!R52</f>
        <v>7.9136699999999998</v>
      </c>
      <c r="E52">
        <f>GT_NG!T52</f>
        <v>10.927750410509031</v>
      </c>
      <c r="F52">
        <f>GT_Spot!T52</f>
        <v>0</v>
      </c>
      <c r="G52">
        <f>PPCL_NG!T52</f>
        <v>0</v>
      </c>
      <c r="H52">
        <f>PPCL_Spot!T52</f>
        <v>0</v>
      </c>
      <c r="I52">
        <f>Bawana_NG!T52</f>
        <v>52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404.27570920969947</v>
      </c>
      <c r="P52" s="36">
        <v>74.90287105182459</v>
      </c>
      <c r="Q52" s="36">
        <v>26.03</v>
      </c>
      <c r="R52" s="38">
        <v>22.7</v>
      </c>
      <c r="S52" s="38">
        <v>0</v>
      </c>
      <c r="T52" s="37">
        <f>SUMPRODUCT(LTA!J52:AN52,LTA!J$101:AN$101,LTA!J$105:AN$105)</f>
        <v>100.53999999999999</v>
      </c>
      <c r="U52" s="37">
        <f>SUMPRODUCT(LTA!J52:AN52,LTA!J$102:AN$102,LTA!J$105:AN$105)</f>
        <v>525.20869600000003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2.76</v>
      </c>
      <c r="AB52" s="75">
        <f>-STOA!P52</f>
        <v>0</v>
      </c>
      <c r="AC52">
        <f t="shared" si="0"/>
        <v>10.470925052045077</v>
      </c>
      <c r="AD52">
        <f t="shared" si="1"/>
        <v>1236.067771619988</v>
      </c>
      <c r="AE52">
        <f>'IDT-1'!F52</f>
        <v>0</v>
      </c>
      <c r="AF52" s="24"/>
      <c r="AG52">
        <f t="shared" si="2"/>
        <v>1236.067771619988</v>
      </c>
      <c r="AI52" s="34">
        <f>PXIL!J52</f>
        <v>0</v>
      </c>
      <c r="AJ52" s="34">
        <f>PXIL!P52</f>
        <v>0</v>
      </c>
      <c r="AK52" s="34">
        <f>RTM_IEX!J52</f>
        <v>19.28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8">
        <f>GDAM_IEX!J52</f>
        <v>0</v>
      </c>
      <c r="AP52" s="148">
        <f>GDAM_IEX!P52</f>
        <v>0</v>
      </c>
      <c r="AQ52" s="148">
        <f>GDAM_PXI!J52</f>
        <v>0</v>
      </c>
      <c r="AR52" s="148">
        <f>GDAM_PXI!P52</f>
        <v>0</v>
      </c>
    </row>
    <row r="53" spans="1:44">
      <c r="A53" t="s">
        <v>95</v>
      </c>
      <c r="D53">
        <f>TWEPL!R53</f>
        <v>7.9136699999999998</v>
      </c>
      <c r="E53">
        <f>GT_NG!T53</f>
        <v>10.927750410509031</v>
      </c>
      <c r="F53">
        <f>GT_Spot!T53</f>
        <v>0</v>
      </c>
      <c r="G53">
        <f>PPCL_NG!T53</f>
        <v>0</v>
      </c>
      <c r="H53">
        <f>PPCL_Spot!T53</f>
        <v>0</v>
      </c>
      <c r="I53">
        <f>Bawana_NG!T53</f>
        <v>56.972617986305778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340.27469457873815</v>
      </c>
      <c r="P53" s="36">
        <v>74.90287105182459</v>
      </c>
      <c r="Q53" s="36">
        <v>26.03</v>
      </c>
      <c r="R53" s="38">
        <v>22.7</v>
      </c>
      <c r="S53" s="38">
        <v>0</v>
      </c>
      <c r="T53" s="37">
        <f>SUMPRODUCT(LTA!J53:AN53,LTA!J$101:AN$101,LTA!J$105:AN$105)</f>
        <v>100.38</v>
      </c>
      <c r="U53" s="37">
        <f>SUMPRODUCT(LTA!J53:AN53,LTA!J$102:AN$102,LTA!J$105:AN$105)</f>
        <v>524.05118299999992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2.76</v>
      </c>
      <c r="AB53" s="75">
        <f>-STOA!P53</f>
        <v>0</v>
      </c>
      <c r="AC53">
        <f t="shared" si="0"/>
        <v>10.409471411029973</v>
      </c>
      <c r="AD53">
        <f t="shared" si="1"/>
        <v>1228.8133156163476</v>
      </c>
      <c r="AE53">
        <f>'IDT-1'!F53</f>
        <v>0</v>
      </c>
      <c r="AF53" s="24"/>
      <c r="AG53">
        <f t="shared" si="2"/>
        <v>1228.8133156163476</v>
      </c>
      <c r="AI53" s="34">
        <f>PXIL!J53</f>
        <v>0</v>
      </c>
      <c r="AJ53" s="34">
        <f>PXIL!P53</f>
        <v>0</v>
      </c>
      <c r="AK53" s="34">
        <f>RTM_IEX!J53</f>
        <v>72.31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8">
        <f>GDAM_IEX!J53</f>
        <v>0</v>
      </c>
      <c r="AP53" s="148">
        <f>GDAM_IEX!P53</f>
        <v>0</v>
      </c>
      <c r="AQ53" s="148">
        <f>GDAM_PXI!J53</f>
        <v>0</v>
      </c>
      <c r="AR53" s="148">
        <f>GDAM_PXI!P53</f>
        <v>0</v>
      </c>
    </row>
    <row r="54" spans="1:44">
      <c r="A54" t="s">
        <v>96</v>
      </c>
      <c r="D54">
        <f>TWEPL!R54</f>
        <v>7.9738499999999997</v>
      </c>
      <c r="E54">
        <f>GT_NG!T54</f>
        <v>10.927750410509031</v>
      </c>
      <c r="F54">
        <f>GT_Spot!T54</f>
        <v>0</v>
      </c>
      <c r="G54">
        <f>PPCL_NG!T54</f>
        <v>0</v>
      </c>
      <c r="H54">
        <f>PPCL_Spot!T54</f>
        <v>0</v>
      </c>
      <c r="I54">
        <f>Bawana_NG!T54</f>
        <v>56.972617986305778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338.80843440993686</v>
      </c>
      <c r="P54" s="36">
        <v>74.900000000000006</v>
      </c>
      <c r="Q54" s="36">
        <v>26.03</v>
      </c>
      <c r="R54" s="38">
        <v>22.7</v>
      </c>
      <c r="S54" s="38">
        <v>0</v>
      </c>
      <c r="T54" s="37">
        <f>SUMPRODUCT(LTA!J54:AN54,LTA!J$101:AN$101,LTA!J$105:AN$105)</f>
        <v>100.33</v>
      </c>
      <c r="U54" s="37">
        <f>SUMPRODUCT(LTA!J54:AN54,LTA!J$102:AN$102,LTA!J$105:AN$105)</f>
        <v>500.13615699999991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2.76</v>
      </c>
      <c r="AB54" s="75">
        <f>-STOA!P54</f>
        <v>0</v>
      </c>
      <c r="AC54">
        <f t="shared" si="0"/>
        <v>10.196330002376715</v>
      </c>
      <c r="AD54">
        <f t="shared" si="1"/>
        <v>1203.6524798043749</v>
      </c>
      <c r="AE54">
        <f>'IDT-1'!F54</f>
        <v>0</v>
      </c>
      <c r="AF54" s="24"/>
      <c r="AG54">
        <f t="shared" si="2"/>
        <v>1203.6524798043749</v>
      </c>
      <c r="AI54" s="34">
        <f>PXIL!J54</f>
        <v>0</v>
      </c>
      <c r="AJ54" s="34">
        <f>PXIL!P54</f>
        <v>0</v>
      </c>
      <c r="AK54" s="34">
        <f>RTM_IEX!J54</f>
        <v>72.31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8">
        <f>GDAM_IEX!J54</f>
        <v>0</v>
      </c>
      <c r="AP54" s="148">
        <f>GDAM_IEX!P54</f>
        <v>0</v>
      </c>
      <c r="AQ54" s="148">
        <f>GDAM_PXI!J54</f>
        <v>0</v>
      </c>
      <c r="AR54" s="148">
        <f>GDAM_PXI!P54</f>
        <v>0</v>
      </c>
    </row>
    <row r="55" spans="1:44">
      <c r="A55" t="s">
        <v>97</v>
      </c>
      <c r="D55">
        <f>TWEPL!R55</f>
        <v>7.9738499999999997</v>
      </c>
      <c r="E55">
        <f>GT_NG!T55</f>
        <v>10.927750410509031</v>
      </c>
      <c r="F55">
        <f>GT_Spot!T55</f>
        <v>0</v>
      </c>
      <c r="G55">
        <f>PPCL_NG!T55</f>
        <v>0</v>
      </c>
      <c r="H55">
        <f>PPCL_Spot!T55</f>
        <v>0</v>
      </c>
      <c r="I55">
        <f>Bawana_NG!T55</f>
        <v>58.712717929725464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332.92361537093501</v>
      </c>
      <c r="P55" s="36">
        <v>74.13</v>
      </c>
      <c r="Q55" s="36">
        <v>25.42584069349035</v>
      </c>
      <c r="R55" s="38">
        <v>22.7</v>
      </c>
      <c r="S55" s="38">
        <v>0</v>
      </c>
      <c r="T55" s="37">
        <f>SUMPRODUCT(LTA!J55:AN55,LTA!J$101:AN$101,LTA!J$105:AN$105)</f>
        <v>97.08</v>
      </c>
      <c r="U55" s="37">
        <f>SUMPRODUCT(LTA!J55:AN55,LTA!J$102:AN$102,LTA!J$105:AN$105)</f>
        <v>468.26488199999994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2.67</v>
      </c>
      <c r="AB55" s="75">
        <f>-STOA!P55</f>
        <v>0</v>
      </c>
      <c r="AC55">
        <f t="shared" si="0"/>
        <v>9.5009274455458144</v>
      </c>
      <c r="AD55">
        <f t="shared" si="1"/>
        <v>1061.307728959114</v>
      </c>
      <c r="AE55">
        <f>'IDT-1'!F55</f>
        <v>0</v>
      </c>
      <c r="AF55" s="24"/>
      <c r="AG55">
        <f t="shared" si="2"/>
        <v>1061.307728959114</v>
      </c>
      <c r="AI55" s="34">
        <f>PXIL!J55</f>
        <v>0</v>
      </c>
      <c r="AJ55" s="34">
        <f>PXIL!P55</f>
        <v>0</v>
      </c>
      <c r="AK55" s="34">
        <f>RTM_IEX!J55</f>
        <v>0</v>
      </c>
      <c r="AL55" s="34">
        <f>RTM_IEX!P55</f>
        <v>-30</v>
      </c>
      <c r="AM55" s="34">
        <f>RTM_PXI!J55</f>
        <v>0</v>
      </c>
      <c r="AN55" s="34">
        <f>RTM_PXI!P55</f>
        <v>0</v>
      </c>
      <c r="AO55" s="148">
        <f>GDAM_IEX!J55</f>
        <v>0</v>
      </c>
      <c r="AP55" s="148">
        <f>GDAM_IEX!P55</f>
        <v>0</v>
      </c>
      <c r="AQ55" s="148">
        <f>GDAM_PXI!J55</f>
        <v>0</v>
      </c>
      <c r="AR55" s="148">
        <f>GDAM_PXI!P55</f>
        <v>0</v>
      </c>
    </row>
    <row r="56" spans="1:44">
      <c r="A56" t="s">
        <v>98</v>
      </c>
      <c r="D56">
        <f>TWEPL!R56</f>
        <v>7.9738499999999997</v>
      </c>
      <c r="E56">
        <f>GT_NG!T56</f>
        <v>10.927750410509031</v>
      </c>
      <c r="F56">
        <f>GT_Spot!T56</f>
        <v>0</v>
      </c>
      <c r="G56">
        <f>PPCL_NG!T56</f>
        <v>0</v>
      </c>
      <c r="H56">
        <f>PPCL_Spot!T56</f>
        <v>0</v>
      </c>
      <c r="I56">
        <f>Bawana_NG!T56</f>
        <v>58.712717929725464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334.73699635962817</v>
      </c>
      <c r="P56" s="36">
        <v>74.13</v>
      </c>
      <c r="Q56" s="36">
        <v>25.42584069349035</v>
      </c>
      <c r="R56" s="38">
        <v>22.7</v>
      </c>
      <c r="S56" s="38">
        <v>0</v>
      </c>
      <c r="T56" s="37">
        <f>SUMPRODUCT(LTA!J56:AN56,LTA!J$101:AN$101,LTA!J$105:AN$105)</f>
        <v>93</v>
      </c>
      <c r="U56" s="37">
        <f>SUMPRODUCT(LTA!J56:AN56,LTA!J$102:AN$102,LTA!J$105:AN$105)</f>
        <v>464.568622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2.67</v>
      </c>
      <c r="AB56" s="75">
        <f>-STOA!P56</f>
        <v>0</v>
      </c>
      <c r="AC56">
        <f t="shared" si="0"/>
        <v>9.4508392618508381</v>
      </c>
      <c r="AD56">
        <f t="shared" si="1"/>
        <v>1055.3949381315022</v>
      </c>
      <c r="AE56">
        <f>'IDT-1'!F56</f>
        <v>0</v>
      </c>
      <c r="AF56" s="24"/>
      <c r="AG56">
        <f t="shared" si="2"/>
        <v>1055.3949381315022</v>
      </c>
      <c r="AI56" s="34">
        <f>PXIL!J56</f>
        <v>0</v>
      </c>
      <c r="AJ56" s="34">
        <f>PXIL!P56</f>
        <v>0</v>
      </c>
      <c r="AK56" s="34">
        <f>RTM_IEX!J56</f>
        <v>0</v>
      </c>
      <c r="AL56" s="34">
        <f>RTM_IEX!P56</f>
        <v>-30</v>
      </c>
      <c r="AM56" s="34">
        <f>RTM_PXI!J56</f>
        <v>0</v>
      </c>
      <c r="AN56" s="34">
        <f>RTM_PXI!P56</f>
        <v>0</v>
      </c>
      <c r="AO56" s="148">
        <f>GDAM_IEX!J56</f>
        <v>0</v>
      </c>
      <c r="AP56" s="148">
        <f>GDAM_IEX!P56</f>
        <v>0</v>
      </c>
      <c r="AQ56" s="148">
        <f>GDAM_PXI!J56</f>
        <v>0</v>
      </c>
      <c r="AR56" s="148">
        <f>GDAM_PXI!P56</f>
        <v>0</v>
      </c>
    </row>
    <row r="57" spans="1:44">
      <c r="A57" t="s">
        <v>99</v>
      </c>
      <c r="D57">
        <f>TWEPL!R57</f>
        <v>7.9738499999999997</v>
      </c>
      <c r="E57">
        <f>GT_NG!T57</f>
        <v>10.927750410509031</v>
      </c>
      <c r="F57">
        <f>GT_Spot!T57</f>
        <v>0</v>
      </c>
      <c r="G57">
        <f>PPCL_NG!T57</f>
        <v>0</v>
      </c>
      <c r="H57">
        <f>PPCL_Spot!T57</f>
        <v>0</v>
      </c>
      <c r="I57">
        <f>Bawana_NG!T57</f>
        <v>58.712717929725464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334.54754940701844</v>
      </c>
      <c r="P57" s="36">
        <v>74.900000000000006</v>
      </c>
      <c r="Q57" s="36">
        <v>26.03</v>
      </c>
      <c r="R57" s="38">
        <v>22.7</v>
      </c>
      <c r="S57" s="38">
        <v>0</v>
      </c>
      <c r="T57" s="37">
        <f>SUMPRODUCT(LTA!J57:AN57,LTA!J$101:AN$101,LTA!J$105:AN$105)</f>
        <v>88.64</v>
      </c>
      <c r="U57" s="37">
        <f>SUMPRODUCT(LTA!J57:AN57,LTA!J$102:AN$102,LTA!J$105:AN$105)</f>
        <v>459.51621399999999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2.67</v>
      </c>
      <c r="AB57" s="75">
        <f>-STOA!P57</f>
        <v>0</v>
      </c>
      <c r="AC57">
        <f t="shared" si="0"/>
        <v>9.2490558866769241</v>
      </c>
      <c r="AD57">
        <f t="shared" si="1"/>
        <v>1091.8290258605762</v>
      </c>
      <c r="AE57">
        <f>'IDT-1'!F57</f>
        <v>0</v>
      </c>
      <c r="AF57" s="24"/>
      <c r="AG57">
        <f t="shared" si="2"/>
        <v>1091.8290258605762</v>
      </c>
      <c r="AI57" s="34">
        <f>PXIL!J57</f>
        <v>0</v>
      </c>
      <c r="AJ57" s="34">
        <f>PXIL!P57</f>
        <v>0</v>
      </c>
      <c r="AK57" s="34">
        <f>RTM_IEX!J57</f>
        <v>14.46</v>
      </c>
      <c r="AL57" s="34">
        <f>RTM_IEX!P57</f>
        <v>0</v>
      </c>
      <c r="AM57" s="34">
        <f>RTM_PXI!J57</f>
        <v>0</v>
      </c>
      <c r="AN57" s="34">
        <f>RTM_PXI!P57</f>
        <v>0</v>
      </c>
      <c r="AO57" s="148">
        <f>GDAM_IEX!J57</f>
        <v>0</v>
      </c>
      <c r="AP57" s="148">
        <f>GDAM_IEX!P57</f>
        <v>0</v>
      </c>
      <c r="AQ57" s="148">
        <f>GDAM_PXI!J57</f>
        <v>0</v>
      </c>
      <c r="AR57" s="148">
        <f>GDAM_PXI!P57</f>
        <v>0</v>
      </c>
    </row>
    <row r="58" spans="1:44">
      <c r="A58" t="s">
        <v>100</v>
      </c>
      <c r="D58">
        <f>TWEPL!R58</f>
        <v>7.9738499999999997</v>
      </c>
      <c r="E58">
        <f>GT_NG!T58</f>
        <v>10.927750410509031</v>
      </c>
      <c r="F58">
        <f>GT_Spot!T58</f>
        <v>0</v>
      </c>
      <c r="G58">
        <f>PPCL_NG!T58</f>
        <v>0</v>
      </c>
      <c r="H58">
        <f>PPCL_Spot!T58</f>
        <v>0</v>
      </c>
      <c r="I58">
        <f>Bawana_NG!T58</f>
        <v>58.712717929725464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338.09157323522686</v>
      </c>
      <c r="P58" s="36">
        <v>74.899999999999991</v>
      </c>
      <c r="Q58" s="36">
        <v>26.03</v>
      </c>
      <c r="R58" s="38">
        <v>22.7</v>
      </c>
      <c r="S58" s="38">
        <v>0</v>
      </c>
      <c r="T58" s="37">
        <f>SUMPRODUCT(LTA!J58:AN58,LTA!J$101:AN$101,LTA!J$105:AN$105)</f>
        <v>85.13</v>
      </c>
      <c r="U58" s="37">
        <f>SUMPRODUCT(LTA!J58:AN58,LTA!J$102:AN$102,LTA!J$105:AN$105)</f>
        <v>454.380358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2.67</v>
      </c>
      <c r="AB58" s="75">
        <f>-STOA!P58</f>
        <v>0</v>
      </c>
      <c r="AC58">
        <f t="shared" si="0"/>
        <v>9.6921404964338755</v>
      </c>
      <c r="AD58">
        <f t="shared" si="1"/>
        <v>1144.1341090790274</v>
      </c>
      <c r="AE58">
        <f>'IDT-1'!F58</f>
        <v>0</v>
      </c>
      <c r="AF58" s="24"/>
      <c r="AG58">
        <f t="shared" si="2"/>
        <v>1144.1341090790274</v>
      </c>
      <c r="AI58" s="34">
        <f>PXIL!J58</f>
        <v>0</v>
      </c>
      <c r="AJ58" s="34">
        <f>PXIL!P58</f>
        <v>0</v>
      </c>
      <c r="AK58" s="34">
        <f>RTM_IEX!J58</f>
        <v>72.31</v>
      </c>
      <c r="AL58" s="34">
        <f>RTM_IEX!P58</f>
        <v>0</v>
      </c>
      <c r="AM58" s="34">
        <f>RTM_PXI!J58</f>
        <v>0</v>
      </c>
      <c r="AN58" s="34">
        <f>RTM_PXI!P58</f>
        <v>0</v>
      </c>
      <c r="AO58" s="148">
        <f>GDAM_IEX!J58</f>
        <v>0</v>
      </c>
      <c r="AP58" s="148">
        <f>GDAM_IEX!P58</f>
        <v>0</v>
      </c>
      <c r="AQ58" s="148">
        <f>GDAM_PXI!J58</f>
        <v>0</v>
      </c>
      <c r="AR58" s="148">
        <f>GDAM_PXI!P58</f>
        <v>0</v>
      </c>
    </row>
    <row r="59" spans="1:44">
      <c r="A59" t="s">
        <v>101</v>
      </c>
      <c r="D59">
        <f>TWEPL!R59</f>
        <v>7.9738499999999997</v>
      </c>
      <c r="E59">
        <f>GT_NG!T59</f>
        <v>10.927750410509031</v>
      </c>
      <c r="F59">
        <f>GT_Spot!T59</f>
        <v>0</v>
      </c>
      <c r="G59">
        <f>PPCL_NG!T59</f>
        <v>0</v>
      </c>
      <c r="H59">
        <f>PPCL_Spot!T59</f>
        <v>0</v>
      </c>
      <c r="I59">
        <f>Bawana_NG!T59</f>
        <v>57.482716831308778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432.21183075483026</v>
      </c>
      <c r="P59" s="36">
        <v>74.90287105182459</v>
      </c>
      <c r="Q59" s="36">
        <v>26.03</v>
      </c>
      <c r="R59" s="38">
        <v>22.7</v>
      </c>
      <c r="S59" s="38">
        <v>0</v>
      </c>
      <c r="T59" s="37">
        <f>SUMPRODUCT(LTA!J59:AN59,LTA!J$101:AN$101,LTA!J$105:AN$105)</f>
        <v>79.34</v>
      </c>
      <c r="U59" s="37">
        <f>SUMPRODUCT(LTA!J59:AN59,LTA!J$102:AN$102,LTA!J$105:AN$105)</f>
        <v>477.52579599999996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2.67</v>
      </c>
      <c r="AB59" s="75">
        <f>-STOA!P59</f>
        <v>0</v>
      </c>
      <c r="AC59">
        <f t="shared" si="0"/>
        <v>10.264959178153843</v>
      </c>
      <c r="AD59">
        <f t="shared" si="1"/>
        <v>1151.4998558703189</v>
      </c>
      <c r="AE59">
        <f>'IDT-1'!F59</f>
        <v>0</v>
      </c>
      <c r="AF59" s="24"/>
      <c r="AG59">
        <f t="shared" si="2"/>
        <v>1151.4998558703189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-30</v>
      </c>
      <c r="AM59" s="34">
        <f>RTM_PXI!J59</f>
        <v>0</v>
      </c>
      <c r="AN59" s="34">
        <f>RTM_PXI!P59</f>
        <v>0</v>
      </c>
      <c r="AO59" s="148">
        <f>GDAM_IEX!J59</f>
        <v>0</v>
      </c>
      <c r="AP59" s="148">
        <f>GDAM_IEX!P59</f>
        <v>0</v>
      </c>
      <c r="AQ59" s="148">
        <f>GDAM_PXI!J59</f>
        <v>0</v>
      </c>
      <c r="AR59" s="148">
        <f>GDAM_PXI!P59</f>
        <v>0</v>
      </c>
    </row>
    <row r="60" spans="1:44">
      <c r="A60" t="s">
        <v>102</v>
      </c>
      <c r="D60">
        <f>TWEPL!R60</f>
        <v>7.9738499999999997</v>
      </c>
      <c r="E60">
        <f>GT_NG!T60</f>
        <v>10.927750410509031</v>
      </c>
      <c r="F60">
        <f>GT_Spot!T60</f>
        <v>0</v>
      </c>
      <c r="G60">
        <f>PPCL_NG!T60</f>
        <v>0</v>
      </c>
      <c r="H60">
        <f>PPCL_Spot!T60</f>
        <v>0</v>
      </c>
      <c r="I60">
        <f>Bawana_NG!T60</f>
        <v>57.482716831308778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417.13339425905508</v>
      </c>
      <c r="P60" s="36">
        <v>74.90287105182459</v>
      </c>
      <c r="Q60" s="36">
        <v>26.03</v>
      </c>
      <c r="R60" s="38">
        <v>22.7</v>
      </c>
      <c r="S60" s="38">
        <v>0</v>
      </c>
      <c r="T60" s="37">
        <f>SUMPRODUCT(LTA!J60:AN60,LTA!J$101:AN$101,LTA!J$105:AN$105)</f>
        <v>76.53</v>
      </c>
      <c r="U60" s="37">
        <f>SUMPRODUCT(LTA!J60:AN60,LTA!J$102:AN$102,LTA!J$105:AN$105)</f>
        <v>492.42389299999996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2.67</v>
      </c>
      <c r="AB60" s="75">
        <f>-STOA!P60</f>
        <v>0</v>
      </c>
      <c r="AC60">
        <f t="shared" si="0"/>
        <v>10.155128749140442</v>
      </c>
      <c r="AD60">
        <f t="shared" si="1"/>
        <v>1158.6193468035572</v>
      </c>
      <c r="AE60">
        <f>'IDT-1'!F60</f>
        <v>0</v>
      </c>
      <c r="AF60" s="24"/>
      <c r="AG60">
        <f t="shared" si="2"/>
        <v>1158.6193468035572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-20</v>
      </c>
      <c r="AM60" s="34">
        <f>RTM_PXI!J60</f>
        <v>0</v>
      </c>
      <c r="AN60" s="34">
        <f>RTM_PXI!P60</f>
        <v>0</v>
      </c>
      <c r="AO60" s="148">
        <f>GDAM_IEX!J60</f>
        <v>0</v>
      </c>
      <c r="AP60" s="148">
        <f>GDAM_IEX!P60</f>
        <v>0</v>
      </c>
      <c r="AQ60" s="148">
        <f>GDAM_PXI!J60</f>
        <v>0</v>
      </c>
      <c r="AR60" s="148">
        <f>GDAM_PXI!P60</f>
        <v>0</v>
      </c>
    </row>
    <row r="61" spans="1:44">
      <c r="A61" t="s">
        <v>103</v>
      </c>
      <c r="D61">
        <f>TWEPL!R61</f>
        <v>7.9738499999999997</v>
      </c>
      <c r="E61">
        <f>GT_NG!T61</f>
        <v>10.927750410509031</v>
      </c>
      <c r="F61">
        <f>GT_Spot!T61</f>
        <v>0</v>
      </c>
      <c r="G61">
        <f>PPCL_NG!T61</f>
        <v>0</v>
      </c>
      <c r="H61">
        <f>PPCL_Spot!T61</f>
        <v>0</v>
      </c>
      <c r="I61">
        <f>Bawana_NG!T61</f>
        <v>57.482716831308778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432.98524160295818</v>
      </c>
      <c r="P61" s="36">
        <v>74.90287105182459</v>
      </c>
      <c r="Q61" s="36">
        <v>26.029999999999998</v>
      </c>
      <c r="R61" s="38">
        <v>22.7</v>
      </c>
      <c r="S61" s="38">
        <v>0</v>
      </c>
      <c r="T61" s="37">
        <f>SUMPRODUCT(LTA!J61:AN61,LTA!J$101:AN$101,LTA!J$105:AN$105)</f>
        <v>69.819999999999993</v>
      </c>
      <c r="U61" s="37">
        <f>SUMPRODUCT(LTA!J61:AN61,LTA!J$102:AN$102,LTA!J$105:AN$105)</f>
        <v>484.97301099999999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2.67</v>
      </c>
      <c r="AB61" s="75">
        <f>-STOA!P61</f>
        <v>0</v>
      </c>
      <c r="AC61">
        <f t="shared" si="0"/>
        <v>10.169332858029227</v>
      </c>
      <c r="AD61">
        <f t="shared" si="1"/>
        <v>1160.2961080385714</v>
      </c>
      <c r="AE61">
        <f>'IDT-1'!F61</f>
        <v>0</v>
      </c>
      <c r="AF61" s="24"/>
      <c r="AG61">
        <f t="shared" si="2"/>
        <v>1160.2961080385714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-20</v>
      </c>
      <c r="AM61" s="34">
        <f>RTM_PXI!J61</f>
        <v>0</v>
      </c>
      <c r="AN61" s="34">
        <f>RTM_PXI!P61</f>
        <v>0</v>
      </c>
      <c r="AO61" s="148">
        <f>GDAM_IEX!J61</f>
        <v>0</v>
      </c>
      <c r="AP61" s="148">
        <f>GDAM_IEX!P61</f>
        <v>0</v>
      </c>
      <c r="AQ61" s="148">
        <f>GDAM_PXI!J61</f>
        <v>0</v>
      </c>
      <c r="AR61" s="148">
        <f>GDAM_PXI!P61</f>
        <v>0</v>
      </c>
    </row>
    <row r="62" spans="1:44">
      <c r="A62" t="s">
        <v>104</v>
      </c>
      <c r="D62">
        <f>TWEPL!R62</f>
        <v>7.9738499999999997</v>
      </c>
      <c r="E62">
        <f>GT_NG!T62</f>
        <v>10.927750410509031</v>
      </c>
      <c r="F62">
        <f>GT_Spot!T62</f>
        <v>0</v>
      </c>
      <c r="G62">
        <f>PPCL_NG!T62</f>
        <v>0</v>
      </c>
      <c r="H62">
        <f>PPCL_Spot!T62</f>
        <v>0</v>
      </c>
      <c r="I62">
        <f>Bawana_NG!T62</f>
        <v>57.482716831308778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432.9850803256632</v>
      </c>
      <c r="P62" s="36">
        <v>74.90287105182459</v>
      </c>
      <c r="Q62" s="36">
        <v>26.029999999999998</v>
      </c>
      <c r="R62" s="38">
        <v>22.7</v>
      </c>
      <c r="S62" s="38">
        <v>0</v>
      </c>
      <c r="T62" s="37">
        <f>SUMPRODUCT(LTA!J62:AN62,LTA!J$101:AN$101,LTA!J$105:AN$105)</f>
        <v>65</v>
      </c>
      <c r="U62" s="37">
        <f>SUMPRODUCT(LTA!J62:AN62,LTA!J$102:AN$102,LTA!J$105:AN$105)</f>
        <v>476.52997499999998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2.67</v>
      </c>
      <c r="AB62" s="75">
        <f>-STOA!P62</f>
        <v>0</v>
      </c>
      <c r="AC62">
        <f t="shared" si="0"/>
        <v>9.9732104236510573</v>
      </c>
      <c r="AD62">
        <f t="shared" si="1"/>
        <v>1157.2290331956544</v>
      </c>
      <c r="AE62">
        <f>'IDT-1'!F62</f>
        <v>0</v>
      </c>
      <c r="AF62" s="24"/>
      <c r="AG62">
        <f t="shared" si="2"/>
        <v>1157.2290331956544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-10</v>
      </c>
      <c r="AM62" s="34">
        <f>RTM_PXI!J62</f>
        <v>0</v>
      </c>
      <c r="AN62" s="34">
        <f>RTM_PXI!P62</f>
        <v>0</v>
      </c>
      <c r="AO62" s="148">
        <f>GDAM_IEX!J62</f>
        <v>0</v>
      </c>
      <c r="AP62" s="148">
        <f>GDAM_IEX!P62</f>
        <v>0</v>
      </c>
      <c r="AQ62" s="148">
        <f>GDAM_PXI!J62</f>
        <v>0</v>
      </c>
      <c r="AR62" s="148">
        <f>GDAM_PXI!P62</f>
        <v>0</v>
      </c>
    </row>
    <row r="63" spans="1:44">
      <c r="A63" t="s">
        <v>105</v>
      </c>
      <c r="D63">
        <f>TWEPL!R63</f>
        <v>7.9738499999999997</v>
      </c>
      <c r="E63">
        <f>GT_NG!T63</f>
        <v>10.927750410509031</v>
      </c>
      <c r="F63">
        <f>GT_Spot!T63</f>
        <v>0</v>
      </c>
      <c r="G63">
        <f>PPCL_NG!T63</f>
        <v>0</v>
      </c>
      <c r="H63">
        <f>PPCL_Spot!T63</f>
        <v>0</v>
      </c>
      <c r="I63">
        <f>Bawana_NG!T63</f>
        <v>69.61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447.98591910274411</v>
      </c>
      <c r="P63" s="36">
        <v>74.90287105182459</v>
      </c>
      <c r="Q63" s="36">
        <v>26.029999999999998</v>
      </c>
      <c r="R63" s="38">
        <v>22.7</v>
      </c>
      <c r="S63" s="38">
        <v>0</v>
      </c>
      <c r="T63" s="37">
        <f>SUMPRODUCT(LTA!J63:AN63,LTA!J$101:AN$101,LTA!J$105:AN$105)</f>
        <v>58.56</v>
      </c>
      <c r="U63" s="37">
        <f>SUMPRODUCT(LTA!J63:AN63,LTA!J$102:AN$102,LTA!J$105:AN$105)</f>
        <v>464.84248899999994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2.67</v>
      </c>
      <c r="AB63" s="75">
        <f>-STOA!P63</f>
        <v>0</v>
      </c>
      <c r="AC63">
        <f t="shared" si="0"/>
        <v>10.472373651839995</v>
      </c>
      <c r="AD63">
        <f t="shared" si="1"/>
        <v>1115.7305059132377</v>
      </c>
      <c r="AE63">
        <f>'IDT-1'!F63</f>
        <v>0</v>
      </c>
      <c r="AF63" s="24"/>
      <c r="AG63">
        <f t="shared" si="2"/>
        <v>1115.7305059132377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-60</v>
      </c>
      <c r="AM63" s="34">
        <f>RTM_PXI!J63</f>
        <v>0</v>
      </c>
      <c r="AN63" s="34">
        <f>RTM_PXI!P63</f>
        <v>0</v>
      </c>
      <c r="AO63" s="148">
        <f>GDAM_IEX!J63</f>
        <v>0</v>
      </c>
      <c r="AP63" s="148">
        <f>GDAM_IEX!P63</f>
        <v>0</v>
      </c>
      <c r="AQ63" s="148">
        <f>GDAM_PXI!J63</f>
        <v>0</v>
      </c>
      <c r="AR63" s="148">
        <f>GDAM_PXI!P63</f>
        <v>0</v>
      </c>
    </row>
    <row r="64" spans="1:44">
      <c r="A64" t="s">
        <v>106</v>
      </c>
      <c r="D64">
        <f>TWEPL!R64</f>
        <v>7.9738499999999997</v>
      </c>
      <c r="E64">
        <f>GT_NG!T64</f>
        <v>10.927750410509031</v>
      </c>
      <c r="F64">
        <f>GT_Spot!T64</f>
        <v>0</v>
      </c>
      <c r="G64">
        <f>PPCL_NG!T64</f>
        <v>0</v>
      </c>
      <c r="H64">
        <f>PPCL_Spot!T64</f>
        <v>0</v>
      </c>
      <c r="I64">
        <f>Bawana_NG!T64</f>
        <v>69.61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447.98595815098616</v>
      </c>
      <c r="P64" s="36">
        <v>74.90287105182459</v>
      </c>
      <c r="Q64" s="36">
        <v>26.029999999999998</v>
      </c>
      <c r="R64" s="38">
        <v>22.7</v>
      </c>
      <c r="S64" s="38">
        <v>0</v>
      </c>
      <c r="T64" s="37">
        <f>SUMPRODUCT(LTA!J64:AN64,LTA!J$101:AN$101,LTA!J$105:AN$105)</f>
        <v>51.55</v>
      </c>
      <c r="U64" s="37">
        <f>SUMPRODUCT(LTA!J64:AN64,LTA!J$102:AN$102,LTA!J$105:AN$105)</f>
        <v>455.82555999999994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2.67</v>
      </c>
      <c r="AB64" s="75">
        <f>-STOA!P64</f>
        <v>0</v>
      </c>
      <c r="AC64">
        <f t="shared" si="0"/>
        <v>10.253036198996339</v>
      </c>
      <c r="AD64">
        <f t="shared" si="1"/>
        <v>1109.9229534143235</v>
      </c>
      <c r="AE64">
        <f>'IDT-1'!F64</f>
        <v>0</v>
      </c>
      <c r="AF64" s="24"/>
      <c r="AG64">
        <f t="shared" si="2"/>
        <v>1109.9229534143235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-50</v>
      </c>
      <c r="AM64" s="34">
        <f>RTM_PXI!J64</f>
        <v>0</v>
      </c>
      <c r="AN64" s="34">
        <f>RTM_PXI!P64</f>
        <v>0</v>
      </c>
      <c r="AO64" s="148">
        <f>GDAM_IEX!J64</f>
        <v>0</v>
      </c>
      <c r="AP64" s="148">
        <f>GDAM_IEX!P64</f>
        <v>0</v>
      </c>
      <c r="AQ64" s="148">
        <f>GDAM_PXI!J64</f>
        <v>0</v>
      </c>
      <c r="AR64" s="148">
        <f>GDAM_PXI!P64</f>
        <v>0</v>
      </c>
    </row>
    <row r="65" spans="1:44">
      <c r="A65" t="s">
        <v>107</v>
      </c>
      <c r="D65">
        <f>TWEPL!R65</f>
        <v>7.9738499999999997</v>
      </c>
      <c r="E65">
        <f>GT_NG!T65</f>
        <v>10.927750410509031</v>
      </c>
      <c r="F65">
        <f>GT_Spot!T65</f>
        <v>0</v>
      </c>
      <c r="G65">
        <f>PPCL_NG!T65</f>
        <v>0</v>
      </c>
      <c r="H65">
        <f>PPCL_Spot!T65</f>
        <v>0</v>
      </c>
      <c r="I65">
        <f>Bawana_NG!T65</f>
        <v>69.61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452.04510936596824</v>
      </c>
      <c r="P65" s="36">
        <v>74.90287105182459</v>
      </c>
      <c r="Q65" s="36">
        <v>26.029999999999998</v>
      </c>
      <c r="R65" s="38">
        <v>22.7</v>
      </c>
      <c r="S65" s="38">
        <v>0</v>
      </c>
      <c r="T65" s="37">
        <f>SUMPRODUCT(LTA!J65:AN65,LTA!J$101:AN$101,LTA!J$105:AN$105)</f>
        <v>43.46</v>
      </c>
      <c r="U65" s="37">
        <f>SUMPRODUCT(LTA!J65:AN65,LTA!J$102:AN$102,LTA!J$105:AN$105)</f>
        <v>446.52654799999993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2.67</v>
      </c>
      <c r="AB65" s="75">
        <f>-STOA!P65</f>
        <v>0</v>
      </c>
      <c r="AC65">
        <f t="shared" si="0"/>
        <v>10.141065368402188</v>
      </c>
      <c r="AD65">
        <f t="shared" si="1"/>
        <v>1096.7050634598997</v>
      </c>
      <c r="AE65">
        <f>'IDT-1'!F65</f>
        <v>0</v>
      </c>
      <c r="AF65" s="24"/>
      <c r="AG65">
        <f t="shared" si="2"/>
        <v>1096.7050634598997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-50</v>
      </c>
      <c r="AM65" s="34">
        <f>RTM_PXI!J65</f>
        <v>0</v>
      </c>
      <c r="AN65" s="34">
        <f>RTM_PXI!P65</f>
        <v>0</v>
      </c>
      <c r="AO65" s="148">
        <f>GDAM_IEX!J65</f>
        <v>0</v>
      </c>
      <c r="AP65" s="148">
        <f>GDAM_IEX!P65</f>
        <v>0</v>
      </c>
      <c r="AQ65" s="148">
        <f>GDAM_PXI!J65</f>
        <v>0</v>
      </c>
      <c r="AR65" s="148">
        <f>GDAM_PXI!P65</f>
        <v>0</v>
      </c>
    </row>
    <row r="66" spans="1:44">
      <c r="A66" t="s">
        <v>108</v>
      </c>
      <c r="D66">
        <f>TWEPL!R66</f>
        <v>7.9738499999999997</v>
      </c>
      <c r="E66">
        <f>GT_NG!T66</f>
        <v>10.927750410509031</v>
      </c>
      <c r="F66">
        <f>GT_Spot!T66</f>
        <v>0</v>
      </c>
      <c r="G66">
        <f>PPCL_NG!T66</f>
        <v>0</v>
      </c>
      <c r="H66">
        <f>PPCL_Spot!T66</f>
        <v>0</v>
      </c>
      <c r="I66">
        <f>Bawana_NG!T66</f>
        <v>69.61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452.88550567194193</v>
      </c>
      <c r="P66" s="36">
        <v>74.90287105182459</v>
      </c>
      <c r="Q66" s="36">
        <v>26.029999999999998</v>
      </c>
      <c r="R66" s="38">
        <v>22.660000000000004</v>
      </c>
      <c r="S66" s="38">
        <v>0</v>
      </c>
      <c r="T66" s="37">
        <f>SUMPRODUCT(LTA!J66:AN66,LTA!J$101:AN$101,LTA!J$105:AN$105)</f>
        <v>35.31</v>
      </c>
      <c r="U66" s="37">
        <f>SUMPRODUCT(LTA!J66:AN66,LTA!J$102:AN$102,LTA!J$105:AN$105)</f>
        <v>436.98436099999998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2.67</v>
      </c>
      <c r="AB66" s="75">
        <f>-STOA!P66</f>
        <v>0</v>
      </c>
      <c r="AC66">
        <f t="shared" si="0"/>
        <v>9.9144627493234765</v>
      </c>
      <c r="AD66">
        <f t="shared" si="1"/>
        <v>1090.039875384952</v>
      </c>
      <c r="AE66">
        <f>'IDT-1'!F66</f>
        <v>0</v>
      </c>
      <c r="AF66" s="24"/>
      <c r="AG66">
        <f t="shared" si="2"/>
        <v>1090.039875384952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-40</v>
      </c>
      <c r="AM66" s="34">
        <f>RTM_PXI!J66</f>
        <v>0</v>
      </c>
      <c r="AN66" s="34">
        <f>RTM_PXI!P66</f>
        <v>0</v>
      </c>
      <c r="AO66" s="148">
        <f>GDAM_IEX!J66</f>
        <v>0</v>
      </c>
      <c r="AP66" s="148">
        <f>GDAM_IEX!P66</f>
        <v>0</v>
      </c>
      <c r="AQ66" s="148">
        <f>GDAM_PXI!J66</f>
        <v>0</v>
      </c>
      <c r="AR66" s="148">
        <f>GDAM_PXI!P66</f>
        <v>0</v>
      </c>
    </row>
    <row r="67" spans="1:44">
      <c r="A67" t="s">
        <v>109</v>
      </c>
      <c r="D67">
        <f>TWEPL!R67</f>
        <v>7.9738499999999997</v>
      </c>
      <c r="E67">
        <f>GT_NG!T67</f>
        <v>10.927750410509031</v>
      </c>
      <c r="F67">
        <f>GT_Spot!T67</f>
        <v>0</v>
      </c>
      <c r="G67">
        <f>PPCL_NG!T67</f>
        <v>0</v>
      </c>
      <c r="H67">
        <f>PPCL_Spot!T67</f>
        <v>0</v>
      </c>
      <c r="I67">
        <f>Bawana_NG!T67</f>
        <v>69.61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457.81715088365257</v>
      </c>
      <c r="P67" s="36">
        <v>74.90287105182459</v>
      </c>
      <c r="Q67" s="36">
        <v>26.029999999999998</v>
      </c>
      <c r="R67" s="38">
        <v>19.350000000000001</v>
      </c>
      <c r="S67" s="38">
        <v>0</v>
      </c>
      <c r="T67" s="37">
        <f>SUMPRODUCT(LTA!J67:AN67,LTA!J$101:AN$101,LTA!J$105:AN$105)</f>
        <v>25.13</v>
      </c>
      <c r="U67" s="37">
        <f>SUMPRODUCT(LTA!J67:AN67,LTA!J$102:AN$102,LTA!J$105:AN$105)</f>
        <v>426.89155699999992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2.67</v>
      </c>
      <c r="AB67" s="75">
        <f>-STOA!P67</f>
        <v>0</v>
      </c>
      <c r="AC67">
        <f t="shared" si="0"/>
        <v>9.4189467065062846</v>
      </c>
      <c r="AD67">
        <f t="shared" si="1"/>
        <v>1111.8842326394802</v>
      </c>
      <c r="AE67">
        <f>'IDT-1'!F67</f>
        <v>0</v>
      </c>
      <c r="AF67" s="24"/>
      <c r="AG67">
        <f t="shared" si="2"/>
        <v>1111.8842326394802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0</v>
      </c>
      <c r="AM67" s="34">
        <f>RTM_PXI!J67</f>
        <v>0</v>
      </c>
      <c r="AN67" s="34">
        <f>RTM_PXI!P67</f>
        <v>0</v>
      </c>
      <c r="AO67" s="148">
        <f>GDAM_IEX!J67</f>
        <v>0</v>
      </c>
      <c r="AP67" s="148">
        <f>GDAM_IEX!P67</f>
        <v>0</v>
      </c>
      <c r="AQ67" s="148">
        <f>GDAM_PXI!J67</f>
        <v>0</v>
      </c>
      <c r="AR67" s="148">
        <f>GDAM_PXI!P67</f>
        <v>0</v>
      </c>
    </row>
    <row r="68" spans="1:44">
      <c r="A68" t="s">
        <v>110</v>
      </c>
      <c r="D68">
        <f>TWEPL!R68</f>
        <v>7.9738499999999997</v>
      </c>
      <c r="E68">
        <f>GT_NG!T68</f>
        <v>10.927750410509031</v>
      </c>
      <c r="F68">
        <f>GT_Spot!T68</f>
        <v>0</v>
      </c>
      <c r="G68">
        <f>PPCL_NG!T68</f>
        <v>0</v>
      </c>
      <c r="H68">
        <f>PPCL_Spot!T68</f>
        <v>0</v>
      </c>
      <c r="I68">
        <f>Bawana_NG!T68</f>
        <v>69.61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457.96671439826264</v>
      </c>
      <c r="P68" s="36">
        <v>74.90287105182459</v>
      </c>
      <c r="Q68" s="36">
        <v>26.029999999999998</v>
      </c>
      <c r="R68" s="38">
        <v>14.31</v>
      </c>
      <c r="S68" s="38">
        <v>0</v>
      </c>
      <c r="T68" s="37">
        <f>SUMPRODUCT(LTA!J68:AN68,LTA!J$101:AN$101,LTA!J$105:AN$105)</f>
        <v>16.940000000000001</v>
      </c>
      <c r="U68" s="37">
        <f>SUMPRODUCT(LTA!J68:AN68,LTA!J$102:AN$102,LTA!J$105:AN$105)</f>
        <v>417.18401099999994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2.67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9.2275276536290072</v>
      </c>
      <c r="AD68">
        <f t="shared" ref="AD68:AD98" si="4">SUM(B68:AB68,AI68:AR68)-AC68</f>
        <v>1089.2876692069672</v>
      </c>
      <c r="AE68">
        <f>'IDT-1'!F68</f>
        <v>0</v>
      </c>
      <c r="AF68" s="24"/>
      <c r="AG68">
        <f t="shared" ref="AG68:AG98" si="5">SUM(AD68:AF68)</f>
        <v>1089.2876692069672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0</v>
      </c>
      <c r="AM68" s="34">
        <f>RTM_PXI!J68</f>
        <v>0</v>
      </c>
      <c r="AN68" s="34">
        <f>RTM_PXI!P68</f>
        <v>0</v>
      </c>
      <c r="AO68" s="148">
        <f>GDAM_IEX!J68</f>
        <v>0</v>
      </c>
      <c r="AP68" s="148">
        <f>GDAM_IEX!P68</f>
        <v>0</v>
      </c>
      <c r="AQ68" s="148">
        <f>GDAM_PXI!J68</f>
        <v>0</v>
      </c>
      <c r="AR68" s="148">
        <f>GDAM_PXI!P68</f>
        <v>0</v>
      </c>
    </row>
    <row r="69" spans="1:44">
      <c r="A69" t="s">
        <v>111</v>
      </c>
      <c r="D69">
        <f>TWEPL!R69</f>
        <v>7.9738499999999997</v>
      </c>
      <c r="E69">
        <f>GT_NG!T69</f>
        <v>10.927750410509031</v>
      </c>
      <c r="F69">
        <f>GT_Spot!T69</f>
        <v>0</v>
      </c>
      <c r="G69">
        <f>PPCL_NG!T69</f>
        <v>0</v>
      </c>
      <c r="H69">
        <f>PPCL_Spot!T69</f>
        <v>0</v>
      </c>
      <c r="I69">
        <f>Bawana_NG!T69</f>
        <v>69.61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465.94930893221323</v>
      </c>
      <c r="P69" s="36">
        <v>74.90287105182459</v>
      </c>
      <c r="Q69" s="36">
        <v>26.029999999999998</v>
      </c>
      <c r="R69" s="38">
        <v>5.0625452716297783</v>
      </c>
      <c r="S69" s="38">
        <v>0</v>
      </c>
      <c r="T69" s="37">
        <f>SUMPRODUCT(LTA!J69:AN69,LTA!J$101:AN$101,LTA!J$105:AN$105)</f>
        <v>12.35</v>
      </c>
      <c r="U69" s="37">
        <f>SUMPRODUCT(LTA!J69:AN69,LTA!J$102:AN$102,LTA!J$105:AN$105)</f>
        <v>409.31486799999993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15.43</v>
      </c>
      <c r="Z69" s="34">
        <f>IEX!P69</f>
        <v>0</v>
      </c>
      <c r="AA69" s="75">
        <f>STOA!J69</f>
        <v>2.67</v>
      </c>
      <c r="AB69" s="75">
        <f>-STOA!P69</f>
        <v>0</v>
      </c>
      <c r="AC69">
        <f t="shared" si="3"/>
        <v>9.4605100267958839</v>
      </c>
      <c r="AD69">
        <f t="shared" si="4"/>
        <v>1116.7906836393809</v>
      </c>
      <c r="AE69">
        <f>'IDT-1'!F69</f>
        <v>0</v>
      </c>
      <c r="AF69" s="24"/>
      <c r="AG69">
        <f t="shared" si="5"/>
        <v>1116.7906836393809</v>
      </c>
      <c r="AI69" s="34">
        <f>PXIL!J69</f>
        <v>0</v>
      </c>
      <c r="AJ69" s="34">
        <f>PXIL!P69</f>
        <v>0</v>
      </c>
      <c r="AK69" s="34">
        <f>RTM_IEX!J69</f>
        <v>26.03</v>
      </c>
      <c r="AL69" s="34">
        <f>RTM_IEX!P69</f>
        <v>0</v>
      </c>
      <c r="AM69" s="34">
        <f>RTM_PXI!J69</f>
        <v>0</v>
      </c>
      <c r="AN69" s="34">
        <f>RTM_PXI!P69</f>
        <v>0</v>
      </c>
      <c r="AO69" s="148">
        <f>GDAM_IEX!J69</f>
        <v>0</v>
      </c>
      <c r="AP69" s="148">
        <f>GDAM_IEX!P69</f>
        <v>0</v>
      </c>
      <c r="AQ69" s="148">
        <f>GDAM_PXI!J69</f>
        <v>0</v>
      </c>
      <c r="AR69" s="148">
        <f>GDAM_PXI!P69</f>
        <v>0</v>
      </c>
    </row>
    <row r="70" spans="1:44">
      <c r="A70" t="s">
        <v>112</v>
      </c>
      <c r="D70">
        <f>TWEPL!R70</f>
        <v>7.9738499999999997</v>
      </c>
      <c r="E70">
        <f>GT_NG!T70</f>
        <v>10.927750410509031</v>
      </c>
      <c r="F70">
        <f>GT_Spot!T70</f>
        <v>0</v>
      </c>
      <c r="G70">
        <f>PPCL_NG!T70</f>
        <v>0</v>
      </c>
      <c r="H70">
        <f>PPCL_Spot!T70</f>
        <v>0</v>
      </c>
      <c r="I70">
        <f>Bawana_NG!T70</f>
        <v>69.61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465.94930893221323</v>
      </c>
      <c r="P70" s="36">
        <v>74.90287105182459</v>
      </c>
      <c r="Q70" s="36">
        <v>26.029999999999998</v>
      </c>
      <c r="R70" s="38">
        <v>2.14</v>
      </c>
      <c r="S70" s="38">
        <v>0</v>
      </c>
      <c r="T70" s="37">
        <f>SUMPRODUCT(LTA!J70:AN70,LTA!J$101:AN$101,LTA!J$105:AN$105)</f>
        <v>9.86</v>
      </c>
      <c r="U70" s="37">
        <f>SUMPRODUCT(LTA!J70:AN70,LTA!J$102:AN$102,LTA!J$105:AN$105)</f>
        <v>402.80750499999994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36.64</v>
      </c>
      <c r="Z70" s="34">
        <f>IEX!P70</f>
        <v>0</v>
      </c>
      <c r="AA70" s="75">
        <f>STOA!J70</f>
        <v>2.67</v>
      </c>
      <c r="AB70" s="75">
        <f>-STOA!P70</f>
        <v>0</v>
      </c>
      <c r="AC70">
        <f t="shared" si="3"/>
        <v>9.5061227973141946</v>
      </c>
      <c r="AD70">
        <f t="shared" si="4"/>
        <v>1122.1751625972329</v>
      </c>
      <c r="AE70">
        <f>'IDT-1'!F70</f>
        <v>0</v>
      </c>
      <c r="AF70" s="24"/>
      <c r="AG70">
        <f t="shared" si="5"/>
        <v>1122.1751625972329</v>
      </c>
      <c r="AI70" s="34">
        <f>PXIL!J70</f>
        <v>0</v>
      </c>
      <c r="AJ70" s="34">
        <f>PXIL!P70</f>
        <v>0</v>
      </c>
      <c r="AK70" s="34">
        <f>RTM_IEX!J70</f>
        <v>22.17</v>
      </c>
      <c r="AL70" s="34">
        <f>RTM_IEX!P70</f>
        <v>0</v>
      </c>
      <c r="AM70" s="34">
        <f>RTM_PXI!J70</f>
        <v>0</v>
      </c>
      <c r="AN70" s="34">
        <f>RTM_PXI!P70</f>
        <v>0</v>
      </c>
      <c r="AO70" s="148">
        <f>GDAM_IEX!J70</f>
        <v>0</v>
      </c>
      <c r="AP70" s="148">
        <f>GDAM_IEX!P70</f>
        <v>0</v>
      </c>
      <c r="AQ70" s="148">
        <f>GDAM_PXI!J70</f>
        <v>0</v>
      </c>
      <c r="AR70" s="148">
        <f>GDAM_PXI!P70</f>
        <v>0</v>
      </c>
    </row>
    <row r="71" spans="1:44">
      <c r="A71" t="s">
        <v>113</v>
      </c>
      <c r="D71">
        <f>TWEPL!R71</f>
        <v>7.9738499999999997</v>
      </c>
      <c r="E71">
        <f>GT_NG!T71</f>
        <v>11.131361577404741</v>
      </c>
      <c r="F71">
        <f>GT_Spot!T71</f>
        <v>0</v>
      </c>
      <c r="G71">
        <f>PPCL_NG!T71</f>
        <v>0</v>
      </c>
      <c r="H71">
        <f>PPCL_Spot!T71</f>
        <v>0</v>
      </c>
      <c r="I71">
        <f>Bawana_NG!T71</f>
        <v>68.52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470.00536608760837</v>
      </c>
      <c r="P71" s="36">
        <v>74.90287105182459</v>
      </c>
      <c r="Q71" s="36">
        <v>26.029999999999998</v>
      </c>
      <c r="R71" s="38">
        <v>0.23744680851063832</v>
      </c>
      <c r="S71" s="38">
        <v>0</v>
      </c>
      <c r="T71" s="37">
        <f>SUMPRODUCT(LTA!J71:AN71,LTA!J$101:AN$101,LTA!J$105:AN$105)</f>
        <v>7.49</v>
      </c>
      <c r="U71" s="37">
        <f>SUMPRODUCT(LTA!J71:AN71,LTA!J$102:AN$102,LTA!J$105:AN$105)</f>
        <v>398.07400499999994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18.54</v>
      </c>
      <c r="Z71" s="34">
        <f>IEX!P71</f>
        <v>0</v>
      </c>
      <c r="AA71" s="75">
        <f>STOA!J71</f>
        <v>2.76</v>
      </c>
      <c r="AB71" s="75">
        <f>-STOA!P71</f>
        <v>0</v>
      </c>
      <c r="AC71">
        <f t="shared" si="3"/>
        <v>9.5244651644129252</v>
      </c>
      <c r="AD71">
        <f t="shared" si="4"/>
        <v>1124.3404353609353</v>
      </c>
      <c r="AE71">
        <f>'IDT-1'!F71</f>
        <v>0</v>
      </c>
      <c r="AF71" s="24"/>
      <c r="AG71">
        <f t="shared" si="5"/>
        <v>1124.3404353609353</v>
      </c>
      <c r="AI71" s="34">
        <f>PXIL!J71</f>
        <v>0</v>
      </c>
      <c r="AJ71" s="34">
        <f>PXIL!P71</f>
        <v>0</v>
      </c>
      <c r="AK71" s="34">
        <f>RTM_IEX!J71</f>
        <v>48.2</v>
      </c>
      <c r="AL71" s="34">
        <f>RTM_IEX!P71</f>
        <v>0</v>
      </c>
      <c r="AM71" s="34">
        <f>RTM_PXI!J71</f>
        <v>0</v>
      </c>
      <c r="AN71" s="34">
        <f>RTM_PXI!P71</f>
        <v>0</v>
      </c>
      <c r="AO71" s="148">
        <f>GDAM_IEX!J71</f>
        <v>0</v>
      </c>
      <c r="AP71" s="148">
        <f>GDAM_IEX!P71</f>
        <v>0</v>
      </c>
      <c r="AQ71" s="148">
        <f>GDAM_PXI!J71</f>
        <v>0</v>
      </c>
      <c r="AR71" s="148">
        <f>GDAM_PXI!P71</f>
        <v>0</v>
      </c>
    </row>
    <row r="72" spans="1:44">
      <c r="A72" t="s">
        <v>114</v>
      </c>
      <c r="D72">
        <f>TWEPL!R72</f>
        <v>7.9738499999999997</v>
      </c>
      <c r="E72">
        <f>GT_NG!T72</f>
        <v>11.131361577404741</v>
      </c>
      <c r="F72">
        <f>GT_Spot!T72</f>
        <v>0</v>
      </c>
      <c r="G72">
        <f>PPCL_NG!T72</f>
        <v>0</v>
      </c>
      <c r="H72">
        <f>PPCL_Spot!T72</f>
        <v>0</v>
      </c>
      <c r="I72">
        <f>Bawana_NG!T72</f>
        <v>68.52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478.30368765372748</v>
      </c>
      <c r="P72" s="36">
        <v>74.90287105182459</v>
      </c>
      <c r="Q72" s="36">
        <v>26.029999999999998</v>
      </c>
      <c r="R72" s="38">
        <v>0.2</v>
      </c>
      <c r="S72" s="38">
        <v>0</v>
      </c>
      <c r="T72" s="37">
        <f>SUMPRODUCT(LTA!J72:AN72,LTA!J$101:AN$101,LTA!J$105:AN$105)</f>
        <v>5.2</v>
      </c>
      <c r="U72" s="37">
        <f>SUMPRODUCT(LTA!J72:AN72,LTA!J$102:AN$102,LTA!J$105:AN$105)</f>
        <v>395.44771499999996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1.56</v>
      </c>
      <c r="Z72" s="34">
        <f>IEX!P72</f>
        <v>0</v>
      </c>
      <c r="AA72" s="75">
        <f>STOA!J72</f>
        <v>2.76</v>
      </c>
      <c r="AB72" s="75">
        <f>-STOA!P72</f>
        <v>0</v>
      </c>
      <c r="AC72">
        <f t="shared" si="3"/>
        <v>9.5897716763768361</v>
      </c>
      <c r="AD72">
        <f t="shared" si="4"/>
        <v>1132.0497136065799</v>
      </c>
      <c r="AE72">
        <f>'IDT-1'!F72</f>
        <v>0</v>
      </c>
      <c r="AF72" s="24"/>
      <c r="AG72">
        <f t="shared" si="5"/>
        <v>1132.0497136065799</v>
      </c>
      <c r="AI72" s="34">
        <f>PXIL!J72</f>
        <v>0</v>
      </c>
      <c r="AJ72" s="34">
        <f>PXIL!P72</f>
        <v>0</v>
      </c>
      <c r="AK72" s="34">
        <f>RTM_IEX!J72</f>
        <v>69.61</v>
      </c>
      <c r="AL72" s="34">
        <f>RTM_IEX!P72</f>
        <v>0</v>
      </c>
      <c r="AM72" s="34">
        <f>RTM_PXI!J72</f>
        <v>0</v>
      </c>
      <c r="AN72" s="34">
        <f>RTM_PXI!P72</f>
        <v>0</v>
      </c>
      <c r="AO72" s="148">
        <f>GDAM_IEX!J72</f>
        <v>0</v>
      </c>
      <c r="AP72" s="148">
        <f>GDAM_IEX!P72</f>
        <v>0</v>
      </c>
      <c r="AQ72" s="148">
        <f>GDAM_PXI!J72</f>
        <v>0</v>
      </c>
      <c r="AR72" s="148">
        <f>GDAM_PXI!P72</f>
        <v>0</v>
      </c>
    </row>
    <row r="73" spans="1:44">
      <c r="A73" t="s">
        <v>115</v>
      </c>
      <c r="D73">
        <f>TWEPL!R73</f>
        <v>7.9738499999999997</v>
      </c>
      <c r="E73">
        <f>GT_NG!T73</f>
        <v>11.131361577404741</v>
      </c>
      <c r="F73">
        <f>GT_Spot!T73</f>
        <v>0</v>
      </c>
      <c r="G73">
        <f>PPCL_NG!T73</f>
        <v>0</v>
      </c>
      <c r="H73">
        <f>PPCL_Spot!T73</f>
        <v>0</v>
      </c>
      <c r="I73">
        <f>Bawana_NG!T73</f>
        <v>68.52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495.12439446087029</v>
      </c>
      <c r="P73" s="36">
        <v>74.90287105182459</v>
      </c>
      <c r="Q73" s="36">
        <v>26.029999999999998</v>
      </c>
      <c r="R73" s="38">
        <v>0.16</v>
      </c>
      <c r="S73" s="38">
        <v>0</v>
      </c>
      <c r="T73" s="37">
        <f>SUMPRODUCT(LTA!J73:AN73,LTA!J$101:AN$101,LTA!J$105:AN$105)</f>
        <v>1.01</v>
      </c>
      <c r="U73" s="37">
        <f>SUMPRODUCT(LTA!J73:AN73,LTA!J$102:AN$102,LTA!J$105:AN$105)</f>
        <v>394.8599999999999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0.03</v>
      </c>
      <c r="Z73" s="34">
        <f>IEX!P73</f>
        <v>0</v>
      </c>
      <c r="AA73" s="75">
        <f>STOA!J73</f>
        <v>2.76</v>
      </c>
      <c r="AB73" s="75">
        <f>-STOA!P73</f>
        <v>0</v>
      </c>
      <c r="AC73">
        <f t="shared" si="3"/>
        <v>9.6585088075568351</v>
      </c>
      <c r="AD73">
        <f t="shared" si="4"/>
        <v>1140.1639682825426</v>
      </c>
      <c r="AE73">
        <f>'IDT-1'!F73</f>
        <v>0</v>
      </c>
      <c r="AF73" s="24"/>
      <c r="AG73">
        <f t="shared" si="5"/>
        <v>1140.1639682825426</v>
      </c>
      <c r="AI73" s="34">
        <f>PXIL!J73</f>
        <v>0</v>
      </c>
      <c r="AJ73" s="34">
        <f>PXIL!P73</f>
        <v>0</v>
      </c>
      <c r="AK73" s="34">
        <f>RTM_IEX!J73</f>
        <v>67.319999999999993</v>
      </c>
      <c r="AL73" s="34">
        <f>RTM_IEX!P73</f>
        <v>0</v>
      </c>
      <c r="AM73" s="34">
        <f>RTM_PXI!J73</f>
        <v>0</v>
      </c>
      <c r="AN73" s="34">
        <f>RTM_PXI!P73</f>
        <v>0</v>
      </c>
      <c r="AO73" s="148">
        <f>GDAM_IEX!J73</f>
        <v>0</v>
      </c>
      <c r="AP73" s="148">
        <f>GDAM_IEX!P73</f>
        <v>0</v>
      </c>
      <c r="AQ73" s="148">
        <f>GDAM_PXI!J73</f>
        <v>0</v>
      </c>
      <c r="AR73" s="148">
        <f>GDAM_PXI!P73</f>
        <v>0</v>
      </c>
    </row>
    <row r="74" spans="1:44">
      <c r="A74" t="s">
        <v>116</v>
      </c>
      <c r="D74">
        <f>TWEPL!R74</f>
        <v>7.9738499999999997</v>
      </c>
      <c r="E74">
        <f>GT_NG!T74</f>
        <v>11.131361577404741</v>
      </c>
      <c r="F74">
        <f>GT_Spot!T74</f>
        <v>0</v>
      </c>
      <c r="G74">
        <f>PPCL_NG!T74</f>
        <v>0</v>
      </c>
      <c r="H74">
        <f>PPCL_Spot!T74</f>
        <v>0</v>
      </c>
      <c r="I74">
        <f>Bawana_NG!T74</f>
        <v>68.52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511.95642176510125</v>
      </c>
      <c r="P74" s="36">
        <v>74.90287105182459</v>
      </c>
      <c r="Q74" s="36">
        <v>26.029999999999998</v>
      </c>
      <c r="R74" s="38">
        <v>0.12</v>
      </c>
      <c r="S74" s="38">
        <v>0</v>
      </c>
      <c r="T74" s="37">
        <f>SUMPRODUCT(LTA!J74:AN74,LTA!J$101:AN$101,LTA!J$105:AN$105)</f>
        <v>0</v>
      </c>
      <c r="U74" s="37">
        <f>SUMPRODUCT(LTA!J74:AN74,LTA!J$102:AN$102,LTA!J$105:AN$105)</f>
        <v>394.8599999999999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0.96</v>
      </c>
      <c r="Z74" s="34">
        <f>IEX!P74</f>
        <v>0</v>
      </c>
      <c r="AA74" s="75">
        <f>STOA!J74</f>
        <v>2.76</v>
      </c>
      <c r="AB74" s="75">
        <f>-STOA!P74</f>
        <v>0</v>
      </c>
      <c r="AC74">
        <f t="shared" si="3"/>
        <v>9.7725138369123741</v>
      </c>
      <c r="AD74">
        <f t="shared" si="4"/>
        <v>1153.621990557418</v>
      </c>
      <c r="AE74">
        <f>'IDT-1'!F74</f>
        <v>0</v>
      </c>
      <c r="AF74" s="24"/>
      <c r="AG74">
        <f t="shared" si="5"/>
        <v>1153.621990557418</v>
      </c>
      <c r="AI74" s="34">
        <f>PXIL!J74</f>
        <v>0</v>
      </c>
      <c r="AJ74" s="34">
        <f>PXIL!P74</f>
        <v>0</v>
      </c>
      <c r="AK74" s="34">
        <f>RTM_IEX!J74</f>
        <v>64.180000000000007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8">
        <f>GDAM_IEX!J74</f>
        <v>0</v>
      </c>
      <c r="AP74" s="148">
        <f>GDAM_IEX!P74</f>
        <v>0</v>
      </c>
      <c r="AQ74" s="148">
        <f>GDAM_PXI!J74</f>
        <v>0</v>
      </c>
      <c r="AR74" s="148">
        <f>GDAM_PXI!P74</f>
        <v>0</v>
      </c>
    </row>
    <row r="75" spans="1:44">
      <c r="A75" t="s">
        <v>117</v>
      </c>
      <c r="D75">
        <f>TWEPL!R75</f>
        <v>7.9738499999999997</v>
      </c>
      <c r="E75">
        <f>GT_NG!T75</f>
        <v>11.220889954702903</v>
      </c>
      <c r="F75">
        <f>GT_Spot!T75</f>
        <v>0</v>
      </c>
      <c r="G75">
        <f>PPCL_NG!T75</f>
        <v>0</v>
      </c>
      <c r="H75">
        <f>PPCL_Spot!T75</f>
        <v>0</v>
      </c>
      <c r="I75">
        <f>Bawana_NG!T75</f>
        <v>69.61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543.26740947687665</v>
      </c>
      <c r="P75" s="36">
        <v>74.90287105182459</v>
      </c>
      <c r="Q75" s="36">
        <v>26.029999999999998</v>
      </c>
      <c r="R75" s="38">
        <v>0</v>
      </c>
      <c r="S75" s="38">
        <v>0</v>
      </c>
      <c r="T75" s="37">
        <f>SUMPRODUCT(LTA!J75:AN75,LTA!J$101:AN$101,LTA!J$105:AN$105)</f>
        <v>0</v>
      </c>
      <c r="U75" s="37">
        <f>SUMPRODUCT(LTA!J75:AN75,LTA!J$102:AN$102,LTA!J$105:AN$105)</f>
        <v>394.78999999999991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5.27</v>
      </c>
      <c r="Z75" s="34">
        <f>IEX!P75</f>
        <v>0</v>
      </c>
      <c r="AA75" s="75">
        <f>STOA!J75</f>
        <v>2.76</v>
      </c>
      <c r="AB75" s="75">
        <f>-STOA!P75</f>
        <v>0</v>
      </c>
      <c r="AC75">
        <f t="shared" si="3"/>
        <v>9.9588301720605923</v>
      </c>
      <c r="AD75">
        <f t="shared" si="4"/>
        <v>1175.6161903113434</v>
      </c>
      <c r="AE75">
        <f>'IDT-1'!F75</f>
        <v>0</v>
      </c>
      <c r="AF75" s="24"/>
      <c r="AG75">
        <f t="shared" si="5"/>
        <v>1175.6161903113434</v>
      </c>
      <c r="AI75" s="34">
        <f>PXIL!J75</f>
        <v>0</v>
      </c>
      <c r="AJ75" s="34">
        <f>PXIL!P75</f>
        <v>0</v>
      </c>
      <c r="AK75" s="34">
        <f>RTM_IEX!J75</f>
        <v>49.75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8">
        <f>GDAM_IEX!J75</f>
        <v>0</v>
      </c>
      <c r="AP75" s="148">
        <f>GDAM_IEX!P75</f>
        <v>0</v>
      </c>
      <c r="AQ75" s="148">
        <f>GDAM_PXI!J75</f>
        <v>0</v>
      </c>
      <c r="AR75" s="148">
        <f>GDAM_PXI!P75</f>
        <v>0</v>
      </c>
    </row>
    <row r="76" spans="1:44">
      <c r="A76" t="s">
        <v>118</v>
      </c>
      <c r="D76">
        <f>TWEPL!R76</f>
        <v>7.9738499999999997</v>
      </c>
      <c r="E76">
        <f>GT_NG!T76</f>
        <v>11.220889954702903</v>
      </c>
      <c r="F76">
        <f>GT_Spot!T76</f>
        <v>0</v>
      </c>
      <c r="G76">
        <f>PPCL_NG!T76</f>
        <v>0</v>
      </c>
      <c r="H76">
        <f>PPCL_Spot!T76</f>
        <v>0</v>
      </c>
      <c r="I76">
        <f>Bawana_NG!T76</f>
        <v>69.61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579.60779500462581</v>
      </c>
      <c r="P76" s="36">
        <v>74.90287105182459</v>
      </c>
      <c r="Q76" s="36">
        <v>26.029999999999998</v>
      </c>
      <c r="R76" s="38">
        <v>0</v>
      </c>
      <c r="S76" s="38">
        <v>0</v>
      </c>
      <c r="T76" s="37">
        <f>SUMPRODUCT(LTA!J76:AN76,LTA!J$101:AN$101,LTA!J$105:AN$105)</f>
        <v>0</v>
      </c>
      <c r="U76" s="37">
        <f>SUMPRODUCT(LTA!J76:AN76,LTA!J$102:AN$102,LTA!J$105:AN$105)</f>
        <v>394.78999999999991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2.2400000000000002</v>
      </c>
      <c r="Z76" s="34">
        <f>IEX!P76</f>
        <v>0</v>
      </c>
      <c r="AA76" s="75">
        <f>STOA!J76</f>
        <v>2.76</v>
      </c>
      <c r="AB76" s="75">
        <f>-STOA!P76</f>
        <v>0</v>
      </c>
      <c r="AC76">
        <f t="shared" si="3"/>
        <v>9.921201410493687</v>
      </c>
      <c r="AD76">
        <f t="shared" si="4"/>
        <v>1171.1742046006596</v>
      </c>
      <c r="AE76">
        <f>'IDT-1'!F76</f>
        <v>0</v>
      </c>
      <c r="AF76" s="24"/>
      <c r="AG76">
        <f t="shared" si="5"/>
        <v>1171.1742046006596</v>
      </c>
      <c r="AI76" s="34">
        <f>PXIL!J76</f>
        <v>0</v>
      </c>
      <c r="AJ76" s="34">
        <f>PXIL!P76</f>
        <v>0</v>
      </c>
      <c r="AK76" s="34">
        <f>RTM_IEX!J76</f>
        <v>11.96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8">
        <f>GDAM_IEX!J76</f>
        <v>0</v>
      </c>
      <c r="AP76" s="148">
        <f>GDAM_IEX!P76</f>
        <v>0</v>
      </c>
      <c r="AQ76" s="148">
        <f>GDAM_PXI!J76</f>
        <v>0</v>
      </c>
      <c r="AR76" s="148">
        <f>GDAM_PXI!P76</f>
        <v>0</v>
      </c>
    </row>
    <row r="77" spans="1:44">
      <c r="A77" t="s">
        <v>119</v>
      </c>
      <c r="D77">
        <f>TWEPL!R77</f>
        <v>7.9738499999999997</v>
      </c>
      <c r="E77">
        <f>GT_NG!T77</f>
        <v>11.220889954702903</v>
      </c>
      <c r="F77">
        <f>GT_Spot!T77</f>
        <v>0</v>
      </c>
      <c r="G77">
        <f>PPCL_NG!T77</f>
        <v>0</v>
      </c>
      <c r="H77">
        <f>PPCL_Spot!T77</f>
        <v>0</v>
      </c>
      <c r="I77">
        <f>Bawana_NG!T77</f>
        <v>69.61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589.56072928088975</v>
      </c>
      <c r="P77" s="36">
        <v>74.90287105182459</v>
      </c>
      <c r="Q77" s="36">
        <v>26.029999999999998</v>
      </c>
      <c r="R77" s="38">
        <v>0</v>
      </c>
      <c r="S77" s="38">
        <v>0</v>
      </c>
      <c r="T77" s="37">
        <f>SUMPRODUCT(LTA!J77:AN77,LTA!J$101:AN$101,LTA!J$105:AN$105)</f>
        <v>0</v>
      </c>
      <c r="U77" s="37">
        <f>SUMPRODUCT(LTA!J77:AN77,LTA!J$102:AN$102,LTA!J$105:AN$105)</f>
        <v>394.78999999999991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2.15</v>
      </c>
      <c r="Z77" s="34">
        <f>IEX!P77</f>
        <v>0</v>
      </c>
      <c r="AA77" s="75">
        <f>STOA!J77</f>
        <v>2.76</v>
      </c>
      <c r="AB77" s="75">
        <f>-STOA!P77</f>
        <v>0</v>
      </c>
      <c r="AC77">
        <f t="shared" si="3"/>
        <v>9.9967687933880853</v>
      </c>
      <c r="AD77">
        <f t="shared" si="4"/>
        <v>1158.0015714940291</v>
      </c>
      <c r="AE77">
        <f>'IDT-1'!F77</f>
        <v>0</v>
      </c>
      <c r="AF77" s="24"/>
      <c r="AG77">
        <f t="shared" si="5"/>
        <v>1158.0015714940291</v>
      </c>
      <c r="AI77" s="34">
        <f>PXIL!J77</f>
        <v>0</v>
      </c>
      <c r="AJ77" s="34">
        <f>PXIL!P77</f>
        <v>0</v>
      </c>
      <c r="AK77" s="34">
        <f>RTM_IEX!J77</f>
        <v>0</v>
      </c>
      <c r="AL77" s="34">
        <f>RTM_IEX!P77</f>
        <v>-11</v>
      </c>
      <c r="AM77" s="34">
        <f>RTM_PXI!J77</f>
        <v>0</v>
      </c>
      <c r="AN77" s="34">
        <f>RTM_PXI!P77</f>
        <v>0</v>
      </c>
      <c r="AO77" s="148">
        <f>GDAM_IEX!J77</f>
        <v>0</v>
      </c>
      <c r="AP77" s="148">
        <f>GDAM_IEX!P77</f>
        <v>0</v>
      </c>
      <c r="AQ77" s="148">
        <f>GDAM_PXI!J77</f>
        <v>0</v>
      </c>
      <c r="AR77" s="148">
        <f>GDAM_PXI!P77</f>
        <v>0</v>
      </c>
    </row>
    <row r="78" spans="1:44">
      <c r="A78" t="s">
        <v>120</v>
      </c>
      <c r="D78">
        <f>TWEPL!R78</f>
        <v>7.9738499999999997</v>
      </c>
      <c r="E78">
        <f>GT_NG!T78</f>
        <v>11.220889954702903</v>
      </c>
      <c r="F78">
        <f>GT_Spot!T78</f>
        <v>0</v>
      </c>
      <c r="G78">
        <f>PPCL_NG!T78</f>
        <v>0</v>
      </c>
      <c r="H78">
        <f>PPCL_Spot!T78</f>
        <v>0</v>
      </c>
      <c r="I78">
        <f>Bawana_NG!T78</f>
        <v>69.61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589.55975905199352</v>
      </c>
      <c r="P78" s="36">
        <v>74.90287105182459</v>
      </c>
      <c r="Q78" s="36">
        <v>26.029999999999998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394.78999999999991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0</v>
      </c>
      <c r="AA78" s="75">
        <f>STOA!J78</f>
        <v>2.76</v>
      </c>
      <c r="AB78" s="75">
        <f>-STOA!P78</f>
        <v>0</v>
      </c>
      <c r="AC78">
        <f t="shared" si="3"/>
        <v>10.037998747539579</v>
      </c>
      <c r="AD78">
        <f t="shared" si="4"/>
        <v>1148.8093713109813</v>
      </c>
      <c r="AE78">
        <f>'IDT-1'!F78</f>
        <v>-9.6679999999999993</v>
      </c>
      <c r="AF78" s="24"/>
      <c r="AG78">
        <f t="shared" si="5"/>
        <v>1139.1413713109814</v>
      </c>
      <c r="AI78" s="34">
        <f>PXIL!J78</f>
        <v>0</v>
      </c>
      <c r="AJ78" s="34">
        <f>PXIL!P78</f>
        <v>0</v>
      </c>
      <c r="AK78" s="34">
        <f>RTM_IEX!J78</f>
        <v>0</v>
      </c>
      <c r="AL78" s="34">
        <f>RTM_IEX!P78</f>
        <v>-18</v>
      </c>
      <c r="AM78" s="34">
        <f>RTM_PXI!J78</f>
        <v>0</v>
      </c>
      <c r="AN78" s="34">
        <f>RTM_PXI!P78</f>
        <v>0</v>
      </c>
      <c r="AO78" s="148">
        <f>GDAM_IEX!J78</f>
        <v>0</v>
      </c>
      <c r="AP78" s="148">
        <f>GDAM_IEX!P78</f>
        <v>0</v>
      </c>
      <c r="AQ78" s="148">
        <f>GDAM_PXI!J78</f>
        <v>0</v>
      </c>
      <c r="AR78" s="148">
        <f>GDAM_PXI!P78</f>
        <v>0</v>
      </c>
    </row>
    <row r="79" spans="1:44">
      <c r="A79" t="s">
        <v>121</v>
      </c>
      <c r="D79">
        <f>TWEPL!R79</f>
        <v>7.9738499999999997</v>
      </c>
      <c r="E79">
        <f>GT_NG!T79</f>
        <v>11.220889954702903</v>
      </c>
      <c r="F79">
        <f>GT_Spot!T79</f>
        <v>0</v>
      </c>
      <c r="G79">
        <f>PPCL_NG!T79</f>
        <v>0</v>
      </c>
      <c r="H79">
        <f>PPCL_Spot!T79</f>
        <v>0</v>
      </c>
      <c r="I79">
        <f>Bawana_NG!T79</f>
        <v>69.61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579.44466684784982</v>
      </c>
      <c r="P79" s="36">
        <v>74.90287105182459</v>
      </c>
      <c r="Q79" s="36">
        <v>26.029999999999998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394.70999999999992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0</v>
      </c>
      <c r="AA79" s="75">
        <f>STOA!J79</f>
        <v>2.76</v>
      </c>
      <c r="AB79" s="75">
        <f>-STOA!P79</f>
        <v>0</v>
      </c>
      <c r="AC79">
        <f t="shared" si="3"/>
        <v>9.9051311339767683</v>
      </c>
      <c r="AD79">
        <f t="shared" si="4"/>
        <v>1169.2771467204004</v>
      </c>
      <c r="AE79">
        <f>'IDT-1'!F79</f>
        <v>-23.256</v>
      </c>
      <c r="AF79" s="24"/>
      <c r="AG79">
        <f t="shared" si="5"/>
        <v>1146.0211467204003</v>
      </c>
      <c r="AI79" s="34">
        <f>PXIL!J79</f>
        <v>0</v>
      </c>
      <c r="AJ79" s="34">
        <f>PXIL!P79</f>
        <v>0</v>
      </c>
      <c r="AK79" s="34">
        <f>RTM_IEX!J79</f>
        <v>12.53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8">
        <f>GDAM_IEX!J79</f>
        <v>0</v>
      </c>
      <c r="AP79" s="148">
        <f>GDAM_IEX!P79</f>
        <v>0</v>
      </c>
      <c r="AQ79" s="148">
        <f>GDAM_PXI!J79</f>
        <v>0</v>
      </c>
      <c r="AR79" s="148">
        <f>GDAM_PXI!P79</f>
        <v>0</v>
      </c>
    </row>
    <row r="80" spans="1:44">
      <c r="A80" t="s">
        <v>122</v>
      </c>
      <c r="D80">
        <f>TWEPL!R80</f>
        <v>7.9738499999999997</v>
      </c>
      <c r="E80">
        <f>GT_NG!T80</f>
        <v>11.220889954702903</v>
      </c>
      <c r="F80">
        <f>GT_Spot!T80</f>
        <v>0</v>
      </c>
      <c r="G80">
        <f>PPCL_NG!T80</f>
        <v>0</v>
      </c>
      <c r="H80">
        <f>PPCL_Spot!T80</f>
        <v>0</v>
      </c>
      <c r="I80">
        <f>Bawana_NG!T80</f>
        <v>69.61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566.65355870163967</v>
      </c>
      <c r="P80" s="36">
        <v>74.90287105182459</v>
      </c>
      <c r="Q80" s="36">
        <v>26.029999999999998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394.70999999999992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0</v>
      </c>
      <c r="AA80" s="75">
        <f>STOA!J80</f>
        <v>2.76</v>
      </c>
      <c r="AB80" s="75">
        <f>-STOA!P80</f>
        <v>0</v>
      </c>
      <c r="AC80">
        <f t="shared" si="3"/>
        <v>9.732921825548603</v>
      </c>
      <c r="AD80">
        <f t="shared" si="4"/>
        <v>1148.9482478826185</v>
      </c>
      <c r="AE80">
        <f>'IDT-1'!F80</f>
        <v>-32.296999999999997</v>
      </c>
      <c r="AF80" s="24"/>
      <c r="AG80">
        <f t="shared" si="5"/>
        <v>1116.6512478826185</v>
      </c>
      <c r="AI80" s="34">
        <f>PXIL!J80</f>
        <v>0</v>
      </c>
      <c r="AJ80" s="34">
        <f>PXIL!P80</f>
        <v>0</v>
      </c>
      <c r="AK80" s="34">
        <f>RTM_IEX!J80</f>
        <v>4.82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8">
        <f>GDAM_IEX!J80</f>
        <v>0</v>
      </c>
      <c r="AP80" s="148">
        <f>GDAM_IEX!P80</f>
        <v>0</v>
      </c>
      <c r="AQ80" s="148">
        <f>GDAM_PXI!J80</f>
        <v>0</v>
      </c>
      <c r="AR80" s="148">
        <f>GDAM_PXI!P80</f>
        <v>0</v>
      </c>
    </row>
    <row r="81" spans="1:44">
      <c r="A81" t="s">
        <v>123</v>
      </c>
      <c r="D81">
        <f>TWEPL!R81</f>
        <v>7.9738499999999997</v>
      </c>
      <c r="E81">
        <f>GT_NG!T81</f>
        <v>11.220889954702903</v>
      </c>
      <c r="F81">
        <f>GT_Spot!T81</f>
        <v>0</v>
      </c>
      <c r="G81">
        <f>PPCL_NG!T81</f>
        <v>0</v>
      </c>
      <c r="H81">
        <f>PPCL_Spot!T81</f>
        <v>0</v>
      </c>
      <c r="I81">
        <f>Bawana_NG!T81</f>
        <v>69.61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565.03084346777496</v>
      </c>
      <c r="P81" s="36">
        <v>74.90287105182459</v>
      </c>
      <c r="Q81" s="36">
        <v>26.029999999999998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402.12999999999994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0</v>
      </c>
      <c r="AA81" s="75">
        <f>STOA!J81</f>
        <v>2.76</v>
      </c>
      <c r="AB81" s="75">
        <f>-STOA!P81</f>
        <v>0</v>
      </c>
      <c r="AC81">
        <f t="shared" si="3"/>
        <v>9.9105541720819197</v>
      </c>
      <c r="AD81">
        <f t="shared" si="4"/>
        <v>1129.7479003022204</v>
      </c>
      <c r="AE81">
        <f>'IDT-1'!F81</f>
        <v>-39.030999999999999</v>
      </c>
      <c r="AF81" s="24"/>
      <c r="AG81">
        <f t="shared" si="5"/>
        <v>1090.7169003022204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-20</v>
      </c>
      <c r="AM81" s="34">
        <f>RTM_PXI!J81</f>
        <v>0</v>
      </c>
      <c r="AN81" s="34">
        <f>RTM_PXI!P81</f>
        <v>0</v>
      </c>
      <c r="AO81" s="148">
        <f>GDAM_IEX!J81</f>
        <v>0</v>
      </c>
      <c r="AP81" s="148">
        <f>GDAM_IEX!P81</f>
        <v>0</v>
      </c>
      <c r="AQ81" s="148">
        <f>GDAM_PXI!J81</f>
        <v>0</v>
      </c>
      <c r="AR81" s="148">
        <f>GDAM_PXI!P81</f>
        <v>0</v>
      </c>
    </row>
    <row r="82" spans="1:44">
      <c r="A82" t="s">
        <v>124</v>
      </c>
      <c r="D82">
        <f>TWEPL!R82</f>
        <v>7.9738499999999997</v>
      </c>
      <c r="E82">
        <f>GT_NG!T82</f>
        <v>11.220889954702903</v>
      </c>
      <c r="F82">
        <f>GT_Spot!T82</f>
        <v>0</v>
      </c>
      <c r="G82">
        <f>PPCL_NG!T82</f>
        <v>0</v>
      </c>
      <c r="H82">
        <f>PPCL_Spot!T82</f>
        <v>0</v>
      </c>
      <c r="I82">
        <f>Bawana_NG!T82</f>
        <v>69.61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541.57904409932655</v>
      </c>
      <c r="P82" s="36">
        <v>74.90287105182459</v>
      </c>
      <c r="Q82" s="36">
        <v>26.029999999999998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402.97999999999996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0</v>
      </c>
      <c r="AA82" s="75">
        <f>STOA!J82</f>
        <v>2.76</v>
      </c>
      <c r="AB82" s="75">
        <f>-STOA!P82</f>
        <v>0</v>
      </c>
      <c r="AC82">
        <f t="shared" si="3"/>
        <v>9.7461125305616196</v>
      </c>
      <c r="AD82">
        <f t="shared" si="4"/>
        <v>1104.3105425752922</v>
      </c>
      <c r="AE82">
        <f>'IDT-1'!F82</f>
        <v>-52.036000000000001</v>
      </c>
      <c r="AF82" s="24"/>
      <c r="AG82">
        <f t="shared" si="5"/>
        <v>1052.2745425752921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-23</v>
      </c>
      <c r="AM82" s="34">
        <f>RTM_PXI!J82</f>
        <v>0</v>
      </c>
      <c r="AN82" s="34">
        <f>RTM_PXI!P82</f>
        <v>0</v>
      </c>
      <c r="AO82" s="148">
        <f>GDAM_IEX!J82</f>
        <v>0</v>
      </c>
      <c r="AP82" s="148">
        <f>GDAM_IEX!P82</f>
        <v>0</v>
      </c>
      <c r="AQ82" s="148">
        <f>GDAM_PXI!J82</f>
        <v>0</v>
      </c>
      <c r="AR82" s="148">
        <f>GDAM_PXI!P82</f>
        <v>0</v>
      </c>
    </row>
    <row r="83" spans="1:44">
      <c r="A83" t="s">
        <v>125</v>
      </c>
      <c r="D83">
        <f>TWEPL!R83</f>
        <v>7.9738499999999997</v>
      </c>
      <c r="E83">
        <f>GT_NG!T83</f>
        <v>11.220889954702903</v>
      </c>
      <c r="F83">
        <f>GT_Spot!T83</f>
        <v>0</v>
      </c>
      <c r="G83">
        <f>PPCL_NG!T83</f>
        <v>0</v>
      </c>
      <c r="H83">
        <f>PPCL_Spot!T83</f>
        <v>0</v>
      </c>
      <c r="I83">
        <f>Bawana_NG!T83</f>
        <v>69.606886990742808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508.91835721269717</v>
      </c>
      <c r="P83" s="36">
        <v>74.90287105182459</v>
      </c>
      <c r="Q83" s="36">
        <v>26.029999999999998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407.16999999999996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-20</v>
      </c>
      <c r="AA83" s="75">
        <f>STOA!J83</f>
        <v>2.67</v>
      </c>
      <c r="AB83" s="75">
        <f>-STOA!P83</f>
        <v>0</v>
      </c>
      <c r="AC83">
        <f t="shared" si="3"/>
        <v>9.5908881886850672</v>
      </c>
      <c r="AD83">
        <f t="shared" si="4"/>
        <v>1065.9019670212824</v>
      </c>
      <c r="AE83">
        <f>'IDT-1'!F83</f>
        <v>-62.403999999999996</v>
      </c>
      <c r="AF83" s="24"/>
      <c r="AG83">
        <f t="shared" si="5"/>
        <v>1003.4979670212824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-13</v>
      </c>
      <c r="AM83" s="34">
        <f>RTM_PXI!J83</f>
        <v>0</v>
      </c>
      <c r="AN83" s="34">
        <f>RTM_PXI!P83</f>
        <v>0</v>
      </c>
      <c r="AO83" s="148">
        <f>GDAM_IEX!J83</f>
        <v>0</v>
      </c>
      <c r="AP83" s="148">
        <f>GDAM_IEX!P83</f>
        <v>0</v>
      </c>
      <c r="AQ83" s="148">
        <f>GDAM_PXI!J83</f>
        <v>0</v>
      </c>
      <c r="AR83" s="148">
        <f>GDAM_PXI!P83</f>
        <v>0</v>
      </c>
    </row>
    <row r="84" spans="1:44">
      <c r="A84" t="s">
        <v>126</v>
      </c>
      <c r="D84">
        <f>TWEPL!R84</f>
        <v>7.9738499999999997</v>
      </c>
      <c r="E84">
        <f>GT_NG!T84</f>
        <v>11.220889954702903</v>
      </c>
      <c r="F84">
        <f>GT_Spot!T84</f>
        <v>0</v>
      </c>
      <c r="G84">
        <f>PPCL_NG!T84</f>
        <v>0</v>
      </c>
      <c r="H84">
        <f>PPCL_Spot!T84</f>
        <v>0</v>
      </c>
      <c r="I84">
        <f>Bawana_NG!T84</f>
        <v>69.61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491.68047309333531</v>
      </c>
      <c r="P84" s="36">
        <v>74.90287105182459</v>
      </c>
      <c r="Q84" s="36">
        <v>26.029999999999998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411.16999999999996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-3</v>
      </c>
      <c r="AA84" s="75">
        <f>STOA!J84</f>
        <v>2.67</v>
      </c>
      <c r="AB84" s="75">
        <f>-STOA!P84</f>
        <v>0</v>
      </c>
      <c r="AC84">
        <f t="shared" si="3"/>
        <v>9.5220718999846312</v>
      </c>
      <c r="AD84">
        <f t="shared" si="4"/>
        <v>1047.7360121998781</v>
      </c>
      <c r="AE84">
        <f>'IDT-1'!F84</f>
        <v>-78.537000000000006</v>
      </c>
      <c r="AF84" s="24"/>
      <c r="AG84">
        <f t="shared" si="5"/>
        <v>969.1990121998781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-35</v>
      </c>
      <c r="AM84" s="34">
        <f>RTM_PXI!J84</f>
        <v>0</v>
      </c>
      <c r="AN84" s="34">
        <f>RTM_PXI!P84</f>
        <v>0</v>
      </c>
      <c r="AO84" s="148">
        <f>GDAM_IEX!J84</f>
        <v>0</v>
      </c>
      <c r="AP84" s="148">
        <f>GDAM_IEX!P84</f>
        <v>0</v>
      </c>
      <c r="AQ84" s="148">
        <f>GDAM_PXI!J84</f>
        <v>0</v>
      </c>
      <c r="AR84" s="148">
        <f>GDAM_PXI!P84</f>
        <v>0</v>
      </c>
    </row>
    <row r="85" spans="1:44">
      <c r="A85" t="s">
        <v>127</v>
      </c>
      <c r="D85">
        <f>TWEPL!R85</f>
        <v>7.9738499999999997</v>
      </c>
      <c r="E85">
        <f>GT_NG!T85</f>
        <v>11.220889954702903</v>
      </c>
      <c r="F85">
        <f>GT_Spot!T85</f>
        <v>0</v>
      </c>
      <c r="G85">
        <f>PPCL_NG!T85</f>
        <v>0</v>
      </c>
      <c r="H85">
        <f>PPCL_Spot!T85</f>
        <v>0</v>
      </c>
      <c r="I85">
        <f>Bawana_NG!T85</f>
        <v>69.61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466.98879191061229</v>
      </c>
      <c r="P85" s="36">
        <v>74.90287105182459</v>
      </c>
      <c r="Q85" s="36">
        <v>26.029999999999998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412.15999999999997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-27</v>
      </c>
      <c r="AA85" s="75">
        <f>STOA!J85</f>
        <v>2.67</v>
      </c>
      <c r="AB85" s="75">
        <f>-STOA!P85</f>
        <v>0</v>
      </c>
      <c r="AC85">
        <f t="shared" si="3"/>
        <v>9.5262855634470966</v>
      </c>
      <c r="AD85">
        <f t="shared" si="4"/>
        <v>1000.0301173536927</v>
      </c>
      <c r="AE85">
        <f>'IDT-1'!F85</f>
        <v>-83</v>
      </c>
      <c r="AF85" s="24"/>
      <c r="AG85">
        <f t="shared" si="5"/>
        <v>917.03011735369273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-35</v>
      </c>
      <c r="AM85" s="34">
        <f>RTM_PXI!J85</f>
        <v>0</v>
      </c>
      <c r="AN85" s="34">
        <f>RTM_PXI!P85</f>
        <v>0</v>
      </c>
      <c r="AO85" s="148">
        <f>GDAM_IEX!J85</f>
        <v>0</v>
      </c>
      <c r="AP85" s="148">
        <f>GDAM_IEX!P85</f>
        <v>0</v>
      </c>
      <c r="AQ85" s="148">
        <f>GDAM_PXI!J85</f>
        <v>0</v>
      </c>
      <c r="AR85" s="148">
        <f>GDAM_PXI!P85</f>
        <v>0</v>
      </c>
    </row>
    <row r="86" spans="1:44">
      <c r="A86" t="s">
        <v>128</v>
      </c>
      <c r="D86">
        <f>TWEPL!R86</f>
        <v>7.9738499999999997</v>
      </c>
      <c r="E86">
        <f>GT_NG!T86</f>
        <v>11.220889954702903</v>
      </c>
      <c r="F86">
        <f>GT_Spot!T86</f>
        <v>0</v>
      </c>
      <c r="G86">
        <f>PPCL_NG!T86</f>
        <v>0</v>
      </c>
      <c r="H86">
        <f>PPCL_Spot!T86</f>
        <v>0</v>
      </c>
      <c r="I86">
        <f>Bawana_NG!T86</f>
        <v>58.712717929725464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441.59969506971976</v>
      </c>
      <c r="P86" s="36">
        <v>74.90287105182459</v>
      </c>
      <c r="Q86" s="36">
        <v>26.029999999999998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412.66999999999996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-102</v>
      </c>
      <c r="AA86" s="75">
        <f>STOA!J86</f>
        <v>2.67</v>
      </c>
      <c r="AB86" s="75">
        <f>-STOA!P86</f>
        <v>0</v>
      </c>
      <c r="AC86">
        <f t="shared" si="3"/>
        <v>9.5730814473137453</v>
      </c>
      <c r="AD86">
        <f t="shared" si="4"/>
        <v>923.20694255865897</v>
      </c>
      <c r="AE86">
        <f>'IDT-1'!F86</f>
        <v>-46</v>
      </c>
      <c r="AF86" s="24"/>
      <c r="AG86">
        <f t="shared" si="5"/>
        <v>877.20694255865897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-1</v>
      </c>
      <c r="AM86" s="34">
        <f>RTM_PXI!J86</f>
        <v>0</v>
      </c>
      <c r="AN86" s="34">
        <f>RTM_PXI!P86</f>
        <v>0</v>
      </c>
      <c r="AO86" s="148">
        <f>GDAM_IEX!J86</f>
        <v>0</v>
      </c>
      <c r="AP86" s="148">
        <f>GDAM_IEX!P86</f>
        <v>0</v>
      </c>
      <c r="AQ86" s="148">
        <f>GDAM_PXI!J86</f>
        <v>0</v>
      </c>
      <c r="AR86" s="148">
        <f>GDAM_PXI!P86</f>
        <v>0</v>
      </c>
    </row>
    <row r="87" spans="1:44">
      <c r="A87" t="s">
        <v>129</v>
      </c>
      <c r="D87">
        <f>TWEPL!R87</f>
        <v>7.9738499999999997</v>
      </c>
      <c r="E87">
        <f>GT_NG!T87</f>
        <v>11.220889954702903</v>
      </c>
      <c r="F87">
        <f>GT_Spot!T87</f>
        <v>0</v>
      </c>
      <c r="G87">
        <f>PPCL_NG!T87</f>
        <v>0</v>
      </c>
      <c r="H87">
        <f>PPCL_Spot!T87</f>
        <v>0</v>
      </c>
      <c r="I87">
        <f>Bawana_NG!T87</f>
        <v>58.712717929725464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390.67221536851912</v>
      </c>
      <c r="P87" s="36">
        <v>74.90287105182459</v>
      </c>
      <c r="Q87" s="36">
        <v>26.029999999999998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390.65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-20</v>
      </c>
      <c r="AA87" s="75">
        <f>STOA!J87</f>
        <v>2.67</v>
      </c>
      <c r="AB87" s="75">
        <f>-STOA!P87</f>
        <v>0</v>
      </c>
      <c r="AC87">
        <f t="shared" si="3"/>
        <v>8.8332552519503214</v>
      </c>
      <c r="AD87">
        <f t="shared" si="4"/>
        <v>865.99928905282172</v>
      </c>
      <c r="AE87">
        <f>'IDT-1'!F87</f>
        <v>-22</v>
      </c>
      <c r="AF87" s="24"/>
      <c r="AG87">
        <f t="shared" si="5"/>
        <v>843.99928905282172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-68</v>
      </c>
      <c r="AM87" s="34">
        <f>RTM_PXI!J87</f>
        <v>0</v>
      </c>
      <c r="AN87" s="34">
        <f>RTM_PXI!P87</f>
        <v>0</v>
      </c>
      <c r="AO87" s="148">
        <f>GDAM_IEX!J87</f>
        <v>0</v>
      </c>
      <c r="AP87" s="148">
        <f>GDAM_IEX!P87</f>
        <v>0</v>
      </c>
      <c r="AQ87" s="148">
        <f>GDAM_PXI!J87</f>
        <v>0</v>
      </c>
      <c r="AR87" s="148">
        <f>GDAM_PXI!P87</f>
        <v>0</v>
      </c>
    </row>
    <row r="88" spans="1:44">
      <c r="A88" t="s">
        <v>130</v>
      </c>
      <c r="D88">
        <f>TWEPL!R88</f>
        <v>7.9738499999999997</v>
      </c>
      <c r="E88">
        <f>GT_NG!T88</f>
        <v>11.220889954702903</v>
      </c>
      <c r="F88">
        <f>GT_Spot!T88</f>
        <v>0</v>
      </c>
      <c r="G88">
        <f>PPCL_NG!T88</f>
        <v>0</v>
      </c>
      <c r="H88">
        <f>PPCL_Spot!T88</f>
        <v>0</v>
      </c>
      <c r="I88">
        <f>Bawana_NG!T88</f>
        <v>58.712717929725464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347.13077490420909</v>
      </c>
      <c r="P88" s="36">
        <v>74.90287105182459</v>
      </c>
      <c r="Q88" s="36">
        <v>7.71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365.96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-4</v>
      </c>
      <c r="AA88" s="75">
        <f>STOA!J88</f>
        <v>2.67</v>
      </c>
      <c r="AB88" s="75">
        <f>-STOA!P88</f>
        <v>0</v>
      </c>
      <c r="AC88">
        <f t="shared" si="3"/>
        <v>7.6233671617314407</v>
      </c>
      <c r="AD88">
        <f t="shared" si="4"/>
        <v>837.65773667873043</v>
      </c>
      <c r="AE88">
        <f>'IDT-1'!F88</f>
        <v>0</v>
      </c>
      <c r="AF88" s="24"/>
      <c r="AG88">
        <f t="shared" si="5"/>
        <v>837.65773667873043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-27</v>
      </c>
      <c r="AM88" s="34">
        <f>RTM_PXI!J88</f>
        <v>0</v>
      </c>
      <c r="AN88" s="34">
        <f>RTM_PXI!P88</f>
        <v>0</v>
      </c>
      <c r="AO88" s="148">
        <f>GDAM_IEX!J88</f>
        <v>0</v>
      </c>
      <c r="AP88" s="148">
        <f>GDAM_IEX!P88</f>
        <v>0</v>
      </c>
      <c r="AQ88" s="148">
        <f>GDAM_PXI!J88</f>
        <v>0</v>
      </c>
      <c r="AR88" s="148">
        <f>GDAM_PXI!P88</f>
        <v>0</v>
      </c>
    </row>
    <row r="89" spans="1:44">
      <c r="A89" t="s">
        <v>131</v>
      </c>
      <c r="D89">
        <f>TWEPL!R89</f>
        <v>7.9738499999999997</v>
      </c>
      <c r="E89">
        <f>GT_NG!T89</f>
        <v>11.220889954702903</v>
      </c>
      <c r="F89">
        <f>GT_Spot!T89</f>
        <v>0</v>
      </c>
      <c r="G89">
        <f>PPCL_NG!T89</f>
        <v>0</v>
      </c>
      <c r="H89">
        <f>PPCL_Spot!T89</f>
        <v>0</v>
      </c>
      <c r="I89">
        <f>Bawana_NG!T89</f>
        <v>58.712717929725464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346.75187525381114</v>
      </c>
      <c r="P89" s="36">
        <v>74.90287105182459</v>
      </c>
      <c r="Q89" s="36">
        <v>7.71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365.27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-8</v>
      </c>
      <c r="AA89" s="75">
        <f>STOA!J89</f>
        <v>2.67</v>
      </c>
      <c r="AB89" s="75">
        <f>-STOA!P89</f>
        <v>0</v>
      </c>
      <c r="AC89">
        <f t="shared" si="3"/>
        <v>7.6228595623929873</v>
      </c>
      <c r="AD89">
        <f t="shared" si="4"/>
        <v>835.58934462767104</v>
      </c>
      <c r="AE89">
        <f>'IDT-1'!F89</f>
        <v>0</v>
      </c>
      <c r="AF89" s="24"/>
      <c r="AG89">
        <f t="shared" si="5"/>
        <v>835.58934462767104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-24</v>
      </c>
      <c r="AM89" s="34">
        <f>RTM_PXI!J89</f>
        <v>0</v>
      </c>
      <c r="AN89" s="34">
        <f>RTM_PXI!P89</f>
        <v>0</v>
      </c>
      <c r="AO89" s="148">
        <f>GDAM_IEX!J89</f>
        <v>0</v>
      </c>
      <c r="AP89" s="148">
        <f>GDAM_IEX!P89</f>
        <v>0</v>
      </c>
      <c r="AQ89" s="148">
        <f>GDAM_PXI!J89</f>
        <v>0</v>
      </c>
      <c r="AR89" s="148">
        <f>GDAM_PXI!P89</f>
        <v>0</v>
      </c>
    </row>
    <row r="90" spans="1:44">
      <c r="A90" t="s">
        <v>132</v>
      </c>
      <c r="D90">
        <f>TWEPL!R90</f>
        <v>7.9738499999999997</v>
      </c>
      <c r="E90">
        <f>GT_NG!T90</f>
        <v>11.220889954702903</v>
      </c>
      <c r="F90">
        <f>GT_Spot!T90</f>
        <v>0</v>
      </c>
      <c r="G90">
        <f>PPCL_NG!T90</f>
        <v>0</v>
      </c>
      <c r="H90">
        <f>PPCL_Spot!T90</f>
        <v>0</v>
      </c>
      <c r="I90">
        <f>Bawana_NG!T90</f>
        <v>58.712717929725464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342.27921818881765</v>
      </c>
      <c r="P90" s="36">
        <v>74.90287105182459</v>
      </c>
      <c r="Q90" s="36">
        <v>7.71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364.98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-13</v>
      </c>
      <c r="AA90" s="75">
        <f>STOA!J90</f>
        <v>2.67</v>
      </c>
      <c r="AB90" s="75">
        <f>-STOA!P90</f>
        <v>0</v>
      </c>
      <c r="AC90">
        <f t="shared" si="3"/>
        <v>7.6590936625710446</v>
      </c>
      <c r="AD90">
        <f t="shared" si="4"/>
        <v>821.7904534624995</v>
      </c>
      <c r="AE90">
        <f>'IDT-1'!F90</f>
        <v>0</v>
      </c>
      <c r="AF90" s="24"/>
      <c r="AG90">
        <f t="shared" si="5"/>
        <v>821.7904534624995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-28</v>
      </c>
      <c r="AM90" s="34">
        <f>RTM_PXI!J90</f>
        <v>0</v>
      </c>
      <c r="AN90" s="34">
        <f>RTM_PXI!P90</f>
        <v>0</v>
      </c>
      <c r="AO90" s="148">
        <f>GDAM_IEX!J90</f>
        <v>0</v>
      </c>
      <c r="AP90" s="148">
        <f>GDAM_IEX!P90</f>
        <v>0</v>
      </c>
      <c r="AQ90" s="148">
        <f>GDAM_PXI!J90</f>
        <v>0</v>
      </c>
      <c r="AR90" s="148">
        <f>GDAM_PXI!P90</f>
        <v>0</v>
      </c>
    </row>
    <row r="91" spans="1:44">
      <c r="A91" t="s">
        <v>133</v>
      </c>
      <c r="D91">
        <f>TWEPL!R91</f>
        <v>7.9738499999999997</v>
      </c>
      <c r="E91">
        <f>GT_NG!T91</f>
        <v>11.018062397372743</v>
      </c>
      <c r="F91">
        <f>GT_Spot!T91</f>
        <v>0</v>
      </c>
      <c r="G91">
        <f>PPCL_NG!T91</f>
        <v>0</v>
      </c>
      <c r="H91">
        <f>PPCL_Spot!T91</f>
        <v>0</v>
      </c>
      <c r="I91">
        <f>Bawana_NG!T91</f>
        <v>58.712717929725464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344.87837412397278</v>
      </c>
      <c r="P91" s="36">
        <v>38.561717288679077</v>
      </c>
      <c r="Q91" s="36">
        <v>7.71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372.03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-1</v>
      </c>
      <c r="AA91" s="75">
        <f>STOA!J91</f>
        <v>2.67</v>
      </c>
      <c r="AB91" s="75">
        <f>-STOA!P91</f>
        <v>0</v>
      </c>
      <c r="AC91">
        <f t="shared" si="3"/>
        <v>7.2806962902863486</v>
      </c>
      <c r="AD91">
        <f t="shared" si="4"/>
        <v>813.27402544946369</v>
      </c>
      <c r="AE91">
        <f>'IDT-1'!F91</f>
        <v>0</v>
      </c>
      <c r="AF91" s="24"/>
      <c r="AG91">
        <f t="shared" si="5"/>
        <v>813.27402544946369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-22</v>
      </c>
      <c r="AM91" s="34">
        <f>RTM_PXI!J91</f>
        <v>0</v>
      </c>
      <c r="AN91" s="34">
        <f>RTM_PXI!P91</f>
        <v>0</v>
      </c>
      <c r="AO91" s="148">
        <f>GDAM_IEX!J91</f>
        <v>0</v>
      </c>
      <c r="AP91" s="148">
        <f>GDAM_IEX!P91</f>
        <v>0</v>
      </c>
      <c r="AQ91" s="148">
        <f>GDAM_PXI!J91</f>
        <v>0</v>
      </c>
      <c r="AR91" s="148">
        <f>GDAM_PXI!P91</f>
        <v>0</v>
      </c>
    </row>
    <row r="92" spans="1:44">
      <c r="A92" t="s">
        <v>134</v>
      </c>
      <c r="D92">
        <f>TWEPL!R92</f>
        <v>7.9738499999999997</v>
      </c>
      <c r="E92">
        <f>GT_NG!T92</f>
        <v>11.018062397372743</v>
      </c>
      <c r="F92">
        <f>GT_Spot!T92</f>
        <v>0</v>
      </c>
      <c r="G92">
        <f>PPCL_NG!T92</f>
        <v>0</v>
      </c>
      <c r="H92">
        <f>PPCL_Spot!T92</f>
        <v>0</v>
      </c>
      <c r="I92">
        <f>Bawana_NG!T92</f>
        <v>58.712717929725464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336.68708649172004</v>
      </c>
      <c r="P92" s="36">
        <v>38.561717288679077</v>
      </c>
      <c r="Q92" s="36">
        <v>7.71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371.68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-7</v>
      </c>
      <c r="AA92" s="75">
        <f>STOA!J92</f>
        <v>2.67</v>
      </c>
      <c r="AB92" s="75">
        <f>-STOA!P92</f>
        <v>0</v>
      </c>
      <c r="AC92">
        <f t="shared" si="3"/>
        <v>7.2851898936994264</v>
      </c>
      <c r="AD92">
        <f t="shared" si="4"/>
        <v>795.72824421379789</v>
      </c>
      <c r="AE92">
        <f>'IDT-1'!F92</f>
        <v>0</v>
      </c>
      <c r="AF92" s="24"/>
      <c r="AG92">
        <f t="shared" si="5"/>
        <v>795.72824421379789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-25</v>
      </c>
      <c r="AM92" s="34">
        <f>RTM_PXI!J92</f>
        <v>0</v>
      </c>
      <c r="AN92" s="34">
        <f>RTM_PXI!P92</f>
        <v>0</v>
      </c>
      <c r="AO92" s="148">
        <f>GDAM_IEX!J92</f>
        <v>0</v>
      </c>
      <c r="AP92" s="148">
        <f>GDAM_IEX!P92</f>
        <v>0</v>
      </c>
      <c r="AQ92" s="148">
        <f>GDAM_PXI!J92</f>
        <v>0</v>
      </c>
      <c r="AR92" s="148">
        <f>GDAM_PXI!P92</f>
        <v>0</v>
      </c>
    </row>
    <row r="93" spans="1:44">
      <c r="A93" t="s">
        <v>135</v>
      </c>
      <c r="D93">
        <f>TWEPL!R93</f>
        <v>7.9738499999999997</v>
      </c>
      <c r="E93">
        <f>GT_NG!T93</f>
        <v>11.220889954702903</v>
      </c>
      <c r="F93">
        <f>GT_Spot!T93</f>
        <v>0</v>
      </c>
      <c r="G93">
        <f>PPCL_NG!T93</f>
        <v>0</v>
      </c>
      <c r="H93">
        <f>PPCL_Spot!T93</f>
        <v>0</v>
      </c>
      <c r="I93">
        <f>Bawana_NG!T93</f>
        <v>58.712717929725464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335.37103096825035</v>
      </c>
      <c r="P93" s="36">
        <v>38.561717288679077</v>
      </c>
      <c r="Q93" s="36">
        <v>7.7099999999999991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371.67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-15</v>
      </c>
      <c r="AA93" s="75">
        <f>STOA!J93</f>
        <v>2.67</v>
      </c>
      <c r="AB93" s="75">
        <f>-STOA!P93</f>
        <v>0</v>
      </c>
      <c r="AC93">
        <f t="shared" si="3"/>
        <v>7.41129330238208</v>
      </c>
      <c r="AD93">
        <f t="shared" si="4"/>
        <v>778.47891283897559</v>
      </c>
      <c r="AE93">
        <f>'IDT-1'!F93</f>
        <v>0</v>
      </c>
      <c r="AF93" s="24"/>
      <c r="AG93">
        <f t="shared" si="5"/>
        <v>778.47891283897559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-33</v>
      </c>
      <c r="AM93" s="34">
        <f>RTM_PXI!J93</f>
        <v>0</v>
      </c>
      <c r="AN93" s="34">
        <f>RTM_PXI!P93</f>
        <v>0</v>
      </c>
      <c r="AO93" s="148">
        <f>GDAM_IEX!J93</f>
        <v>0</v>
      </c>
      <c r="AP93" s="148">
        <f>GDAM_IEX!P93</f>
        <v>0</v>
      </c>
      <c r="AQ93" s="148">
        <f>GDAM_PXI!J93</f>
        <v>0</v>
      </c>
      <c r="AR93" s="148">
        <f>GDAM_PXI!P93</f>
        <v>0</v>
      </c>
    </row>
    <row r="94" spans="1:44">
      <c r="A94" t="s">
        <v>136</v>
      </c>
      <c r="D94">
        <f>TWEPL!R94</f>
        <v>7.9738499999999997</v>
      </c>
      <c r="E94">
        <f>GT_NG!T94</f>
        <v>11.220889954702903</v>
      </c>
      <c r="F94">
        <f>GT_Spot!T94</f>
        <v>0</v>
      </c>
      <c r="G94">
        <f>PPCL_NG!T94</f>
        <v>0</v>
      </c>
      <c r="H94">
        <f>PPCL_Spot!T94</f>
        <v>0</v>
      </c>
      <c r="I94">
        <f>Bawana_NG!T94</f>
        <v>58.712717929725464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328.32946884142427</v>
      </c>
      <c r="P94" s="36">
        <v>38.561717288679077</v>
      </c>
      <c r="Q94" s="36">
        <v>7.7099999999999991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370.98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-26</v>
      </c>
      <c r="AA94" s="75">
        <f>STOA!J94</f>
        <v>2.67</v>
      </c>
      <c r="AB94" s="75">
        <f>-STOA!P94</f>
        <v>0</v>
      </c>
      <c r="AC94">
        <f t="shared" si="3"/>
        <v>7.405646284590965</v>
      </c>
      <c r="AD94">
        <f t="shared" si="4"/>
        <v>763.75299772994072</v>
      </c>
      <c r="AE94">
        <f>'IDT-1'!F94</f>
        <v>0</v>
      </c>
      <c r="AF94" s="24"/>
      <c r="AG94">
        <f t="shared" si="5"/>
        <v>763.75299772994072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-29</v>
      </c>
      <c r="AM94" s="34">
        <f>RTM_PXI!J94</f>
        <v>0</v>
      </c>
      <c r="AN94" s="34">
        <f>RTM_PXI!P94</f>
        <v>0</v>
      </c>
      <c r="AO94" s="148">
        <f>GDAM_IEX!J94</f>
        <v>0</v>
      </c>
      <c r="AP94" s="148">
        <f>GDAM_IEX!P94</f>
        <v>0</v>
      </c>
      <c r="AQ94" s="148">
        <f>GDAM_PXI!J94</f>
        <v>0</v>
      </c>
      <c r="AR94" s="148">
        <f>GDAM_PXI!P94</f>
        <v>0</v>
      </c>
    </row>
    <row r="95" spans="1:44">
      <c r="A95" t="s">
        <v>137</v>
      </c>
      <c r="D95">
        <f>TWEPL!R95</f>
        <v>7.9738499999999997</v>
      </c>
      <c r="E95">
        <f>GT_NG!T95</f>
        <v>11.220889954702903</v>
      </c>
      <c r="F95">
        <f>GT_Spot!T95</f>
        <v>0</v>
      </c>
      <c r="G95">
        <f>PPCL_NG!T95</f>
        <v>0</v>
      </c>
      <c r="H95">
        <f>PPCL_Spot!T95</f>
        <v>0</v>
      </c>
      <c r="I95">
        <f>Bawana_NG!T95</f>
        <v>58.712717929725464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328.08997527929705</v>
      </c>
      <c r="P95" s="36">
        <v>38.561993073861579</v>
      </c>
      <c r="Q95" s="36">
        <v>7.7124237661112849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370.61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0</v>
      </c>
      <c r="Z95" s="34">
        <f>IEX!P95</f>
        <v>-40</v>
      </c>
      <c r="AA95" s="75">
        <f>STOA!J95</f>
        <v>2.67</v>
      </c>
      <c r="AB95" s="75">
        <f>-STOA!P95</f>
        <v>0</v>
      </c>
      <c r="AC95">
        <f t="shared" si="3"/>
        <v>7.5530300539479667</v>
      </c>
      <c r="AD95">
        <f t="shared" si="4"/>
        <v>744.99881994975021</v>
      </c>
      <c r="AE95">
        <f>'IDT-1'!F95</f>
        <v>0</v>
      </c>
      <c r="AF95" s="24"/>
      <c r="AG95">
        <f t="shared" si="5"/>
        <v>744.99881994975021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-33</v>
      </c>
      <c r="AM95" s="34">
        <f>RTM_PXI!J95</f>
        <v>0</v>
      </c>
      <c r="AN95" s="34">
        <f>RTM_PXI!P95</f>
        <v>0</v>
      </c>
      <c r="AO95" s="148">
        <f>GDAM_IEX!J95</f>
        <v>0</v>
      </c>
      <c r="AP95" s="148">
        <f>GDAM_IEX!P95</f>
        <v>0</v>
      </c>
      <c r="AQ95" s="148">
        <f>GDAM_PXI!J95</f>
        <v>0</v>
      </c>
      <c r="AR95" s="148">
        <f>GDAM_PXI!P95</f>
        <v>0</v>
      </c>
    </row>
    <row r="96" spans="1:44">
      <c r="A96" t="s">
        <v>138</v>
      </c>
      <c r="D96">
        <f>TWEPL!R96</f>
        <v>7.9738499999999997</v>
      </c>
      <c r="E96">
        <f>GT_NG!T96</f>
        <v>11.220889954702903</v>
      </c>
      <c r="F96">
        <f>GT_Spot!T96</f>
        <v>0</v>
      </c>
      <c r="G96">
        <f>PPCL_NG!T96</f>
        <v>0</v>
      </c>
      <c r="H96">
        <f>PPCL_Spot!T96</f>
        <v>0</v>
      </c>
      <c r="I96">
        <f>Bawana_NG!T96</f>
        <v>58.712717929725464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283.19251273072712</v>
      </c>
      <c r="P96" s="36">
        <v>19.28</v>
      </c>
      <c r="Q96" s="36">
        <v>7.7124237661112849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370.11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0</v>
      </c>
      <c r="Z96" s="34">
        <f>IEX!P96</f>
        <v>-9</v>
      </c>
      <c r="AA96" s="75">
        <f>STOA!J96</f>
        <v>2.67</v>
      </c>
      <c r="AB96" s="75">
        <f>-STOA!P96</f>
        <v>0</v>
      </c>
      <c r="AC96">
        <f t="shared" si="3"/>
        <v>6.5861647404750885</v>
      </c>
      <c r="AD96">
        <f t="shared" si="4"/>
        <v>731.28622964079159</v>
      </c>
      <c r="AE96">
        <f>'IDT-1'!F96</f>
        <v>0</v>
      </c>
      <c r="AF96" s="24"/>
      <c r="AG96">
        <f t="shared" si="5"/>
        <v>731.28622964079159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-14</v>
      </c>
      <c r="AM96" s="34">
        <f>RTM_PXI!J96</f>
        <v>0</v>
      </c>
      <c r="AN96" s="34">
        <f>RTM_PXI!P96</f>
        <v>0</v>
      </c>
      <c r="AO96" s="148">
        <f>GDAM_IEX!J96</f>
        <v>0</v>
      </c>
      <c r="AP96" s="148">
        <f>GDAM_IEX!P96</f>
        <v>0</v>
      </c>
      <c r="AQ96" s="148">
        <f>GDAM_PXI!J96</f>
        <v>0</v>
      </c>
      <c r="AR96" s="148">
        <f>GDAM_PXI!P96</f>
        <v>0</v>
      </c>
    </row>
    <row r="97" spans="1:44">
      <c r="A97" t="s">
        <v>139</v>
      </c>
      <c r="D97">
        <f>TWEPL!R97</f>
        <v>7.9738499999999997</v>
      </c>
      <c r="E97">
        <f>GT_NG!T97</f>
        <v>11.220889954702903</v>
      </c>
      <c r="F97">
        <f>GT_Spot!T97</f>
        <v>0</v>
      </c>
      <c r="G97">
        <f>PPCL_NG!T97</f>
        <v>0</v>
      </c>
      <c r="H97">
        <f>PPCL_Spot!T97</f>
        <v>0</v>
      </c>
      <c r="I97">
        <f>Bawana_NG!T97</f>
        <v>58.712717929725464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285.29444378389053</v>
      </c>
      <c r="P97" s="36">
        <v>19.281769944000732</v>
      </c>
      <c r="Q97" s="36">
        <v>7.7124237661112849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369.93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0</v>
      </c>
      <c r="Z97" s="34">
        <f>IEX!P97</f>
        <v>-27</v>
      </c>
      <c r="AA97" s="75">
        <f>STOA!J97</f>
        <v>2.67</v>
      </c>
      <c r="AB97" s="75">
        <f>-STOA!P97</f>
        <v>0</v>
      </c>
      <c r="AC97">
        <f t="shared" si="3"/>
        <v>6.7209200369997149</v>
      </c>
      <c r="AD97">
        <f t="shared" si="4"/>
        <v>719.07517534143119</v>
      </c>
      <c r="AE97">
        <f>'IDT-1'!F97</f>
        <v>0</v>
      </c>
      <c r="AF97" s="24"/>
      <c r="AG97">
        <f t="shared" si="5"/>
        <v>719.07517534143119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-10</v>
      </c>
      <c r="AM97" s="34">
        <f>RTM_PXI!J97</f>
        <v>0</v>
      </c>
      <c r="AN97" s="34">
        <f>RTM_PXI!P97</f>
        <v>0</v>
      </c>
      <c r="AO97" s="148">
        <f>GDAM_IEX!J97</f>
        <v>0</v>
      </c>
      <c r="AP97" s="148">
        <f>GDAM_IEX!P97</f>
        <v>0</v>
      </c>
      <c r="AQ97" s="148">
        <f>GDAM_PXI!J97</f>
        <v>0</v>
      </c>
      <c r="AR97" s="148">
        <f>GDAM_PXI!P97</f>
        <v>0</v>
      </c>
    </row>
    <row r="98" spans="1:44">
      <c r="A98" t="s">
        <v>140</v>
      </c>
      <c r="D98">
        <f>TWEPL!R98</f>
        <v>7.9738499999999997</v>
      </c>
      <c r="E98">
        <f>GT_NG!T98</f>
        <v>11.220889954702903</v>
      </c>
      <c r="F98">
        <f>GT_Spot!T98</f>
        <v>0</v>
      </c>
      <c r="G98">
        <f>PPCL_NG!T98</f>
        <v>0</v>
      </c>
      <c r="H98">
        <f>PPCL_Spot!T98</f>
        <v>0</v>
      </c>
      <c r="I98">
        <f>Bawana_NG!T98</f>
        <v>58.712717929725464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285.69232775571629</v>
      </c>
      <c r="P98" s="36">
        <v>19.281769944000732</v>
      </c>
      <c r="Q98" s="36">
        <v>7.7124237661112849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369.1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0</v>
      </c>
      <c r="Z98" s="34">
        <f>IEX!P98</f>
        <v>-41</v>
      </c>
      <c r="AA98" s="75">
        <f>STOA!J98</f>
        <v>2.67</v>
      </c>
      <c r="AB98" s="75">
        <f>-STOA!P98</f>
        <v>0</v>
      </c>
      <c r="AC98">
        <f t="shared" si="3"/>
        <v>6.8358864705114986</v>
      </c>
      <c r="AD98">
        <f t="shared" si="4"/>
        <v>704.52809287974526</v>
      </c>
      <c r="AE98">
        <f>'IDT-1'!F98</f>
        <v>0</v>
      </c>
      <c r="AF98" s="24"/>
      <c r="AG98">
        <f t="shared" si="5"/>
        <v>704.52809287974526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-10</v>
      </c>
      <c r="AM98" s="34">
        <f>RTM_PXI!J98</f>
        <v>0</v>
      </c>
      <c r="AN98" s="34">
        <f>RTM_PXI!P98</f>
        <v>0</v>
      </c>
      <c r="AO98" s="148">
        <f>GDAM_IEX!J98</f>
        <v>0</v>
      </c>
      <c r="AP98" s="148">
        <f>GDAM_IEX!P98</f>
        <v>0</v>
      </c>
      <c r="AQ98" s="148">
        <f>GDAM_PXI!J98</f>
        <v>0</v>
      </c>
      <c r="AR98" s="148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0.1882956975</v>
      </c>
      <c r="E99">
        <f t="shared" si="6"/>
        <v>0.26553042714919839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1.4756965283868764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9.8761756782334409</v>
      </c>
      <c r="P99" s="36">
        <f t="shared" si="6"/>
        <v>1.4200303970815691</v>
      </c>
      <c r="Q99" s="36">
        <f t="shared" si="6"/>
        <v>0.4776337250739045</v>
      </c>
      <c r="R99" s="38">
        <f>SUM(R3:R98)/4000</f>
        <v>0.20730371157794542</v>
      </c>
      <c r="S99" s="38">
        <f t="shared" si="6"/>
        <v>0</v>
      </c>
      <c r="T99" s="37">
        <f t="shared" si="6"/>
        <v>0.60799999999999998</v>
      </c>
      <c r="U99" s="37">
        <f t="shared" si="6"/>
        <v>9.6530786642500015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2.1187499999999998E-2</v>
      </c>
      <c r="Z99" s="34">
        <f t="shared" si="6"/>
        <v>-0.51749999999999996</v>
      </c>
      <c r="AA99" s="75">
        <f t="shared" si="6"/>
        <v>6.4709999999999893E-2</v>
      </c>
      <c r="AB99" s="75">
        <f t="shared" si="6"/>
        <v>0</v>
      </c>
      <c r="AC99">
        <f t="shared" si="6"/>
        <v>0.21525429673797158</v>
      </c>
      <c r="AD99">
        <f t="shared" si="6"/>
        <v>23.090473032514964</v>
      </c>
      <c r="AE99">
        <f t="shared" si="6"/>
        <v>-0.29828149999999998</v>
      </c>
      <c r="AG99">
        <f t="shared" si="6"/>
        <v>22.792191532514963</v>
      </c>
      <c r="AI99">
        <f t="shared" si="6"/>
        <v>0</v>
      </c>
      <c r="AJ99">
        <f t="shared" si="6"/>
        <v>0</v>
      </c>
      <c r="AK99">
        <f t="shared" si="6"/>
        <v>0.20308500000000007</v>
      </c>
      <c r="AL99">
        <f t="shared" si="6"/>
        <v>-0.63749999999999996</v>
      </c>
      <c r="AM99">
        <f t="shared" si="6"/>
        <v>0</v>
      </c>
      <c r="AN99">
        <f t="shared" si="6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1">
        <f>Allocation_SG!A1</f>
        <v>45254</v>
      </c>
      <c r="B1" s="216"/>
      <c r="C1" s="216"/>
      <c r="D1" s="229" t="s">
        <v>436</v>
      </c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454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3" t="s">
        <v>373</v>
      </c>
      <c r="AP1" s="223" t="s">
        <v>374</v>
      </c>
      <c r="AQ1" s="223" t="s">
        <v>375</v>
      </c>
      <c r="AR1" s="223" t="s">
        <v>376</v>
      </c>
      <c r="AT1" s="152" t="s">
        <v>145</v>
      </c>
    </row>
    <row r="2" spans="1:46">
      <c r="A2" s="25" t="s">
        <v>44</v>
      </c>
      <c r="B2" s="216"/>
      <c r="C2" s="216"/>
      <c r="D2" s="229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2"/>
      <c r="Z2" s="222"/>
      <c r="AA2" s="227"/>
      <c r="AB2" s="227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3"/>
      <c r="AP2" s="223"/>
      <c r="AQ2" s="223"/>
      <c r="AR2" s="223"/>
      <c r="AT2" s="152" t="s">
        <v>148</v>
      </c>
    </row>
    <row r="3" spans="1:46">
      <c r="A3" t="s">
        <v>45</v>
      </c>
      <c r="D3">
        <f>TWEPL!S3</f>
        <v>1.27332</v>
      </c>
      <c r="E3">
        <f>GT_NG!S3</f>
        <v>2.0838795630162537</v>
      </c>
      <c r="F3">
        <f>GT_Spot!S3</f>
        <v>0</v>
      </c>
      <c r="G3">
        <f>PPCL_NG!S3</f>
        <v>0</v>
      </c>
      <c r="H3">
        <f>PPCL_Spot!S3</f>
        <v>0</v>
      </c>
      <c r="I3">
        <f>Bawana_NG!S3</f>
        <v>19.690911531873521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61.7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0.71188413319707411</v>
      </c>
      <c r="AD3">
        <f>SUM(B3:AB3,AI3:AR3)-AC3</f>
        <v>84.036226961692705</v>
      </c>
      <c r="AE3">
        <f>'IDT-1'!E3</f>
        <v>0</v>
      </c>
      <c r="AF3" s="24"/>
      <c r="AG3">
        <f>SUM(AD3:AF3)+AT3</f>
        <v>84.036226961692705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8">
        <f>GDAM_IEX!K3</f>
        <v>0</v>
      </c>
      <c r="AP3" s="148">
        <f>GDAM_IEX!Q3</f>
        <v>0</v>
      </c>
      <c r="AQ3" s="148">
        <f>GDAM_PXI!K3</f>
        <v>0</v>
      </c>
      <c r="AR3" s="148">
        <f>GDAM_PXI!Q3</f>
        <v>0</v>
      </c>
    </row>
    <row r="4" spans="1:46">
      <c r="A4" t="s">
        <v>46</v>
      </c>
      <c r="D4">
        <f>TWEPL!S4</f>
        <v>1.27332</v>
      </c>
      <c r="E4">
        <f>GT_NG!S4</f>
        <v>2.0838795630162537</v>
      </c>
      <c r="F4">
        <f>GT_Spot!S4</f>
        <v>0</v>
      </c>
      <c r="G4">
        <f>PPCL_NG!S4</f>
        <v>0</v>
      </c>
      <c r="H4">
        <f>PPCL_Spot!S4</f>
        <v>0</v>
      </c>
      <c r="I4">
        <f>Bawana_NG!S4</f>
        <v>19.690911531873521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61.7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0.71188413319707411</v>
      </c>
      <c r="AD4">
        <f t="shared" ref="AD4:AD67" si="1">SUM(B4:AB4,AI4:AR4)-AC4</f>
        <v>84.036226961692705</v>
      </c>
      <c r="AE4">
        <f>'IDT-1'!E4</f>
        <v>0</v>
      </c>
      <c r="AF4" s="24"/>
      <c r="AG4">
        <f t="shared" ref="AG4:AG67" si="2">SUM(AD4:AF4)+AT4</f>
        <v>84.036226961692705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8">
        <f>GDAM_IEX!K4</f>
        <v>0</v>
      </c>
      <c r="AP4" s="148">
        <f>GDAM_IEX!Q4</f>
        <v>0</v>
      </c>
      <c r="AQ4" s="148">
        <f>GDAM_PXI!K4</f>
        <v>0</v>
      </c>
      <c r="AR4" s="148">
        <f>GDAM_PXI!Q4</f>
        <v>0</v>
      </c>
    </row>
    <row r="5" spans="1:46">
      <c r="A5" t="s">
        <v>47</v>
      </c>
      <c r="D5">
        <f>TWEPL!S5</f>
        <v>1.27332</v>
      </c>
      <c r="E5">
        <f>GT_NG!S5</f>
        <v>2.0838795630162537</v>
      </c>
      <c r="F5">
        <f>GT_Spot!S5</f>
        <v>0</v>
      </c>
      <c r="G5">
        <f>PPCL_NG!S5</f>
        <v>0</v>
      </c>
      <c r="H5">
        <f>PPCL_Spot!S5</f>
        <v>0</v>
      </c>
      <c r="I5">
        <f>Bawana_NG!S5</f>
        <v>19.690911531873521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60.74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0.70382013319707415</v>
      </c>
      <c r="AD5">
        <f t="shared" si="1"/>
        <v>83.084290961692716</v>
      </c>
      <c r="AE5">
        <f>'IDT-1'!E5</f>
        <v>0</v>
      </c>
      <c r="AF5" s="24"/>
      <c r="AG5">
        <f t="shared" si="2"/>
        <v>83.084290961692716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8">
        <f>GDAM_IEX!K5</f>
        <v>0</v>
      </c>
      <c r="AP5" s="148">
        <f>GDAM_IEX!Q5</f>
        <v>0</v>
      </c>
      <c r="AQ5" s="148">
        <f>GDAM_PXI!K5</f>
        <v>0</v>
      </c>
      <c r="AR5" s="148">
        <f>GDAM_PXI!Q5</f>
        <v>0</v>
      </c>
    </row>
    <row r="6" spans="1:46">
      <c r="A6" t="s">
        <v>48</v>
      </c>
      <c r="D6">
        <f>TWEPL!S6</f>
        <v>1.27332</v>
      </c>
      <c r="E6">
        <f>GT_NG!S6</f>
        <v>2.0838795630162537</v>
      </c>
      <c r="F6">
        <f>GT_Spot!S6</f>
        <v>0</v>
      </c>
      <c r="G6">
        <f>PPCL_NG!S6</f>
        <v>0</v>
      </c>
      <c r="H6">
        <f>PPCL_Spot!S6</f>
        <v>0</v>
      </c>
      <c r="I6">
        <f>Bawana_NG!S6</f>
        <v>19.690911531873521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60.74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0.70382013319707415</v>
      </c>
      <c r="AD6">
        <f t="shared" si="1"/>
        <v>83.084290961692716</v>
      </c>
      <c r="AE6">
        <f>'IDT-1'!E6</f>
        <v>0</v>
      </c>
      <c r="AF6" s="24"/>
      <c r="AG6">
        <f t="shared" si="2"/>
        <v>83.084290961692716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8">
        <f>GDAM_IEX!K6</f>
        <v>0</v>
      </c>
      <c r="AP6" s="148">
        <f>GDAM_IEX!Q6</f>
        <v>0</v>
      </c>
      <c r="AQ6" s="148">
        <f>GDAM_PXI!K6</f>
        <v>0</v>
      </c>
      <c r="AR6" s="148">
        <f>GDAM_PXI!Q6</f>
        <v>0</v>
      </c>
    </row>
    <row r="7" spans="1:46">
      <c r="A7" t="s">
        <v>49</v>
      </c>
      <c r="D7">
        <f>TWEPL!S7</f>
        <v>1.27332</v>
      </c>
      <c r="E7">
        <f>GT_NG!S7</f>
        <v>2.0838795630162537</v>
      </c>
      <c r="F7">
        <f>GT_Spot!S7</f>
        <v>0</v>
      </c>
      <c r="G7">
        <f>PPCL_NG!S7</f>
        <v>0</v>
      </c>
      <c r="H7">
        <f>PPCL_Spot!S7</f>
        <v>0</v>
      </c>
      <c r="I7">
        <f>Bawana_NG!S7</f>
        <v>19.690911531873521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58.81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0.68760813319707415</v>
      </c>
      <c r="AD7">
        <f t="shared" si="1"/>
        <v>81.170502961692705</v>
      </c>
      <c r="AE7">
        <f>'IDT-1'!E7</f>
        <v>0</v>
      </c>
      <c r="AF7" s="24"/>
      <c r="AG7">
        <f t="shared" si="2"/>
        <v>81.170502961692705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8">
        <f>GDAM_IEX!K7</f>
        <v>0</v>
      </c>
      <c r="AP7" s="148">
        <f>GDAM_IEX!Q7</f>
        <v>0</v>
      </c>
      <c r="AQ7" s="148">
        <f>GDAM_PXI!K7</f>
        <v>0</v>
      </c>
      <c r="AR7" s="148">
        <f>GDAM_PXI!Q7</f>
        <v>0</v>
      </c>
    </row>
    <row r="8" spans="1:46">
      <c r="A8" t="s">
        <v>50</v>
      </c>
      <c r="D8">
        <f>TWEPL!S8</f>
        <v>1.27332</v>
      </c>
      <c r="E8">
        <f>GT_NG!S8</f>
        <v>2.0838795630162537</v>
      </c>
      <c r="F8">
        <f>GT_Spot!S8</f>
        <v>0</v>
      </c>
      <c r="G8">
        <f>PPCL_NG!S8</f>
        <v>0</v>
      </c>
      <c r="H8">
        <f>PPCL_Spot!S8</f>
        <v>0</v>
      </c>
      <c r="I8">
        <f>Bawana_NG!S8</f>
        <v>19.690911531873521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56.88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0.67139613319707403</v>
      </c>
      <c r="AD8">
        <f t="shared" si="1"/>
        <v>79.256714961692694</v>
      </c>
      <c r="AE8">
        <f>'IDT-1'!E8</f>
        <v>0</v>
      </c>
      <c r="AF8" s="24"/>
      <c r="AG8">
        <f t="shared" si="2"/>
        <v>79.256714961692694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8">
        <f>GDAM_IEX!K8</f>
        <v>0</v>
      </c>
      <c r="AP8" s="148">
        <f>GDAM_IEX!Q8</f>
        <v>0</v>
      </c>
      <c r="AQ8" s="148">
        <f>GDAM_PXI!K8</f>
        <v>0</v>
      </c>
      <c r="AR8" s="148">
        <f>GDAM_PXI!Q8</f>
        <v>0</v>
      </c>
    </row>
    <row r="9" spans="1:46">
      <c r="A9" t="s">
        <v>51</v>
      </c>
      <c r="D9">
        <f>TWEPL!S9</f>
        <v>1.27332</v>
      </c>
      <c r="E9">
        <f>GT_NG!S9</f>
        <v>2.0566611932129177</v>
      </c>
      <c r="F9">
        <f>GT_Spot!S9</f>
        <v>0</v>
      </c>
      <c r="G9">
        <f>PPCL_NG!S9</f>
        <v>0</v>
      </c>
      <c r="H9">
        <f>PPCL_Spot!S9</f>
        <v>0</v>
      </c>
      <c r="I9">
        <f>Bawana_NG!S9</f>
        <v>19.690911531873521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57.85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0.67931549889072607</v>
      </c>
      <c r="AD9">
        <f t="shared" si="1"/>
        <v>80.191577226195704</v>
      </c>
      <c r="AE9">
        <f>'IDT-1'!E9</f>
        <v>0</v>
      </c>
      <c r="AF9" s="24"/>
      <c r="AG9">
        <f t="shared" si="2"/>
        <v>80.191577226195704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8">
        <f>GDAM_IEX!K9</f>
        <v>0</v>
      </c>
      <c r="AP9" s="148">
        <f>GDAM_IEX!Q9</f>
        <v>0</v>
      </c>
      <c r="AQ9" s="148">
        <f>GDAM_PXI!K9</f>
        <v>0</v>
      </c>
      <c r="AR9" s="148">
        <f>GDAM_PXI!Q9</f>
        <v>0</v>
      </c>
    </row>
    <row r="10" spans="1:46">
      <c r="A10" t="s">
        <v>52</v>
      </c>
      <c r="D10">
        <f>TWEPL!S10</f>
        <v>1.2052800000000001</v>
      </c>
      <c r="E10">
        <f>GT_NG!S10</f>
        <v>2.0566611932129177</v>
      </c>
      <c r="F10">
        <f>GT_Spot!S10</f>
        <v>0</v>
      </c>
      <c r="G10">
        <f>PPCL_NG!S10</f>
        <v>0</v>
      </c>
      <c r="H10">
        <f>PPCL_Spot!S10</f>
        <v>0</v>
      </c>
      <c r="I10">
        <f>Bawana_NG!S10</f>
        <v>19.690911531873521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58.81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0.6868079628907261</v>
      </c>
      <c r="AD10">
        <f t="shared" si="1"/>
        <v>81.076044762195721</v>
      </c>
      <c r="AE10">
        <f>'IDT-1'!E10</f>
        <v>0</v>
      </c>
      <c r="AF10" s="24"/>
      <c r="AG10">
        <f t="shared" si="2"/>
        <v>81.076044762195721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8">
        <f>GDAM_IEX!K10</f>
        <v>0</v>
      </c>
      <c r="AP10" s="148">
        <f>GDAM_IEX!Q10</f>
        <v>0</v>
      </c>
      <c r="AQ10" s="148">
        <f>GDAM_PXI!K10</f>
        <v>0</v>
      </c>
      <c r="AR10" s="148">
        <f>GDAM_PXI!Q10</f>
        <v>0</v>
      </c>
    </row>
    <row r="11" spans="1:46">
      <c r="A11" t="s">
        <v>53</v>
      </c>
      <c r="D11">
        <f>TWEPL!S11</f>
        <v>1.2052800000000001</v>
      </c>
      <c r="E11">
        <f>GT_NG!S11</f>
        <v>2.0834154351395733</v>
      </c>
      <c r="F11">
        <f>GT_Spot!S11</f>
        <v>0</v>
      </c>
      <c r="G11">
        <f>PPCL_NG!S11</f>
        <v>0</v>
      </c>
      <c r="H11">
        <f>PPCL_Spot!S11</f>
        <v>0</v>
      </c>
      <c r="I11">
        <f>Bawana_NG!S11</f>
        <v>19.690911531873521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55.92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0.66275669852290997</v>
      </c>
      <c r="AD11">
        <f t="shared" si="1"/>
        <v>78.236850268490187</v>
      </c>
      <c r="AE11">
        <f>'IDT-1'!E11</f>
        <v>0</v>
      </c>
      <c r="AF11" s="24"/>
      <c r="AG11">
        <f t="shared" si="2"/>
        <v>78.236850268490187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8">
        <f>GDAM_IEX!K11</f>
        <v>0</v>
      </c>
      <c r="AP11" s="148">
        <f>GDAM_IEX!Q11</f>
        <v>0</v>
      </c>
      <c r="AQ11" s="148">
        <f>GDAM_PXI!K11</f>
        <v>0</v>
      </c>
      <c r="AR11" s="148">
        <f>GDAM_PXI!Q11</f>
        <v>0</v>
      </c>
    </row>
    <row r="12" spans="1:46">
      <c r="A12" t="s">
        <v>54</v>
      </c>
      <c r="D12">
        <f>TWEPL!S12</f>
        <v>1.2052800000000001</v>
      </c>
      <c r="E12">
        <f>GT_NG!S12</f>
        <v>2.0834154351395733</v>
      </c>
      <c r="F12">
        <f>GT_Spot!S12</f>
        <v>0</v>
      </c>
      <c r="G12">
        <f>PPCL_NG!S12</f>
        <v>0</v>
      </c>
      <c r="H12">
        <f>PPCL_Spot!S12</f>
        <v>0</v>
      </c>
      <c r="I12">
        <f>Bawana_NG!S12</f>
        <v>19.690911531873521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55.92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0.66275669852290997</v>
      </c>
      <c r="AD12">
        <f t="shared" si="1"/>
        <v>78.236850268490187</v>
      </c>
      <c r="AE12">
        <f>'IDT-1'!E12</f>
        <v>0</v>
      </c>
      <c r="AF12" s="24"/>
      <c r="AG12">
        <f t="shared" si="2"/>
        <v>78.236850268490187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8">
        <f>GDAM_IEX!K12</f>
        <v>0</v>
      </c>
      <c r="AP12" s="148">
        <f>GDAM_IEX!Q12</f>
        <v>0</v>
      </c>
      <c r="AQ12" s="148">
        <f>GDAM_PXI!K12</f>
        <v>0</v>
      </c>
      <c r="AR12" s="148">
        <f>GDAM_PXI!Q12</f>
        <v>0</v>
      </c>
    </row>
    <row r="13" spans="1:46">
      <c r="A13" t="s">
        <v>55</v>
      </c>
      <c r="D13">
        <f>TWEPL!S13</f>
        <v>1.2052800000000001</v>
      </c>
      <c r="E13">
        <f>GT_NG!S13</f>
        <v>2.0834154351395733</v>
      </c>
      <c r="F13">
        <f>GT_Spot!S13</f>
        <v>0</v>
      </c>
      <c r="G13">
        <f>PPCL_NG!S13</f>
        <v>0</v>
      </c>
      <c r="H13">
        <f>PPCL_Spot!S13</f>
        <v>0</v>
      </c>
      <c r="I13">
        <f>Bawana_NG!S13</f>
        <v>19.690911531873521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54.95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0.65460869852291004</v>
      </c>
      <c r="AD13">
        <f t="shared" si="1"/>
        <v>77.274998268490194</v>
      </c>
      <c r="AE13">
        <f>'IDT-1'!E13</f>
        <v>0</v>
      </c>
      <c r="AF13" s="24"/>
      <c r="AG13">
        <f t="shared" si="2"/>
        <v>77.274998268490194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8">
        <f>GDAM_IEX!K13</f>
        <v>0</v>
      </c>
      <c r="AP13" s="148">
        <f>GDAM_IEX!Q13</f>
        <v>0</v>
      </c>
      <c r="AQ13" s="148">
        <f>GDAM_PXI!K13</f>
        <v>0</v>
      </c>
      <c r="AR13" s="148">
        <f>GDAM_PXI!Q13</f>
        <v>0</v>
      </c>
    </row>
    <row r="14" spans="1:46">
      <c r="A14" t="s">
        <v>56</v>
      </c>
      <c r="D14">
        <f>TWEPL!S14</f>
        <v>1.2052800000000001</v>
      </c>
      <c r="E14">
        <f>GT_NG!S14</f>
        <v>2.0834154351395733</v>
      </c>
      <c r="F14">
        <f>GT_Spot!S14</f>
        <v>0</v>
      </c>
      <c r="G14">
        <f>PPCL_NG!S14</f>
        <v>0</v>
      </c>
      <c r="H14">
        <f>PPCL_Spot!S14</f>
        <v>0</v>
      </c>
      <c r="I14">
        <f>Bawana_NG!S14</f>
        <v>19.690911531873521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55.92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0.66275669852290997</v>
      </c>
      <c r="AD14">
        <f t="shared" si="1"/>
        <v>78.236850268490187</v>
      </c>
      <c r="AE14">
        <f>'IDT-1'!E14</f>
        <v>0</v>
      </c>
      <c r="AF14" s="24"/>
      <c r="AG14">
        <f t="shared" si="2"/>
        <v>78.236850268490187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8">
        <f>GDAM_IEX!K14</f>
        <v>0</v>
      </c>
      <c r="AP14" s="148">
        <f>GDAM_IEX!Q14</f>
        <v>0</v>
      </c>
      <c r="AQ14" s="148">
        <f>GDAM_PXI!K14</f>
        <v>0</v>
      </c>
      <c r="AR14" s="148">
        <f>GDAM_PXI!Q14</f>
        <v>0</v>
      </c>
    </row>
    <row r="15" spans="1:46">
      <c r="A15" t="s">
        <v>57</v>
      </c>
      <c r="D15">
        <f>TWEPL!S15</f>
        <v>1.2052800000000001</v>
      </c>
      <c r="E15">
        <f>GT_NG!S15</f>
        <v>2.0834154351395733</v>
      </c>
      <c r="F15">
        <f>GT_Spot!S15</f>
        <v>0</v>
      </c>
      <c r="G15">
        <f>PPCL_NG!S15</f>
        <v>0</v>
      </c>
      <c r="H15">
        <f>PPCL_Spot!S15</f>
        <v>0</v>
      </c>
      <c r="I15">
        <f>Bawana_NG!S15</f>
        <v>19.690911531873521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54.95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0.65460869852291004</v>
      </c>
      <c r="AD15">
        <f t="shared" si="1"/>
        <v>77.274998268490194</v>
      </c>
      <c r="AE15">
        <f>'IDT-1'!E15</f>
        <v>0</v>
      </c>
      <c r="AF15" s="24"/>
      <c r="AG15">
        <f t="shared" si="2"/>
        <v>77.274998268490194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8">
        <f>GDAM_IEX!K15</f>
        <v>0</v>
      </c>
      <c r="AP15" s="148">
        <f>GDAM_IEX!Q15</f>
        <v>0</v>
      </c>
      <c r="AQ15" s="148">
        <f>GDAM_PXI!K15</f>
        <v>0</v>
      </c>
      <c r="AR15" s="148">
        <f>GDAM_PXI!Q15</f>
        <v>0</v>
      </c>
    </row>
    <row r="16" spans="1:46">
      <c r="A16" t="s">
        <v>58</v>
      </c>
      <c r="D16">
        <f>TWEPL!S16</f>
        <v>1.2052800000000001</v>
      </c>
      <c r="E16">
        <f>GT_NG!S16</f>
        <v>2.0834154351395733</v>
      </c>
      <c r="F16">
        <f>GT_Spot!S16</f>
        <v>0</v>
      </c>
      <c r="G16">
        <f>PPCL_NG!S16</f>
        <v>0</v>
      </c>
      <c r="H16">
        <f>PPCL_Spot!S16</f>
        <v>0</v>
      </c>
      <c r="I16">
        <f>Bawana_NG!S16</f>
        <v>19.690911531873521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53.99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0.64654469852290997</v>
      </c>
      <c r="AD16">
        <f t="shared" si="1"/>
        <v>76.323062268490176</v>
      </c>
      <c r="AE16">
        <f>'IDT-1'!E16</f>
        <v>0</v>
      </c>
      <c r="AF16" s="24"/>
      <c r="AG16">
        <f t="shared" si="2"/>
        <v>76.323062268490176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8">
        <f>GDAM_IEX!K16</f>
        <v>0</v>
      </c>
      <c r="AP16" s="148">
        <f>GDAM_IEX!Q16</f>
        <v>0</v>
      </c>
      <c r="AQ16" s="148">
        <f>GDAM_PXI!K16</f>
        <v>0</v>
      </c>
      <c r="AR16" s="148">
        <f>GDAM_PXI!Q16</f>
        <v>0</v>
      </c>
    </row>
    <row r="17" spans="1:44">
      <c r="A17" t="s">
        <v>59</v>
      </c>
      <c r="D17">
        <f>TWEPL!S17</f>
        <v>1.2052800000000001</v>
      </c>
      <c r="E17">
        <f>GT_NG!S17</f>
        <v>2.0834154351395733</v>
      </c>
      <c r="F17">
        <f>GT_Spot!S17</f>
        <v>0</v>
      </c>
      <c r="G17">
        <f>PPCL_NG!S17</f>
        <v>0</v>
      </c>
      <c r="H17">
        <f>PPCL_Spot!S17</f>
        <v>0</v>
      </c>
      <c r="I17">
        <f>Bawana_NG!S17</f>
        <v>19.690911531873521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53.99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0.64654469852290997</v>
      </c>
      <c r="AD17">
        <f t="shared" si="1"/>
        <v>76.323062268490176</v>
      </c>
      <c r="AE17">
        <f>'IDT-1'!E17</f>
        <v>0</v>
      </c>
      <c r="AF17" s="24"/>
      <c r="AG17">
        <f t="shared" si="2"/>
        <v>76.323062268490176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8">
        <f>GDAM_IEX!K17</f>
        <v>0</v>
      </c>
      <c r="AP17" s="148">
        <f>GDAM_IEX!Q17</f>
        <v>0</v>
      </c>
      <c r="AQ17" s="148">
        <f>GDAM_PXI!K17</f>
        <v>0</v>
      </c>
      <c r="AR17" s="148">
        <f>GDAM_PXI!Q17</f>
        <v>0</v>
      </c>
    </row>
    <row r="18" spans="1:44">
      <c r="A18" t="s">
        <v>60</v>
      </c>
      <c r="D18">
        <f>TWEPL!S18</f>
        <v>1.2052800000000001</v>
      </c>
      <c r="E18">
        <f>GT_NG!S18</f>
        <v>2.0834154351395733</v>
      </c>
      <c r="F18">
        <f>GT_Spot!S18</f>
        <v>0</v>
      </c>
      <c r="G18">
        <f>PPCL_NG!S18</f>
        <v>0</v>
      </c>
      <c r="H18">
        <f>PPCL_Spot!S18</f>
        <v>0</v>
      </c>
      <c r="I18">
        <f>Bawana_NG!S18</f>
        <v>19.690911531873521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53.99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0.64654469852290997</v>
      </c>
      <c r="AD18">
        <f t="shared" si="1"/>
        <v>76.323062268490176</v>
      </c>
      <c r="AE18">
        <f>'IDT-1'!E18</f>
        <v>0</v>
      </c>
      <c r="AF18" s="24"/>
      <c r="AG18">
        <f t="shared" si="2"/>
        <v>76.323062268490176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8">
        <f>GDAM_IEX!K18</f>
        <v>0</v>
      </c>
      <c r="AP18" s="148">
        <f>GDAM_IEX!Q18</f>
        <v>0</v>
      </c>
      <c r="AQ18" s="148">
        <f>GDAM_PXI!K18</f>
        <v>0</v>
      </c>
      <c r="AR18" s="148">
        <f>GDAM_PXI!Q18</f>
        <v>0</v>
      </c>
    </row>
    <row r="19" spans="1:44">
      <c r="A19" t="s">
        <v>61</v>
      </c>
      <c r="D19">
        <f>TWEPL!S19</f>
        <v>1.2052800000000001</v>
      </c>
      <c r="E19">
        <f>GT_NG!S19</f>
        <v>2.0834154351395733</v>
      </c>
      <c r="F19">
        <f>GT_Spot!S19</f>
        <v>0</v>
      </c>
      <c r="G19">
        <f>PPCL_NG!S19</f>
        <v>0</v>
      </c>
      <c r="H19">
        <f>PPCL_Spot!S19</f>
        <v>0</v>
      </c>
      <c r="I19">
        <f>Bawana_NG!S19</f>
        <v>19.690911531873521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56.88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0.67082069852290993</v>
      </c>
      <c r="AD19">
        <f t="shared" si="1"/>
        <v>79.188786268490176</v>
      </c>
      <c r="AE19">
        <f>'IDT-1'!E19</f>
        <v>0</v>
      </c>
      <c r="AF19" s="24"/>
      <c r="AG19">
        <f t="shared" si="2"/>
        <v>79.188786268490176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8">
        <f>GDAM_IEX!K19</f>
        <v>0</v>
      </c>
      <c r="AP19" s="148">
        <f>GDAM_IEX!Q19</f>
        <v>0</v>
      </c>
      <c r="AQ19" s="148">
        <f>GDAM_PXI!K19</f>
        <v>0</v>
      </c>
      <c r="AR19" s="148">
        <f>GDAM_PXI!Q19</f>
        <v>0</v>
      </c>
    </row>
    <row r="20" spans="1:44">
      <c r="A20" t="s">
        <v>62</v>
      </c>
      <c r="D20">
        <f>TWEPL!S20</f>
        <v>1.2052800000000001</v>
      </c>
      <c r="E20">
        <f>GT_NG!S20</f>
        <v>2.0834154351395733</v>
      </c>
      <c r="F20">
        <f>GT_Spot!S20</f>
        <v>0</v>
      </c>
      <c r="G20">
        <f>PPCL_NG!S20</f>
        <v>0</v>
      </c>
      <c r="H20">
        <f>PPCL_Spot!S20</f>
        <v>0</v>
      </c>
      <c r="I20">
        <f>Bawana_NG!S20</f>
        <v>19.690911531873521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54.95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0.65460869852291004</v>
      </c>
      <c r="AD20">
        <f t="shared" si="1"/>
        <v>77.274998268490194</v>
      </c>
      <c r="AE20">
        <f>'IDT-1'!E20</f>
        <v>0</v>
      </c>
      <c r="AF20" s="24"/>
      <c r="AG20">
        <f t="shared" si="2"/>
        <v>77.274998268490194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8">
        <f>GDAM_IEX!K20</f>
        <v>0</v>
      </c>
      <c r="AP20" s="148">
        <f>GDAM_IEX!Q20</f>
        <v>0</v>
      </c>
      <c r="AQ20" s="148">
        <f>GDAM_PXI!K20</f>
        <v>0</v>
      </c>
      <c r="AR20" s="148">
        <f>GDAM_PXI!Q20</f>
        <v>0</v>
      </c>
    </row>
    <row r="21" spans="1:44">
      <c r="A21" t="s">
        <v>63</v>
      </c>
      <c r="D21">
        <f>TWEPL!S21</f>
        <v>1.2052800000000001</v>
      </c>
      <c r="E21">
        <f>GT_NG!S21</f>
        <v>2.0834154351395733</v>
      </c>
      <c r="F21">
        <f>GT_Spot!S21</f>
        <v>0</v>
      </c>
      <c r="G21">
        <f>PPCL_NG!S21</f>
        <v>0</v>
      </c>
      <c r="H21">
        <f>PPCL_Spot!S21</f>
        <v>0</v>
      </c>
      <c r="I21">
        <f>Bawana_NG!S21</f>
        <v>19.690911531873521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56.88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0.67082069852290993</v>
      </c>
      <c r="AD21">
        <f t="shared" si="1"/>
        <v>79.188786268490176</v>
      </c>
      <c r="AE21">
        <f>'IDT-1'!E21</f>
        <v>0</v>
      </c>
      <c r="AF21" s="24"/>
      <c r="AG21">
        <f t="shared" si="2"/>
        <v>79.188786268490176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8">
        <f>GDAM_IEX!K21</f>
        <v>0</v>
      </c>
      <c r="AP21" s="148">
        <f>GDAM_IEX!Q21</f>
        <v>0</v>
      </c>
      <c r="AQ21" s="148">
        <f>GDAM_PXI!K21</f>
        <v>0</v>
      </c>
      <c r="AR21" s="148">
        <f>GDAM_PXI!Q21</f>
        <v>0</v>
      </c>
    </row>
    <row r="22" spans="1:44">
      <c r="A22" t="s">
        <v>64</v>
      </c>
      <c r="D22">
        <f>TWEPL!S22</f>
        <v>1.2052800000000001</v>
      </c>
      <c r="E22">
        <f>GT_NG!S22</f>
        <v>2.0834154351395733</v>
      </c>
      <c r="F22">
        <f>GT_Spot!S22</f>
        <v>0</v>
      </c>
      <c r="G22">
        <f>PPCL_NG!S22</f>
        <v>0</v>
      </c>
      <c r="H22">
        <f>PPCL_Spot!S22</f>
        <v>0</v>
      </c>
      <c r="I22">
        <f>Bawana_NG!S22</f>
        <v>19.690911531873521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56.88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0.67082069852290993</v>
      </c>
      <c r="AD22">
        <f t="shared" si="1"/>
        <v>79.188786268490176</v>
      </c>
      <c r="AE22">
        <f>'IDT-1'!E22</f>
        <v>0</v>
      </c>
      <c r="AF22" s="24"/>
      <c r="AG22">
        <f t="shared" si="2"/>
        <v>79.188786268490176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8">
        <f>GDAM_IEX!K22</f>
        <v>0</v>
      </c>
      <c r="AP22" s="148">
        <f>GDAM_IEX!Q22</f>
        <v>0</v>
      </c>
      <c r="AQ22" s="148">
        <f>GDAM_PXI!K22</f>
        <v>0</v>
      </c>
      <c r="AR22" s="148">
        <f>GDAM_PXI!Q22</f>
        <v>0</v>
      </c>
    </row>
    <row r="23" spans="1:44">
      <c r="A23" t="s">
        <v>65</v>
      </c>
      <c r="D23">
        <f>TWEPL!S23</f>
        <v>1.2052800000000001</v>
      </c>
      <c r="E23">
        <f>GT_NG!S23</f>
        <v>2.0834154351395733</v>
      </c>
      <c r="F23">
        <f>GT_Spot!S23</f>
        <v>0</v>
      </c>
      <c r="G23">
        <f>PPCL_NG!S23</f>
        <v>0</v>
      </c>
      <c r="H23">
        <f>PPCL_Spot!S23</f>
        <v>0</v>
      </c>
      <c r="I23">
        <f>Bawana_NG!S23</f>
        <v>19.690911531873521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57.85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0.67896869852290997</v>
      </c>
      <c r="AD23">
        <f t="shared" si="1"/>
        <v>80.150638268490184</v>
      </c>
      <c r="AE23">
        <f>'IDT-1'!E23</f>
        <v>0</v>
      </c>
      <c r="AF23" s="24"/>
      <c r="AG23">
        <f t="shared" si="2"/>
        <v>80.150638268490184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8">
        <f>GDAM_IEX!K23</f>
        <v>0</v>
      </c>
      <c r="AP23" s="148">
        <f>GDAM_IEX!Q23</f>
        <v>0</v>
      </c>
      <c r="AQ23" s="148">
        <f>GDAM_PXI!K23</f>
        <v>0</v>
      </c>
      <c r="AR23" s="148">
        <f>GDAM_PXI!Q23</f>
        <v>0</v>
      </c>
    </row>
    <row r="24" spans="1:44">
      <c r="A24" t="s">
        <v>66</v>
      </c>
      <c r="D24">
        <f>TWEPL!S24</f>
        <v>1.2052800000000001</v>
      </c>
      <c r="E24">
        <f>GT_NG!S24</f>
        <v>2.0838795630162537</v>
      </c>
      <c r="F24">
        <f>GT_Spot!S24</f>
        <v>0</v>
      </c>
      <c r="G24">
        <f>PPCL_NG!S24</f>
        <v>0</v>
      </c>
      <c r="H24">
        <f>PPCL_Spot!S24</f>
        <v>0</v>
      </c>
      <c r="I24">
        <f>Bawana_NG!S24</f>
        <v>19.690911531873521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61.7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0.71131259719707396</v>
      </c>
      <c r="AD24">
        <f t="shared" si="1"/>
        <v>83.96875849769269</v>
      </c>
      <c r="AE24">
        <f>'IDT-1'!E24</f>
        <v>0</v>
      </c>
      <c r="AF24" s="24"/>
      <c r="AG24">
        <f t="shared" si="2"/>
        <v>83.96875849769269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8">
        <f>GDAM_IEX!K24</f>
        <v>0</v>
      </c>
      <c r="AP24" s="148">
        <f>GDAM_IEX!Q24</f>
        <v>0</v>
      </c>
      <c r="AQ24" s="148">
        <f>GDAM_PXI!K24</f>
        <v>0</v>
      </c>
      <c r="AR24" s="148">
        <f>GDAM_PXI!Q24</f>
        <v>0</v>
      </c>
    </row>
    <row r="25" spans="1:44">
      <c r="A25" t="s">
        <v>67</v>
      </c>
      <c r="D25">
        <f>TWEPL!S25</f>
        <v>1.2052800000000001</v>
      </c>
      <c r="E25">
        <f>GT_NG!S25</f>
        <v>2.0838795630162537</v>
      </c>
      <c r="F25">
        <f>GT_Spot!S25</f>
        <v>0</v>
      </c>
      <c r="G25">
        <f>PPCL_NG!S25</f>
        <v>0</v>
      </c>
      <c r="H25">
        <f>PPCL_Spot!S25</f>
        <v>0</v>
      </c>
      <c r="I25">
        <f>Bawana_NG!S25</f>
        <v>19.280911282317909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63.63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0.72408059510080691</v>
      </c>
      <c r="AD25">
        <f t="shared" si="1"/>
        <v>85.475990250233366</v>
      </c>
      <c r="AE25">
        <f>'IDT-1'!E25</f>
        <v>0</v>
      </c>
      <c r="AF25" s="24"/>
      <c r="AG25">
        <f t="shared" si="2"/>
        <v>85.475990250233366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8">
        <f>GDAM_IEX!K25</f>
        <v>0</v>
      </c>
      <c r="AP25" s="148">
        <f>GDAM_IEX!Q25</f>
        <v>0</v>
      </c>
      <c r="AQ25" s="148">
        <f>GDAM_PXI!K25</f>
        <v>0</v>
      </c>
      <c r="AR25" s="148">
        <f>GDAM_PXI!Q25</f>
        <v>0</v>
      </c>
    </row>
    <row r="26" spans="1:44">
      <c r="A26" t="s">
        <v>68</v>
      </c>
      <c r="D26">
        <f>TWEPL!S26</f>
        <v>1.2052800000000001</v>
      </c>
      <c r="E26">
        <f>GT_NG!S26</f>
        <v>2.0838795630162537</v>
      </c>
      <c r="F26">
        <f>GT_Spot!S26</f>
        <v>0</v>
      </c>
      <c r="G26">
        <f>PPCL_NG!S26</f>
        <v>0</v>
      </c>
      <c r="H26">
        <f>PPCL_Spot!S26</f>
        <v>0</v>
      </c>
      <c r="I26">
        <f>Bawana_NG!S26</f>
        <v>19.280911282317909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67.489999999999995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0.75650459510080692</v>
      </c>
      <c r="AD26">
        <f t="shared" si="1"/>
        <v>89.303566250233359</v>
      </c>
      <c r="AE26">
        <f>'IDT-1'!E26</f>
        <v>0</v>
      </c>
      <c r="AF26" s="24"/>
      <c r="AG26">
        <f t="shared" si="2"/>
        <v>89.303566250233359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8">
        <f>GDAM_IEX!K26</f>
        <v>0</v>
      </c>
      <c r="AP26" s="148">
        <f>GDAM_IEX!Q26</f>
        <v>0</v>
      </c>
      <c r="AQ26" s="148">
        <f>GDAM_PXI!K26</f>
        <v>0</v>
      </c>
      <c r="AR26" s="148">
        <f>GDAM_PXI!Q26</f>
        <v>0</v>
      </c>
    </row>
    <row r="27" spans="1:44">
      <c r="A27" t="s">
        <v>69</v>
      </c>
      <c r="D27">
        <f>TWEPL!S27</f>
        <v>1.2052800000000001</v>
      </c>
      <c r="E27">
        <f>GT_NG!S27</f>
        <v>2.0838795630162537</v>
      </c>
      <c r="F27">
        <f>GT_Spot!S27</f>
        <v>0</v>
      </c>
      <c r="G27">
        <f>PPCL_NG!S27</f>
        <v>0</v>
      </c>
      <c r="H27">
        <f>PPCL_Spot!S27</f>
        <v>0</v>
      </c>
      <c r="I27">
        <f>Bawana_NG!S27</f>
        <v>19.280911282317909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70.38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0.78078059510080688</v>
      </c>
      <c r="AD27">
        <f t="shared" si="1"/>
        <v>92.169290250233345</v>
      </c>
      <c r="AE27">
        <f>'IDT-1'!E27</f>
        <v>0</v>
      </c>
      <c r="AF27" s="24"/>
      <c r="AG27">
        <f t="shared" si="2"/>
        <v>92.169290250233345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8">
        <f>GDAM_IEX!K27</f>
        <v>0</v>
      </c>
      <c r="AP27" s="148">
        <f>GDAM_IEX!Q27</f>
        <v>0</v>
      </c>
      <c r="AQ27" s="148">
        <f>GDAM_PXI!K27</f>
        <v>0</v>
      </c>
      <c r="AR27" s="148">
        <f>GDAM_PXI!Q27</f>
        <v>0</v>
      </c>
    </row>
    <row r="28" spans="1:44">
      <c r="A28" t="s">
        <v>70</v>
      </c>
      <c r="D28">
        <f>TWEPL!S28</f>
        <v>1.2052800000000001</v>
      </c>
      <c r="E28">
        <f>GT_NG!S28</f>
        <v>2.0838795630162537</v>
      </c>
      <c r="F28">
        <f>GT_Spot!S28</f>
        <v>0</v>
      </c>
      <c r="G28">
        <f>PPCL_NG!S28</f>
        <v>0</v>
      </c>
      <c r="H28">
        <f>PPCL_Spot!S28</f>
        <v>0</v>
      </c>
      <c r="I28">
        <f>Bawana_NG!S28</f>
        <v>19.280911282317909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76.16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0.82933259510080681</v>
      </c>
      <c r="AD28">
        <f t="shared" si="1"/>
        <v>97.900738250233346</v>
      </c>
      <c r="AE28">
        <f>'IDT-1'!E28</f>
        <v>0</v>
      </c>
      <c r="AF28" s="24"/>
      <c r="AG28">
        <f t="shared" si="2"/>
        <v>97.900738250233346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8">
        <f>GDAM_IEX!K28</f>
        <v>0</v>
      </c>
      <c r="AP28" s="148">
        <f>GDAM_IEX!Q28</f>
        <v>0</v>
      </c>
      <c r="AQ28" s="148">
        <f>GDAM_PXI!K28</f>
        <v>0</v>
      </c>
      <c r="AR28" s="148">
        <f>GDAM_PXI!Q28</f>
        <v>0</v>
      </c>
    </row>
    <row r="29" spans="1:44">
      <c r="A29" t="s">
        <v>71</v>
      </c>
      <c r="D29">
        <f>TWEPL!S29</f>
        <v>1.2052800000000001</v>
      </c>
      <c r="E29">
        <f>GT_NG!S29</f>
        <v>2.0838795630162537</v>
      </c>
      <c r="F29">
        <f>GT_Spot!S29</f>
        <v>0</v>
      </c>
      <c r="G29">
        <f>PPCL_NG!S29</f>
        <v>0</v>
      </c>
      <c r="H29">
        <f>PPCL_Spot!S29</f>
        <v>0</v>
      </c>
      <c r="I29">
        <f>Bawana_NG!S29</f>
        <v>19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81.95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0.87560894032933656</v>
      </c>
      <c r="AD29">
        <f t="shared" si="1"/>
        <v>103.36355062268692</v>
      </c>
      <c r="AE29">
        <f>'IDT-1'!E29</f>
        <v>0</v>
      </c>
      <c r="AF29" s="24"/>
      <c r="AG29">
        <f t="shared" si="2"/>
        <v>103.36355062268692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8">
        <f>GDAM_IEX!K29</f>
        <v>0</v>
      </c>
      <c r="AP29" s="148">
        <f>GDAM_IEX!Q29</f>
        <v>0</v>
      </c>
      <c r="AQ29" s="148">
        <f>GDAM_PXI!K29</f>
        <v>0</v>
      </c>
      <c r="AR29" s="148">
        <f>GDAM_PXI!Q29</f>
        <v>0</v>
      </c>
    </row>
    <row r="30" spans="1:44">
      <c r="A30" t="s">
        <v>72</v>
      </c>
      <c r="D30">
        <f>TWEPL!S30</f>
        <v>1.2781800000000001</v>
      </c>
      <c r="E30">
        <f>GT_NG!S30</f>
        <v>2.0838795630162537</v>
      </c>
      <c r="F30">
        <f>GT_Spot!S30</f>
        <v>0</v>
      </c>
      <c r="G30">
        <f>PPCL_NG!S30</f>
        <v>0</v>
      </c>
      <c r="H30">
        <f>PPCL_Spot!S30</f>
        <v>0</v>
      </c>
      <c r="I30">
        <f>Bawana_NG!S30</f>
        <v>19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81.95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0.87622130032933643</v>
      </c>
      <c r="AD30">
        <f t="shared" si="1"/>
        <v>103.43583826268691</v>
      </c>
      <c r="AE30">
        <f>'IDT-1'!E30</f>
        <v>0</v>
      </c>
      <c r="AF30" s="24"/>
      <c r="AG30">
        <f t="shared" si="2"/>
        <v>103.43583826268691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8">
        <f>GDAM_IEX!K30</f>
        <v>0</v>
      </c>
      <c r="AP30" s="148">
        <f>GDAM_IEX!Q30</f>
        <v>0</v>
      </c>
      <c r="AQ30" s="148">
        <f>GDAM_PXI!K30</f>
        <v>0</v>
      </c>
      <c r="AR30" s="148">
        <f>GDAM_PXI!Q30</f>
        <v>0</v>
      </c>
    </row>
    <row r="31" spans="1:44">
      <c r="A31" t="s">
        <v>73</v>
      </c>
      <c r="D31">
        <f>TWEPL!S31</f>
        <v>1.2781800000000001</v>
      </c>
      <c r="E31">
        <f>GT_NG!S31</f>
        <v>2.0834154351395733</v>
      </c>
      <c r="F31">
        <f>GT_Spot!S31</f>
        <v>0</v>
      </c>
      <c r="G31">
        <f>PPCL_NG!S31</f>
        <v>0</v>
      </c>
      <c r="H31">
        <f>PPCL_Spot!S31</f>
        <v>0</v>
      </c>
      <c r="I31">
        <f>Bawana_NG!S31</f>
        <v>19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90.38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0.94702940165517235</v>
      </c>
      <c r="AD31">
        <f t="shared" si="1"/>
        <v>111.7945660334844</v>
      </c>
      <c r="AE31">
        <f>'IDT-1'!E31</f>
        <v>0</v>
      </c>
      <c r="AF31" s="24"/>
      <c r="AG31">
        <f t="shared" si="2"/>
        <v>111.7945660334844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8">
        <f>GDAM_IEX!K31</f>
        <v>0</v>
      </c>
      <c r="AP31" s="148">
        <f>GDAM_IEX!Q31</f>
        <v>0</v>
      </c>
      <c r="AQ31" s="148">
        <f>GDAM_PXI!K31</f>
        <v>0</v>
      </c>
      <c r="AR31" s="148">
        <f>GDAM_PXI!Q31</f>
        <v>0</v>
      </c>
    </row>
    <row r="32" spans="1:44">
      <c r="A32" t="s">
        <v>74</v>
      </c>
      <c r="D32">
        <f>TWEPL!S32</f>
        <v>1.2781800000000001</v>
      </c>
      <c r="E32">
        <f>GT_NG!S32</f>
        <v>2.0834154351395733</v>
      </c>
      <c r="F32">
        <f>GT_Spot!S32</f>
        <v>0</v>
      </c>
      <c r="G32">
        <f>PPCL_NG!S32</f>
        <v>0</v>
      </c>
      <c r="H32">
        <f>PPCL_Spot!S32</f>
        <v>0</v>
      </c>
      <c r="I32">
        <f>Bawana_NG!S32</f>
        <v>19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90.38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0.94702940165517235</v>
      </c>
      <c r="AD32">
        <f t="shared" si="1"/>
        <v>111.7945660334844</v>
      </c>
      <c r="AE32">
        <f>'IDT-1'!E32</f>
        <v>0</v>
      </c>
      <c r="AF32" s="24"/>
      <c r="AG32">
        <f t="shared" si="2"/>
        <v>111.7945660334844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8">
        <f>GDAM_IEX!K32</f>
        <v>0</v>
      </c>
      <c r="AP32" s="148">
        <f>GDAM_IEX!Q32</f>
        <v>0</v>
      </c>
      <c r="AQ32" s="148">
        <f>GDAM_PXI!K32</f>
        <v>0</v>
      </c>
      <c r="AR32" s="148">
        <f>GDAM_PXI!Q32</f>
        <v>0</v>
      </c>
    </row>
    <row r="33" spans="1:44">
      <c r="A33" t="s">
        <v>75</v>
      </c>
      <c r="D33">
        <f>TWEPL!S33</f>
        <v>1.2781800000000001</v>
      </c>
      <c r="E33">
        <f>GT_NG!S33</f>
        <v>2.0834154351395733</v>
      </c>
      <c r="F33">
        <f>GT_Spot!S33</f>
        <v>0</v>
      </c>
      <c r="G33">
        <f>PPCL_NG!S33</f>
        <v>0</v>
      </c>
      <c r="H33">
        <f>PPCL_Spot!S33</f>
        <v>0</v>
      </c>
      <c r="I33">
        <f>Bawana_NG!S33</f>
        <v>19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90.38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0.94702940165517235</v>
      </c>
      <c r="AD33">
        <f t="shared" si="1"/>
        <v>111.7945660334844</v>
      </c>
      <c r="AE33">
        <f>'IDT-1'!E33</f>
        <v>0</v>
      </c>
      <c r="AF33" s="24"/>
      <c r="AG33">
        <f t="shared" si="2"/>
        <v>111.7945660334844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8">
        <f>GDAM_IEX!K33</f>
        <v>0</v>
      </c>
      <c r="AP33" s="148">
        <f>GDAM_IEX!Q33</f>
        <v>0</v>
      </c>
      <c r="AQ33" s="148">
        <f>GDAM_PXI!K33</f>
        <v>0</v>
      </c>
      <c r="AR33" s="148">
        <f>GDAM_PXI!Q33</f>
        <v>0</v>
      </c>
    </row>
    <row r="34" spans="1:44">
      <c r="A34" t="s">
        <v>76</v>
      </c>
      <c r="D34">
        <f>TWEPL!S34</f>
        <v>1.2781800000000001</v>
      </c>
      <c r="E34">
        <f>GT_NG!S34</f>
        <v>2.0834154351395733</v>
      </c>
      <c r="F34">
        <f>GT_Spot!S34</f>
        <v>0</v>
      </c>
      <c r="G34">
        <f>PPCL_NG!S34</f>
        <v>0</v>
      </c>
      <c r="H34">
        <f>PPCL_Spot!S34</f>
        <v>0</v>
      </c>
      <c r="I34">
        <f>Bawana_NG!S34</f>
        <v>19.230908661342909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90.38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0.94896903441045277</v>
      </c>
      <c r="AD34">
        <f t="shared" si="1"/>
        <v>112.02353506207203</v>
      </c>
      <c r="AE34">
        <f>'IDT-1'!E34</f>
        <v>0</v>
      </c>
      <c r="AF34" s="24"/>
      <c r="AG34">
        <f t="shared" si="2"/>
        <v>112.02353506207203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8">
        <f>GDAM_IEX!K34</f>
        <v>0</v>
      </c>
      <c r="AP34" s="148">
        <f>GDAM_IEX!Q34</f>
        <v>0</v>
      </c>
      <c r="AQ34" s="148">
        <f>GDAM_PXI!K34</f>
        <v>0</v>
      </c>
      <c r="AR34" s="148">
        <f>GDAM_PXI!Q34</f>
        <v>0</v>
      </c>
    </row>
    <row r="35" spans="1:44">
      <c r="A35" t="s">
        <v>77</v>
      </c>
      <c r="D35">
        <f>TWEPL!S35</f>
        <v>1.2781800000000001</v>
      </c>
      <c r="E35">
        <f>GT_NG!S35</f>
        <v>2.0834154351395733</v>
      </c>
      <c r="F35">
        <f>GT_Spot!S35</f>
        <v>0</v>
      </c>
      <c r="G35">
        <f>PPCL_NG!S35</f>
        <v>0</v>
      </c>
      <c r="H35">
        <f>PPCL_Spot!S35</f>
        <v>0</v>
      </c>
      <c r="I35">
        <f>Bawana_NG!S35</f>
        <v>19.230908661342909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90.38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0.94896903441045277</v>
      </c>
      <c r="AD35">
        <f t="shared" si="1"/>
        <v>112.02353506207203</v>
      </c>
      <c r="AE35">
        <f>'IDT-1'!E35</f>
        <v>0</v>
      </c>
      <c r="AF35" s="24"/>
      <c r="AG35">
        <f t="shared" si="2"/>
        <v>112.02353506207203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8">
        <f>GDAM_IEX!K35</f>
        <v>0</v>
      </c>
      <c r="AP35" s="148">
        <f>GDAM_IEX!Q35</f>
        <v>0</v>
      </c>
      <c r="AQ35" s="148">
        <f>GDAM_PXI!K35</f>
        <v>0</v>
      </c>
      <c r="AR35" s="148">
        <f>GDAM_PXI!Q35</f>
        <v>0</v>
      </c>
    </row>
    <row r="36" spans="1:44">
      <c r="A36" t="s">
        <v>78</v>
      </c>
      <c r="D36">
        <f>TWEPL!S36</f>
        <v>1.2781800000000001</v>
      </c>
      <c r="E36">
        <f>GT_NG!S36</f>
        <v>2.0834154351395733</v>
      </c>
      <c r="F36">
        <f>GT_Spot!S36</f>
        <v>0</v>
      </c>
      <c r="G36">
        <f>PPCL_NG!S36</f>
        <v>0</v>
      </c>
      <c r="H36">
        <f>PPCL_Spot!S36</f>
        <v>0</v>
      </c>
      <c r="I36">
        <f>Bawana_NG!S36</f>
        <v>19.230908661342909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90.38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0.94896903441045277</v>
      </c>
      <c r="AD36">
        <f t="shared" si="1"/>
        <v>112.02353506207203</v>
      </c>
      <c r="AE36">
        <f>'IDT-1'!E36</f>
        <v>0</v>
      </c>
      <c r="AF36" s="24"/>
      <c r="AG36">
        <f t="shared" si="2"/>
        <v>112.02353506207203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8">
        <f>GDAM_IEX!K36</f>
        <v>0</v>
      </c>
      <c r="AP36" s="148">
        <f>GDAM_IEX!Q36</f>
        <v>0</v>
      </c>
      <c r="AQ36" s="148">
        <f>GDAM_PXI!K36</f>
        <v>0</v>
      </c>
      <c r="AR36" s="148">
        <f>GDAM_PXI!Q36</f>
        <v>0</v>
      </c>
    </row>
    <row r="37" spans="1:44">
      <c r="A37" t="s">
        <v>79</v>
      </c>
      <c r="D37">
        <f>TWEPL!S37</f>
        <v>1.2781800000000001</v>
      </c>
      <c r="E37">
        <f>GT_NG!S37</f>
        <v>2.0842166232261801</v>
      </c>
      <c r="F37">
        <f>GT_Spot!S37</f>
        <v>0</v>
      </c>
      <c r="G37">
        <f>PPCL_NG!S37</f>
        <v>0</v>
      </c>
      <c r="H37">
        <f>PPCL_Spot!S37</f>
        <v>0</v>
      </c>
      <c r="I37">
        <f>Bawana_NG!S37</f>
        <v>19.230908661342909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90.38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0.94897576439038023</v>
      </c>
      <c r="AD37">
        <f t="shared" si="1"/>
        <v>112.0243295201787</v>
      </c>
      <c r="AE37">
        <f>'IDT-1'!E37</f>
        <v>0</v>
      </c>
      <c r="AF37" s="24"/>
      <c r="AG37">
        <f t="shared" si="2"/>
        <v>112.0243295201787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8">
        <f>GDAM_IEX!K37</f>
        <v>0</v>
      </c>
      <c r="AP37" s="148">
        <f>GDAM_IEX!Q37</f>
        <v>0</v>
      </c>
      <c r="AQ37" s="148">
        <f>GDAM_PXI!K37</f>
        <v>0</v>
      </c>
      <c r="AR37" s="148">
        <f>GDAM_PXI!Q37</f>
        <v>0</v>
      </c>
    </row>
    <row r="38" spans="1:44">
      <c r="A38" t="s">
        <v>80</v>
      </c>
      <c r="D38">
        <f>TWEPL!S38</f>
        <v>1.2781800000000001</v>
      </c>
      <c r="E38">
        <f>GT_NG!S38</f>
        <v>2.0842166232261801</v>
      </c>
      <c r="F38">
        <f>GT_Spot!S38</f>
        <v>0</v>
      </c>
      <c r="G38">
        <f>PPCL_NG!S38</f>
        <v>0</v>
      </c>
      <c r="H38">
        <f>PPCL_Spot!S38</f>
        <v>0</v>
      </c>
      <c r="I38">
        <f>Bawana_NG!S38</f>
        <v>19.230908661342909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90.38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0.94897576439038023</v>
      </c>
      <c r="AD38">
        <f t="shared" si="1"/>
        <v>112.0243295201787</v>
      </c>
      <c r="AE38">
        <f>'IDT-1'!E38</f>
        <v>0</v>
      </c>
      <c r="AF38" s="24"/>
      <c r="AG38">
        <f t="shared" si="2"/>
        <v>112.0243295201787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8">
        <f>GDAM_IEX!K38</f>
        <v>0</v>
      </c>
      <c r="AP38" s="148">
        <f>GDAM_IEX!Q38</f>
        <v>0</v>
      </c>
      <c r="AQ38" s="148">
        <f>GDAM_PXI!K38</f>
        <v>0</v>
      </c>
      <c r="AR38" s="148">
        <f>GDAM_PXI!Q38</f>
        <v>0</v>
      </c>
    </row>
    <row r="39" spans="1:44">
      <c r="A39" t="s">
        <v>81</v>
      </c>
      <c r="D39">
        <f>TWEPL!S39</f>
        <v>1.2781800000000001</v>
      </c>
      <c r="E39">
        <f>GT_NG!S39</f>
        <v>2.066145380828265</v>
      </c>
      <c r="F39">
        <f>GT_Spot!S39</f>
        <v>0</v>
      </c>
      <c r="G39">
        <f>PPCL_NG!S39</f>
        <v>0</v>
      </c>
      <c r="H39">
        <f>PPCL_Spot!S39</f>
        <v>0</v>
      </c>
      <c r="I39">
        <f>Bawana_NG!S39</f>
        <v>19.230908661342909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90.38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24.1</v>
      </c>
      <c r="AB39" s="75">
        <f>-STOA!Q39</f>
        <v>0</v>
      </c>
      <c r="AC39">
        <f t="shared" si="0"/>
        <v>1.1512639659542379</v>
      </c>
      <c r="AD39">
        <f t="shared" si="1"/>
        <v>135.90397007621695</v>
      </c>
      <c r="AE39">
        <f>'IDT-1'!E39</f>
        <v>0</v>
      </c>
      <c r="AF39" s="24"/>
      <c r="AG39">
        <f t="shared" si="2"/>
        <v>135.90397007621695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8">
        <f>GDAM_IEX!K39</f>
        <v>0</v>
      </c>
      <c r="AP39" s="148">
        <f>GDAM_IEX!Q39</f>
        <v>0</v>
      </c>
      <c r="AQ39" s="148">
        <f>GDAM_PXI!K39</f>
        <v>0</v>
      </c>
      <c r="AR39" s="148">
        <f>GDAM_PXI!Q39</f>
        <v>0</v>
      </c>
    </row>
    <row r="40" spans="1:44">
      <c r="A40" t="s">
        <v>82</v>
      </c>
      <c r="D40">
        <f>TWEPL!S40</f>
        <v>1.2781800000000001</v>
      </c>
      <c r="E40">
        <f>GT_NG!S40</f>
        <v>2.066145380828265</v>
      </c>
      <c r="F40">
        <f>GT_Spot!S40</f>
        <v>0</v>
      </c>
      <c r="G40">
        <f>PPCL_NG!S40</f>
        <v>0</v>
      </c>
      <c r="H40">
        <f>PPCL_Spot!S40</f>
        <v>0</v>
      </c>
      <c r="I40">
        <f>Bawana_NG!S40</f>
        <v>19.000000000000004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90.38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24.1</v>
      </c>
      <c r="AB40" s="75">
        <f>-STOA!Q40</f>
        <v>0</v>
      </c>
      <c r="AC40">
        <f t="shared" si="0"/>
        <v>1.1493243331989573</v>
      </c>
      <c r="AD40">
        <f t="shared" si="1"/>
        <v>135.67500104762931</v>
      </c>
      <c r="AE40">
        <f>'IDT-1'!E40</f>
        <v>0</v>
      </c>
      <c r="AF40" s="24"/>
      <c r="AG40">
        <f t="shared" si="2"/>
        <v>135.67500104762931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8">
        <f>GDAM_IEX!K40</f>
        <v>0</v>
      </c>
      <c r="AP40" s="148">
        <f>GDAM_IEX!Q40</f>
        <v>0</v>
      </c>
      <c r="AQ40" s="148">
        <f>GDAM_PXI!K40</f>
        <v>0</v>
      </c>
      <c r="AR40" s="148">
        <f>GDAM_PXI!Q40</f>
        <v>0</v>
      </c>
    </row>
    <row r="41" spans="1:44">
      <c r="A41" t="s">
        <v>83</v>
      </c>
      <c r="D41">
        <f>TWEPL!S41</f>
        <v>1.2781800000000001</v>
      </c>
      <c r="E41">
        <f>GT_NG!S41</f>
        <v>2.0665353222628764</v>
      </c>
      <c r="F41">
        <f>GT_Spot!S41</f>
        <v>0</v>
      </c>
      <c r="G41">
        <f>PPCL_NG!S41</f>
        <v>0</v>
      </c>
      <c r="H41">
        <f>PPCL_Spot!S41</f>
        <v>0</v>
      </c>
      <c r="I41">
        <f>Bawana_NG!S41</f>
        <v>19.000000000000004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90.38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24.1</v>
      </c>
      <c r="AB41" s="75">
        <f>-STOA!Q41</f>
        <v>0</v>
      </c>
      <c r="AC41">
        <f t="shared" si="0"/>
        <v>1.1493276087070081</v>
      </c>
      <c r="AD41">
        <f t="shared" si="1"/>
        <v>135.67538771355586</v>
      </c>
      <c r="AE41">
        <f>'IDT-1'!E41</f>
        <v>0</v>
      </c>
      <c r="AF41" s="24"/>
      <c r="AG41">
        <f t="shared" si="2"/>
        <v>135.67538771355586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8">
        <f>GDAM_IEX!K41</f>
        <v>0</v>
      </c>
      <c r="AP41" s="148">
        <f>GDAM_IEX!Q41</f>
        <v>0</v>
      </c>
      <c r="AQ41" s="148">
        <f>GDAM_PXI!K41</f>
        <v>0</v>
      </c>
      <c r="AR41" s="148">
        <f>GDAM_PXI!Q41</f>
        <v>0</v>
      </c>
    </row>
    <row r="42" spans="1:44">
      <c r="A42" t="s">
        <v>84</v>
      </c>
      <c r="D42">
        <f>TWEPL!S42</f>
        <v>1.2781800000000001</v>
      </c>
      <c r="E42">
        <f>GT_NG!S42</f>
        <v>2.0665353222628764</v>
      </c>
      <c r="F42">
        <f>GT_Spot!S42</f>
        <v>0</v>
      </c>
      <c r="G42">
        <f>PPCL_NG!S42</f>
        <v>0</v>
      </c>
      <c r="H42">
        <f>PPCL_Spot!S42</f>
        <v>0</v>
      </c>
      <c r="I42">
        <f>Bawana_NG!S42</f>
        <v>19.000000000000004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90.38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24.1</v>
      </c>
      <c r="AB42" s="75">
        <f>-STOA!Q42</f>
        <v>0</v>
      </c>
      <c r="AC42">
        <f t="shared" si="0"/>
        <v>1.1493276087070081</v>
      </c>
      <c r="AD42">
        <f t="shared" si="1"/>
        <v>135.67538771355586</v>
      </c>
      <c r="AE42">
        <f>'IDT-1'!E42</f>
        <v>0</v>
      </c>
      <c r="AF42" s="24"/>
      <c r="AG42">
        <f t="shared" si="2"/>
        <v>135.67538771355586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8">
        <f>GDAM_IEX!K42</f>
        <v>0</v>
      </c>
      <c r="AP42" s="148">
        <f>GDAM_IEX!Q42</f>
        <v>0</v>
      </c>
      <c r="AQ42" s="148">
        <f>GDAM_PXI!K42</f>
        <v>0</v>
      </c>
      <c r="AR42" s="148">
        <f>GDAM_PXI!Q42</f>
        <v>0</v>
      </c>
    </row>
    <row r="43" spans="1:44">
      <c r="A43" t="s">
        <v>85</v>
      </c>
      <c r="D43">
        <f>TWEPL!S43</f>
        <v>1.2781800000000001</v>
      </c>
      <c r="E43">
        <f>GT_NG!S43</f>
        <v>2.0663382594417077</v>
      </c>
      <c r="F43">
        <f>GT_Spot!S43</f>
        <v>0</v>
      </c>
      <c r="G43">
        <f>PPCL_NG!S43</f>
        <v>0</v>
      </c>
      <c r="H43">
        <f>PPCL_Spot!S43</f>
        <v>0</v>
      </c>
      <c r="I43">
        <f>Bawana_NG!S43</f>
        <v>19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90.38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24.1</v>
      </c>
      <c r="AB43" s="75">
        <f>-STOA!Q43</f>
        <v>0</v>
      </c>
      <c r="AC43">
        <f t="shared" si="0"/>
        <v>1.1493259533793103</v>
      </c>
      <c r="AD43">
        <f t="shared" si="1"/>
        <v>135.6751923060624</v>
      </c>
      <c r="AE43">
        <f>'IDT-1'!E43</f>
        <v>0</v>
      </c>
      <c r="AF43" s="24"/>
      <c r="AG43">
        <f t="shared" si="2"/>
        <v>135.6751923060624</v>
      </c>
      <c r="AI43" s="34">
        <f>PXIL!K43</f>
        <v>0</v>
      </c>
      <c r="AJ43" s="34">
        <f>PXIL!Q43</f>
        <v>0</v>
      </c>
      <c r="AK43" s="34">
        <f>RTM_IEX!K43</f>
        <v>0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8">
        <f>GDAM_IEX!K43</f>
        <v>0</v>
      </c>
      <c r="AP43" s="148">
        <f>GDAM_IEX!Q43</f>
        <v>0</v>
      </c>
      <c r="AQ43" s="148">
        <f>GDAM_PXI!K43</f>
        <v>0</v>
      </c>
      <c r="AR43" s="148">
        <f>GDAM_PXI!Q43</f>
        <v>0</v>
      </c>
    </row>
    <row r="44" spans="1:44">
      <c r="A44" t="s">
        <v>86</v>
      </c>
      <c r="D44">
        <f>TWEPL!S44</f>
        <v>1.2781800000000001</v>
      </c>
      <c r="E44">
        <f>GT_NG!S44</f>
        <v>2.0663382594417077</v>
      </c>
      <c r="F44">
        <f>GT_Spot!S44</f>
        <v>0</v>
      </c>
      <c r="G44">
        <f>PPCL_NG!S44</f>
        <v>0</v>
      </c>
      <c r="H44">
        <f>PPCL_Spot!S44</f>
        <v>0</v>
      </c>
      <c r="I44">
        <f>Bawana_NG!S44</f>
        <v>19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90.38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24.1</v>
      </c>
      <c r="AB44" s="75">
        <f>-STOA!Q44</f>
        <v>0</v>
      </c>
      <c r="AC44">
        <f t="shared" si="0"/>
        <v>1.1493259533793103</v>
      </c>
      <c r="AD44">
        <f t="shared" si="1"/>
        <v>135.6751923060624</v>
      </c>
      <c r="AE44">
        <f>'IDT-1'!E44</f>
        <v>0</v>
      </c>
      <c r="AF44" s="24"/>
      <c r="AG44">
        <f t="shared" si="2"/>
        <v>135.6751923060624</v>
      </c>
      <c r="AI44" s="34">
        <f>PXIL!K44</f>
        <v>0</v>
      </c>
      <c r="AJ44" s="34">
        <f>PXIL!Q44</f>
        <v>0</v>
      </c>
      <c r="AK44" s="34">
        <f>RTM_IEX!K44</f>
        <v>0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8">
        <f>GDAM_IEX!K44</f>
        <v>0</v>
      </c>
      <c r="AP44" s="148">
        <f>GDAM_IEX!Q44</f>
        <v>0</v>
      </c>
      <c r="AQ44" s="148">
        <f>GDAM_PXI!K44</f>
        <v>0</v>
      </c>
      <c r="AR44" s="148">
        <f>GDAM_PXI!Q44</f>
        <v>0</v>
      </c>
    </row>
    <row r="45" spans="1:44">
      <c r="A45" t="s">
        <v>87</v>
      </c>
      <c r="D45">
        <f>TWEPL!S45</f>
        <v>1.2781800000000001</v>
      </c>
      <c r="E45">
        <f>GT_NG!S45</f>
        <v>2.0663382594417077</v>
      </c>
      <c r="F45">
        <f>GT_Spot!S45</f>
        <v>0</v>
      </c>
      <c r="G45">
        <f>PPCL_NG!S45</f>
        <v>0</v>
      </c>
      <c r="H45">
        <f>PPCL_Spot!S45</f>
        <v>0</v>
      </c>
      <c r="I45">
        <f>Bawana_NG!S45</f>
        <v>19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90.38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24.1</v>
      </c>
      <c r="AB45" s="75">
        <f>-STOA!Q45</f>
        <v>0</v>
      </c>
      <c r="AC45">
        <f t="shared" si="0"/>
        <v>1.1493259533793103</v>
      </c>
      <c r="AD45">
        <f t="shared" si="1"/>
        <v>135.6751923060624</v>
      </c>
      <c r="AE45">
        <f>'IDT-1'!E45</f>
        <v>0</v>
      </c>
      <c r="AF45" s="24"/>
      <c r="AG45">
        <f t="shared" si="2"/>
        <v>135.6751923060624</v>
      </c>
      <c r="AI45" s="34">
        <f>PXIL!K45</f>
        <v>0</v>
      </c>
      <c r="AJ45" s="34">
        <f>PXIL!Q45</f>
        <v>0</v>
      </c>
      <c r="AK45" s="34">
        <f>RTM_IEX!K45</f>
        <v>0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8">
        <f>GDAM_IEX!K45</f>
        <v>0</v>
      </c>
      <c r="AP45" s="148">
        <f>GDAM_IEX!Q45</f>
        <v>0</v>
      </c>
      <c r="AQ45" s="148">
        <f>GDAM_PXI!K45</f>
        <v>0</v>
      </c>
      <c r="AR45" s="148">
        <f>GDAM_PXI!Q45</f>
        <v>0</v>
      </c>
    </row>
    <row r="46" spans="1:44">
      <c r="A46" t="s">
        <v>88</v>
      </c>
      <c r="D46">
        <f>TWEPL!S46</f>
        <v>1.2781800000000001</v>
      </c>
      <c r="E46">
        <f>GT_NG!S46</f>
        <v>2.0663382594417077</v>
      </c>
      <c r="F46">
        <f>GT_Spot!S46</f>
        <v>0</v>
      </c>
      <c r="G46">
        <f>PPCL_NG!S46</f>
        <v>0</v>
      </c>
      <c r="H46">
        <f>PPCL_Spot!S46</f>
        <v>0</v>
      </c>
      <c r="I46">
        <f>Bawana_NG!S46</f>
        <v>19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90.38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24.1</v>
      </c>
      <c r="AB46" s="75">
        <f>-STOA!Q46</f>
        <v>0</v>
      </c>
      <c r="AC46">
        <f t="shared" si="0"/>
        <v>1.1493259533793103</v>
      </c>
      <c r="AD46">
        <f t="shared" si="1"/>
        <v>135.6751923060624</v>
      </c>
      <c r="AE46">
        <f>'IDT-1'!E46</f>
        <v>0</v>
      </c>
      <c r="AF46" s="24"/>
      <c r="AG46">
        <f t="shared" si="2"/>
        <v>135.6751923060624</v>
      </c>
      <c r="AI46" s="34">
        <f>PXIL!K46</f>
        <v>0</v>
      </c>
      <c r="AJ46" s="34">
        <f>PXIL!Q46</f>
        <v>0</v>
      </c>
      <c r="AK46" s="34">
        <f>RTM_IEX!K46</f>
        <v>0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8">
        <f>GDAM_IEX!K46</f>
        <v>0</v>
      </c>
      <c r="AP46" s="148">
        <f>GDAM_IEX!Q46</f>
        <v>0</v>
      </c>
      <c r="AQ46" s="148">
        <f>GDAM_PXI!K46</f>
        <v>0</v>
      </c>
      <c r="AR46" s="148">
        <f>GDAM_PXI!Q46</f>
        <v>0</v>
      </c>
    </row>
    <row r="47" spans="1:44">
      <c r="A47" t="s">
        <v>89</v>
      </c>
      <c r="D47">
        <f>TWEPL!S47</f>
        <v>1.2781800000000001</v>
      </c>
      <c r="E47">
        <f>GT_NG!S47</f>
        <v>2.0663382594417077</v>
      </c>
      <c r="F47">
        <f>GT_Spot!S47</f>
        <v>0</v>
      </c>
      <c r="G47">
        <f>PPCL_NG!S47</f>
        <v>0</v>
      </c>
      <c r="H47">
        <f>PPCL_Spot!S47</f>
        <v>0</v>
      </c>
      <c r="I47">
        <f>Bawana_NG!S47</f>
        <v>19.000000000000004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90.38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24.1</v>
      </c>
      <c r="AB47" s="75">
        <f>-STOA!Q47</f>
        <v>0</v>
      </c>
      <c r="AC47">
        <f t="shared" si="0"/>
        <v>1.1493259533793103</v>
      </c>
      <c r="AD47">
        <f t="shared" si="1"/>
        <v>135.6751923060624</v>
      </c>
      <c r="AE47">
        <f>'IDT-1'!E47</f>
        <v>0</v>
      </c>
      <c r="AF47" s="24"/>
      <c r="AG47">
        <f t="shared" si="2"/>
        <v>135.6751923060624</v>
      </c>
      <c r="AI47" s="34">
        <f>PXIL!K47</f>
        <v>0</v>
      </c>
      <c r="AJ47" s="34">
        <f>PXIL!Q47</f>
        <v>0</v>
      </c>
      <c r="AK47" s="34">
        <f>RTM_IEX!K47</f>
        <v>0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8">
        <f>GDAM_IEX!K47</f>
        <v>0</v>
      </c>
      <c r="AP47" s="148">
        <f>GDAM_IEX!Q47</f>
        <v>0</v>
      </c>
      <c r="AQ47" s="148">
        <f>GDAM_PXI!K47</f>
        <v>0</v>
      </c>
      <c r="AR47" s="148">
        <f>GDAM_PXI!Q47</f>
        <v>0</v>
      </c>
    </row>
    <row r="48" spans="1:44">
      <c r="A48" t="s">
        <v>90</v>
      </c>
      <c r="D48">
        <f>TWEPL!S48</f>
        <v>1.2781800000000001</v>
      </c>
      <c r="E48">
        <f>GT_NG!S48</f>
        <v>2.0663382594417077</v>
      </c>
      <c r="F48">
        <f>GT_Spot!S48</f>
        <v>0</v>
      </c>
      <c r="G48">
        <f>PPCL_NG!S48</f>
        <v>0</v>
      </c>
      <c r="H48">
        <f>PPCL_Spot!S48</f>
        <v>0</v>
      </c>
      <c r="I48">
        <f>Bawana_NG!S48</f>
        <v>19.000000000000004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90.38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24.1</v>
      </c>
      <c r="AB48" s="75">
        <f>-STOA!Q48</f>
        <v>0</v>
      </c>
      <c r="AC48">
        <f t="shared" si="0"/>
        <v>1.1493259533793103</v>
      </c>
      <c r="AD48">
        <f t="shared" si="1"/>
        <v>135.6751923060624</v>
      </c>
      <c r="AE48">
        <f>'IDT-1'!E48</f>
        <v>0</v>
      </c>
      <c r="AF48" s="24"/>
      <c r="AG48">
        <f t="shared" si="2"/>
        <v>135.6751923060624</v>
      </c>
      <c r="AI48" s="34">
        <f>PXIL!K48</f>
        <v>0</v>
      </c>
      <c r="AJ48" s="34">
        <f>PXIL!Q48</f>
        <v>0</v>
      </c>
      <c r="AK48" s="34">
        <f>RTM_IEX!K48</f>
        <v>0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8">
        <f>GDAM_IEX!K48</f>
        <v>0</v>
      </c>
      <c r="AP48" s="148">
        <f>GDAM_IEX!Q48</f>
        <v>0</v>
      </c>
      <c r="AQ48" s="148">
        <f>GDAM_PXI!K48</f>
        <v>0</v>
      </c>
      <c r="AR48" s="148">
        <f>GDAM_PXI!Q48</f>
        <v>0</v>
      </c>
    </row>
    <row r="49" spans="1:44">
      <c r="A49" t="s">
        <v>91</v>
      </c>
      <c r="D49">
        <f>TWEPL!S49</f>
        <v>1.2781800000000001</v>
      </c>
      <c r="E49">
        <f>GT_NG!S49</f>
        <v>2.0663382594417077</v>
      </c>
      <c r="F49">
        <f>GT_Spot!S49</f>
        <v>0</v>
      </c>
      <c r="G49">
        <f>PPCL_NG!S49</f>
        <v>0</v>
      </c>
      <c r="H49">
        <f>PPCL_Spot!S49</f>
        <v>0</v>
      </c>
      <c r="I49">
        <f>Bawana_NG!S49</f>
        <v>19.000000000000004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90.38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24.1</v>
      </c>
      <c r="AB49" s="75">
        <f>-STOA!Q49</f>
        <v>0</v>
      </c>
      <c r="AC49">
        <f t="shared" si="0"/>
        <v>1.1493259533793103</v>
      </c>
      <c r="AD49">
        <f t="shared" si="1"/>
        <v>135.6751923060624</v>
      </c>
      <c r="AE49">
        <f>'IDT-1'!E49</f>
        <v>0</v>
      </c>
      <c r="AF49" s="24"/>
      <c r="AG49">
        <f t="shared" si="2"/>
        <v>135.6751923060624</v>
      </c>
      <c r="AI49" s="34">
        <f>PXIL!K49</f>
        <v>0</v>
      </c>
      <c r="AJ49" s="34">
        <f>PXIL!Q49</f>
        <v>0</v>
      </c>
      <c r="AK49" s="34">
        <f>RTM_IEX!K49</f>
        <v>0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8">
        <f>GDAM_IEX!K49</f>
        <v>0</v>
      </c>
      <c r="AP49" s="148">
        <f>GDAM_IEX!Q49</f>
        <v>0</v>
      </c>
      <c r="AQ49" s="148">
        <f>GDAM_PXI!K49</f>
        <v>0</v>
      </c>
      <c r="AR49" s="148">
        <f>GDAM_PXI!Q49</f>
        <v>0</v>
      </c>
    </row>
    <row r="50" spans="1:44">
      <c r="A50" t="s">
        <v>92</v>
      </c>
      <c r="D50">
        <f>TWEPL!S50</f>
        <v>1.2781800000000001</v>
      </c>
      <c r="E50">
        <f>GT_NG!S50</f>
        <v>2.0663382594417077</v>
      </c>
      <c r="F50">
        <f>GT_Spot!S50</f>
        <v>0</v>
      </c>
      <c r="G50">
        <f>PPCL_NG!S50</f>
        <v>0</v>
      </c>
      <c r="H50">
        <f>PPCL_Spot!S50</f>
        <v>0</v>
      </c>
      <c r="I50">
        <f>Bawana_NG!S50</f>
        <v>19.000000000000004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90.38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24.1</v>
      </c>
      <c r="AB50" s="75">
        <f>-STOA!Q50</f>
        <v>0</v>
      </c>
      <c r="AC50">
        <f t="shared" si="0"/>
        <v>1.1493259533793103</v>
      </c>
      <c r="AD50">
        <f t="shared" si="1"/>
        <v>135.6751923060624</v>
      </c>
      <c r="AE50">
        <f>'IDT-1'!E50</f>
        <v>0</v>
      </c>
      <c r="AF50" s="24"/>
      <c r="AG50">
        <f t="shared" si="2"/>
        <v>135.6751923060624</v>
      </c>
      <c r="AI50" s="34">
        <f>PXIL!K50</f>
        <v>0</v>
      </c>
      <c r="AJ50" s="34">
        <f>PXIL!Q50</f>
        <v>0</v>
      </c>
      <c r="AK50" s="34">
        <f>RTM_IEX!K50</f>
        <v>0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8">
        <f>GDAM_IEX!K50</f>
        <v>0</v>
      </c>
      <c r="AP50" s="148">
        <f>GDAM_IEX!Q50</f>
        <v>0</v>
      </c>
      <c r="AQ50" s="148">
        <f>GDAM_PXI!K50</f>
        <v>0</v>
      </c>
      <c r="AR50" s="148">
        <f>GDAM_PXI!Q50</f>
        <v>0</v>
      </c>
    </row>
    <row r="51" spans="1:44">
      <c r="A51" t="s">
        <v>93</v>
      </c>
      <c r="D51">
        <f>TWEPL!S51</f>
        <v>1.2781800000000001</v>
      </c>
      <c r="E51">
        <f>GT_NG!S51</f>
        <v>2.0663382594417077</v>
      </c>
      <c r="F51">
        <f>GT_Spot!S51</f>
        <v>0</v>
      </c>
      <c r="G51">
        <f>PPCL_NG!S51</f>
        <v>0</v>
      </c>
      <c r="H51">
        <f>PPCL_Spot!S51</f>
        <v>0</v>
      </c>
      <c r="I51">
        <f>Bawana_NG!S51</f>
        <v>19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90.38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24.1</v>
      </c>
      <c r="AB51" s="75">
        <f>-STOA!Q51</f>
        <v>0</v>
      </c>
      <c r="AC51">
        <f t="shared" si="0"/>
        <v>1.1493259533793103</v>
      </c>
      <c r="AD51">
        <f t="shared" si="1"/>
        <v>135.6751923060624</v>
      </c>
      <c r="AE51">
        <f>'IDT-1'!E51</f>
        <v>0</v>
      </c>
      <c r="AF51" s="24"/>
      <c r="AG51">
        <f t="shared" si="2"/>
        <v>135.6751923060624</v>
      </c>
      <c r="AI51" s="34">
        <f>PXIL!K51</f>
        <v>0</v>
      </c>
      <c r="AJ51" s="34">
        <f>PXIL!Q51</f>
        <v>0</v>
      </c>
      <c r="AK51" s="34">
        <f>RTM_IEX!K51</f>
        <v>0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8">
        <f>GDAM_IEX!K51</f>
        <v>0</v>
      </c>
      <c r="AP51" s="148">
        <f>GDAM_IEX!Q51</f>
        <v>0</v>
      </c>
      <c r="AQ51" s="148">
        <f>GDAM_PXI!K51</f>
        <v>0</v>
      </c>
      <c r="AR51" s="148">
        <f>GDAM_PXI!Q51</f>
        <v>0</v>
      </c>
    </row>
    <row r="52" spans="1:44">
      <c r="A52" t="s">
        <v>94</v>
      </c>
      <c r="D52">
        <f>TWEPL!S52</f>
        <v>1.2781800000000001</v>
      </c>
      <c r="E52">
        <f>GT_NG!S52</f>
        <v>2.0663382594417077</v>
      </c>
      <c r="F52">
        <f>GT_Spot!S52</f>
        <v>0</v>
      </c>
      <c r="G52">
        <f>PPCL_NG!S52</f>
        <v>0</v>
      </c>
      <c r="H52">
        <f>PPCL_Spot!S52</f>
        <v>0</v>
      </c>
      <c r="I52">
        <f>Bawana_NG!S52</f>
        <v>19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90.38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24.1</v>
      </c>
      <c r="AB52" s="75">
        <f>-STOA!Q52</f>
        <v>0</v>
      </c>
      <c r="AC52">
        <f t="shared" si="0"/>
        <v>1.1493259533793103</v>
      </c>
      <c r="AD52">
        <f t="shared" si="1"/>
        <v>135.6751923060624</v>
      </c>
      <c r="AE52">
        <f>'IDT-1'!E52</f>
        <v>0</v>
      </c>
      <c r="AF52" s="24"/>
      <c r="AG52">
        <f t="shared" si="2"/>
        <v>135.6751923060624</v>
      </c>
      <c r="AI52" s="34">
        <f>PXIL!K52</f>
        <v>0</v>
      </c>
      <c r="AJ52" s="34">
        <f>PXIL!Q52</f>
        <v>0</v>
      </c>
      <c r="AK52" s="34">
        <f>RTM_IEX!K52</f>
        <v>0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8">
        <f>GDAM_IEX!K52</f>
        <v>0</v>
      </c>
      <c r="AP52" s="148">
        <f>GDAM_IEX!Q52</f>
        <v>0</v>
      </c>
      <c r="AQ52" s="148">
        <f>GDAM_PXI!K52</f>
        <v>0</v>
      </c>
      <c r="AR52" s="148">
        <f>GDAM_PXI!Q52</f>
        <v>0</v>
      </c>
    </row>
    <row r="53" spans="1:44">
      <c r="A53" t="s">
        <v>95</v>
      </c>
      <c r="D53">
        <f>TWEPL!S53</f>
        <v>1.2781800000000001</v>
      </c>
      <c r="E53">
        <f>GT_NG!S53</f>
        <v>2.0663382594417077</v>
      </c>
      <c r="F53">
        <f>GT_Spot!S53</f>
        <v>0</v>
      </c>
      <c r="G53">
        <f>PPCL_NG!S53</f>
        <v>0</v>
      </c>
      <c r="H53">
        <f>PPCL_Spot!S53</f>
        <v>0</v>
      </c>
      <c r="I53">
        <f>Bawana_NG!S53</f>
        <v>19.110878176554387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90.38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24.1</v>
      </c>
      <c r="AB53" s="75">
        <f>-STOA!Q53</f>
        <v>0</v>
      </c>
      <c r="AC53">
        <f t="shared" si="0"/>
        <v>1.1502573300623671</v>
      </c>
      <c r="AD53">
        <f t="shared" si="1"/>
        <v>135.78513910593372</v>
      </c>
      <c r="AE53">
        <f>'IDT-1'!E53</f>
        <v>0</v>
      </c>
      <c r="AF53" s="24"/>
      <c r="AG53">
        <f t="shared" si="2"/>
        <v>135.78513910593372</v>
      </c>
      <c r="AI53" s="34">
        <f>PXIL!K53</f>
        <v>0</v>
      </c>
      <c r="AJ53" s="34">
        <f>PXIL!Q53</f>
        <v>0</v>
      </c>
      <c r="AK53" s="34">
        <f>RTM_IEX!K53</f>
        <v>0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8">
        <f>GDAM_IEX!K53</f>
        <v>0</v>
      </c>
      <c r="AP53" s="148">
        <f>GDAM_IEX!Q53</f>
        <v>0</v>
      </c>
      <c r="AQ53" s="148">
        <f>GDAM_PXI!K53</f>
        <v>0</v>
      </c>
      <c r="AR53" s="148">
        <f>GDAM_PXI!Q53</f>
        <v>0</v>
      </c>
    </row>
    <row r="54" spans="1:44">
      <c r="A54" t="s">
        <v>96</v>
      </c>
      <c r="D54">
        <f>TWEPL!S54</f>
        <v>1.2879000000000003</v>
      </c>
      <c r="E54">
        <f>GT_NG!S54</f>
        <v>2.0663382594417077</v>
      </c>
      <c r="F54">
        <f>GT_Spot!S54</f>
        <v>0</v>
      </c>
      <c r="G54">
        <f>PPCL_NG!S54</f>
        <v>0</v>
      </c>
      <c r="H54">
        <f>PPCL_Spot!S54</f>
        <v>0</v>
      </c>
      <c r="I54">
        <f>Bawana_NG!S54</f>
        <v>19.110878176554387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90.38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24.1</v>
      </c>
      <c r="AB54" s="75">
        <f>-STOA!Q54</f>
        <v>0</v>
      </c>
      <c r="AC54">
        <f t="shared" si="0"/>
        <v>1.150338978062367</v>
      </c>
      <c r="AD54">
        <f t="shared" si="1"/>
        <v>135.79477745793372</v>
      </c>
      <c r="AE54">
        <f>'IDT-1'!E54</f>
        <v>0</v>
      </c>
      <c r="AF54" s="24"/>
      <c r="AG54">
        <f t="shared" si="2"/>
        <v>135.79477745793372</v>
      </c>
      <c r="AI54" s="34">
        <f>PXIL!K54</f>
        <v>0</v>
      </c>
      <c r="AJ54" s="34">
        <f>PXIL!Q54</f>
        <v>0</v>
      </c>
      <c r="AK54" s="34">
        <f>RTM_IEX!K54</f>
        <v>0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8">
        <f>GDAM_IEX!K54</f>
        <v>0</v>
      </c>
      <c r="AP54" s="148">
        <f>GDAM_IEX!Q54</f>
        <v>0</v>
      </c>
      <c r="AQ54" s="148">
        <f>GDAM_PXI!K54</f>
        <v>0</v>
      </c>
      <c r="AR54" s="148">
        <f>GDAM_PXI!Q54</f>
        <v>0</v>
      </c>
    </row>
    <row r="55" spans="1:44">
      <c r="A55" t="s">
        <v>97</v>
      </c>
      <c r="D55">
        <f>TWEPL!S55</f>
        <v>1.2879000000000003</v>
      </c>
      <c r="E55">
        <f>GT_NG!S55</f>
        <v>2.0663382594417077</v>
      </c>
      <c r="F55">
        <f>GT_Spot!S55</f>
        <v>0</v>
      </c>
      <c r="G55">
        <f>PPCL_NG!S55</f>
        <v>0</v>
      </c>
      <c r="H55">
        <f>PPCL_Spot!S55</f>
        <v>0</v>
      </c>
      <c r="I55">
        <f>Bawana_NG!S55</f>
        <v>19.690911531873521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90.38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24.1</v>
      </c>
      <c r="AB55" s="75">
        <f>-STOA!Q55</f>
        <v>0</v>
      </c>
      <c r="AC55">
        <f t="shared" si="0"/>
        <v>1.1552112582470477</v>
      </c>
      <c r="AD55">
        <f t="shared" si="1"/>
        <v>136.36993853306817</v>
      </c>
      <c r="AE55">
        <f>'IDT-1'!E55</f>
        <v>0</v>
      </c>
      <c r="AF55" s="24"/>
      <c r="AG55">
        <f t="shared" si="2"/>
        <v>136.36993853306817</v>
      </c>
      <c r="AI55" s="34">
        <f>PXIL!K55</f>
        <v>0</v>
      </c>
      <c r="AJ55" s="34">
        <f>PXIL!Q55</f>
        <v>0</v>
      </c>
      <c r="AK55" s="34">
        <f>RTM_IEX!K55</f>
        <v>0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8">
        <f>GDAM_IEX!K55</f>
        <v>0</v>
      </c>
      <c r="AP55" s="148">
        <f>GDAM_IEX!Q55</f>
        <v>0</v>
      </c>
      <c r="AQ55" s="148">
        <f>GDAM_PXI!K55</f>
        <v>0</v>
      </c>
      <c r="AR55" s="148">
        <f>GDAM_PXI!Q55</f>
        <v>0</v>
      </c>
    </row>
    <row r="56" spans="1:44">
      <c r="A56" t="s">
        <v>98</v>
      </c>
      <c r="D56">
        <f>TWEPL!S56</f>
        <v>1.2879000000000003</v>
      </c>
      <c r="E56">
        <f>GT_NG!S56</f>
        <v>2.0663382594417077</v>
      </c>
      <c r="F56">
        <f>GT_Spot!S56</f>
        <v>0</v>
      </c>
      <c r="G56">
        <f>PPCL_NG!S56</f>
        <v>0</v>
      </c>
      <c r="H56">
        <f>PPCL_Spot!S56</f>
        <v>0</v>
      </c>
      <c r="I56">
        <f>Bawana_NG!S56</f>
        <v>19.690911531873521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90.38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24.1</v>
      </c>
      <c r="AB56" s="75">
        <f>-STOA!Q56</f>
        <v>0</v>
      </c>
      <c r="AC56">
        <f t="shared" si="0"/>
        <v>1.1552112582470477</v>
      </c>
      <c r="AD56">
        <f t="shared" si="1"/>
        <v>136.36993853306817</v>
      </c>
      <c r="AE56">
        <f>'IDT-1'!E56</f>
        <v>0</v>
      </c>
      <c r="AF56" s="24"/>
      <c r="AG56">
        <f t="shared" si="2"/>
        <v>136.36993853306817</v>
      </c>
      <c r="AI56" s="34">
        <f>PXIL!K56</f>
        <v>0</v>
      </c>
      <c r="AJ56" s="34">
        <f>PXIL!Q56</f>
        <v>0</v>
      </c>
      <c r="AK56" s="34">
        <f>RTM_IEX!K56</f>
        <v>0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8">
        <f>GDAM_IEX!K56</f>
        <v>0</v>
      </c>
      <c r="AP56" s="148">
        <f>GDAM_IEX!Q56</f>
        <v>0</v>
      </c>
      <c r="AQ56" s="148">
        <f>GDAM_PXI!K56</f>
        <v>0</v>
      </c>
      <c r="AR56" s="148">
        <f>GDAM_PXI!Q56</f>
        <v>0</v>
      </c>
    </row>
    <row r="57" spans="1:44">
      <c r="A57" t="s">
        <v>99</v>
      </c>
      <c r="D57">
        <f>TWEPL!S57</f>
        <v>1.2879000000000003</v>
      </c>
      <c r="E57">
        <f>GT_NG!S57</f>
        <v>2.0663382594417077</v>
      </c>
      <c r="F57">
        <f>GT_Spot!S57</f>
        <v>0</v>
      </c>
      <c r="G57">
        <f>PPCL_NG!S57</f>
        <v>0</v>
      </c>
      <c r="H57">
        <f>PPCL_Spot!S57</f>
        <v>0</v>
      </c>
      <c r="I57">
        <f>Bawana_NG!S57</f>
        <v>19.690911531873521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90.38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24.1</v>
      </c>
      <c r="AB57" s="75">
        <f>-STOA!Q57</f>
        <v>0</v>
      </c>
      <c r="AC57">
        <f t="shared" si="0"/>
        <v>1.1552112582470477</v>
      </c>
      <c r="AD57">
        <f t="shared" si="1"/>
        <v>136.36993853306817</v>
      </c>
      <c r="AE57">
        <f>'IDT-1'!E57</f>
        <v>0</v>
      </c>
      <c r="AF57" s="24"/>
      <c r="AG57">
        <f t="shared" si="2"/>
        <v>136.36993853306817</v>
      </c>
      <c r="AI57" s="34">
        <f>PXIL!K57</f>
        <v>0</v>
      </c>
      <c r="AJ57" s="34">
        <f>PXIL!Q57</f>
        <v>0</v>
      </c>
      <c r="AK57" s="34">
        <f>RTM_IEX!K57</f>
        <v>0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8">
        <f>GDAM_IEX!K57</f>
        <v>0</v>
      </c>
      <c r="AP57" s="148">
        <f>GDAM_IEX!Q57</f>
        <v>0</v>
      </c>
      <c r="AQ57" s="148">
        <f>GDAM_PXI!K57</f>
        <v>0</v>
      </c>
      <c r="AR57" s="148">
        <f>GDAM_PXI!Q57</f>
        <v>0</v>
      </c>
    </row>
    <row r="58" spans="1:44">
      <c r="A58" t="s">
        <v>100</v>
      </c>
      <c r="D58">
        <f>TWEPL!S58</f>
        <v>1.2879000000000003</v>
      </c>
      <c r="E58">
        <f>GT_NG!S58</f>
        <v>2.0663382594417077</v>
      </c>
      <c r="F58">
        <f>GT_Spot!S58</f>
        <v>0</v>
      </c>
      <c r="G58">
        <f>PPCL_NG!S58</f>
        <v>0</v>
      </c>
      <c r="H58">
        <f>PPCL_Spot!S58</f>
        <v>0</v>
      </c>
      <c r="I58">
        <f>Bawana_NG!S58</f>
        <v>19.690911531873521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90.38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24.1</v>
      </c>
      <c r="AB58" s="75">
        <f>-STOA!Q58</f>
        <v>0</v>
      </c>
      <c r="AC58">
        <f t="shared" si="0"/>
        <v>1.1552112582470477</v>
      </c>
      <c r="AD58">
        <f t="shared" si="1"/>
        <v>136.36993853306817</v>
      </c>
      <c r="AE58">
        <f>'IDT-1'!E58</f>
        <v>0</v>
      </c>
      <c r="AF58" s="24"/>
      <c r="AG58">
        <f t="shared" si="2"/>
        <v>136.36993853306817</v>
      </c>
      <c r="AI58" s="34">
        <f>PXIL!K58</f>
        <v>0</v>
      </c>
      <c r="AJ58" s="34">
        <f>PXIL!Q58</f>
        <v>0</v>
      </c>
      <c r="AK58" s="34">
        <f>RTM_IEX!K58</f>
        <v>0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8">
        <f>GDAM_IEX!K58</f>
        <v>0</v>
      </c>
      <c r="AP58" s="148">
        <f>GDAM_IEX!Q58</f>
        <v>0</v>
      </c>
      <c r="AQ58" s="148">
        <f>GDAM_PXI!K58</f>
        <v>0</v>
      </c>
      <c r="AR58" s="148">
        <f>GDAM_PXI!Q58</f>
        <v>0</v>
      </c>
    </row>
    <row r="59" spans="1:44">
      <c r="A59" t="s">
        <v>101</v>
      </c>
      <c r="D59">
        <f>TWEPL!S59</f>
        <v>1.2879000000000003</v>
      </c>
      <c r="E59">
        <f>GT_NG!S59</f>
        <v>2.0663382594417077</v>
      </c>
      <c r="F59">
        <f>GT_Spot!S59</f>
        <v>0</v>
      </c>
      <c r="G59">
        <f>PPCL_NG!S59</f>
        <v>0</v>
      </c>
      <c r="H59">
        <f>PPCL_Spot!S59</f>
        <v>0</v>
      </c>
      <c r="I59">
        <f>Bawana_NG!S59</f>
        <v>19.280911282317909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90.38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24.1</v>
      </c>
      <c r="AB59" s="75">
        <f>-STOA!Q59</f>
        <v>0</v>
      </c>
      <c r="AC59">
        <f t="shared" si="0"/>
        <v>1.1517672561507808</v>
      </c>
      <c r="AD59">
        <f t="shared" si="1"/>
        <v>135.96338228560884</v>
      </c>
      <c r="AE59">
        <f>'IDT-1'!E59</f>
        <v>0</v>
      </c>
      <c r="AF59" s="24"/>
      <c r="AG59">
        <f t="shared" si="2"/>
        <v>135.96338228560884</v>
      </c>
      <c r="AI59" s="34">
        <f>PXIL!K59</f>
        <v>0</v>
      </c>
      <c r="AJ59" s="34">
        <f>PXIL!Q59</f>
        <v>0</v>
      </c>
      <c r="AK59" s="34">
        <f>RTM_IEX!K59</f>
        <v>0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8">
        <f>GDAM_IEX!K59</f>
        <v>0</v>
      </c>
      <c r="AP59" s="148">
        <f>GDAM_IEX!Q59</f>
        <v>0</v>
      </c>
      <c r="AQ59" s="148">
        <f>GDAM_PXI!K59</f>
        <v>0</v>
      </c>
      <c r="AR59" s="148">
        <f>GDAM_PXI!Q59</f>
        <v>0</v>
      </c>
    </row>
    <row r="60" spans="1:44">
      <c r="A60" t="s">
        <v>102</v>
      </c>
      <c r="D60">
        <f>TWEPL!S60</f>
        <v>1.2879000000000003</v>
      </c>
      <c r="E60">
        <f>GT_NG!S60</f>
        <v>2.0663382594417077</v>
      </c>
      <c r="F60">
        <f>GT_Spot!S60</f>
        <v>0</v>
      </c>
      <c r="G60">
        <f>PPCL_NG!S60</f>
        <v>0</v>
      </c>
      <c r="H60">
        <f>PPCL_Spot!S60</f>
        <v>0</v>
      </c>
      <c r="I60">
        <f>Bawana_NG!S60</f>
        <v>19.280911282317909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90.38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24.1</v>
      </c>
      <c r="AB60" s="75">
        <f>-STOA!Q60</f>
        <v>0</v>
      </c>
      <c r="AC60">
        <f t="shared" si="0"/>
        <v>1.1517672561507808</v>
      </c>
      <c r="AD60">
        <f t="shared" si="1"/>
        <v>135.96338228560884</v>
      </c>
      <c r="AE60">
        <f>'IDT-1'!E60</f>
        <v>0</v>
      </c>
      <c r="AF60" s="24"/>
      <c r="AG60">
        <f t="shared" si="2"/>
        <v>135.96338228560884</v>
      </c>
      <c r="AI60" s="34">
        <f>PXIL!K60</f>
        <v>0</v>
      </c>
      <c r="AJ60" s="34">
        <f>PXIL!Q60</f>
        <v>0</v>
      </c>
      <c r="AK60" s="34">
        <f>RTM_IEX!K60</f>
        <v>0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8">
        <f>GDAM_IEX!K60</f>
        <v>0</v>
      </c>
      <c r="AP60" s="148">
        <f>GDAM_IEX!Q60</f>
        <v>0</v>
      </c>
      <c r="AQ60" s="148">
        <f>GDAM_PXI!K60</f>
        <v>0</v>
      </c>
      <c r="AR60" s="148">
        <f>GDAM_PXI!Q60</f>
        <v>0</v>
      </c>
    </row>
    <row r="61" spans="1:44">
      <c r="A61" t="s">
        <v>103</v>
      </c>
      <c r="D61">
        <f>TWEPL!S61</f>
        <v>1.2879000000000003</v>
      </c>
      <c r="E61">
        <f>GT_NG!S61</f>
        <v>2.0663382594417077</v>
      </c>
      <c r="F61">
        <f>GT_Spot!S61</f>
        <v>0</v>
      </c>
      <c r="G61">
        <f>PPCL_NG!S61</f>
        <v>0</v>
      </c>
      <c r="H61">
        <f>PPCL_Spot!S61</f>
        <v>0</v>
      </c>
      <c r="I61">
        <f>Bawana_NG!S61</f>
        <v>19.280911282317909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90.38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24.1</v>
      </c>
      <c r="AB61" s="75">
        <f>-STOA!Q61</f>
        <v>0</v>
      </c>
      <c r="AC61">
        <f t="shared" si="0"/>
        <v>1.1517672561507808</v>
      </c>
      <c r="AD61">
        <f t="shared" si="1"/>
        <v>135.96338228560884</v>
      </c>
      <c r="AE61">
        <f>'IDT-1'!E61</f>
        <v>0</v>
      </c>
      <c r="AF61" s="24"/>
      <c r="AG61">
        <f t="shared" si="2"/>
        <v>135.96338228560884</v>
      </c>
      <c r="AI61" s="34">
        <f>PXIL!K61</f>
        <v>0</v>
      </c>
      <c r="AJ61" s="34">
        <f>PXIL!Q61</f>
        <v>0</v>
      </c>
      <c r="AK61" s="34">
        <f>RTM_IEX!K61</f>
        <v>0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8">
        <f>GDAM_IEX!K61</f>
        <v>0</v>
      </c>
      <c r="AP61" s="148">
        <f>GDAM_IEX!Q61</f>
        <v>0</v>
      </c>
      <c r="AQ61" s="148">
        <f>GDAM_PXI!K61</f>
        <v>0</v>
      </c>
      <c r="AR61" s="148">
        <f>GDAM_PXI!Q61</f>
        <v>0</v>
      </c>
    </row>
    <row r="62" spans="1:44">
      <c r="A62" t="s">
        <v>104</v>
      </c>
      <c r="D62">
        <f>TWEPL!S62</f>
        <v>1.2879000000000003</v>
      </c>
      <c r="E62">
        <f>GT_NG!S62</f>
        <v>2.0663382594417077</v>
      </c>
      <c r="F62">
        <f>GT_Spot!S62</f>
        <v>0</v>
      </c>
      <c r="G62">
        <f>PPCL_NG!S62</f>
        <v>0</v>
      </c>
      <c r="H62">
        <f>PPCL_Spot!S62</f>
        <v>0</v>
      </c>
      <c r="I62">
        <f>Bawana_NG!S62</f>
        <v>19.280911282317909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90.38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24.1</v>
      </c>
      <c r="AB62" s="75">
        <f>-STOA!Q62</f>
        <v>0</v>
      </c>
      <c r="AC62">
        <f t="shared" si="0"/>
        <v>1.1517672561507808</v>
      </c>
      <c r="AD62">
        <f t="shared" si="1"/>
        <v>135.96338228560884</v>
      </c>
      <c r="AE62">
        <f>'IDT-1'!E62</f>
        <v>0</v>
      </c>
      <c r="AF62" s="24"/>
      <c r="AG62">
        <f t="shared" si="2"/>
        <v>135.96338228560884</v>
      </c>
      <c r="AI62" s="34">
        <f>PXIL!K62</f>
        <v>0</v>
      </c>
      <c r="AJ62" s="34">
        <f>PXIL!Q62</f>
        <v>0</v>
      </c>
      <c r="AK62" s="34">
        <f>RTM_IEX!K62</f>
        <v>0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8">
        <f>GDAM_IEX!K62</f>
        <v>0</v>
      </c>
      <c r="AP62" s="148">
        <f>GDAM_IEX!Q62</f>
        <v>0</v>
      </c>
      <c r="AQ62" s="148">
        <f>GDAM_PXI!K62</f>
        <v>0</v>
      </c>
      <c r="AR62" s="148">
        <f>GDAM_PXI!Q62</f>
        <v>0</v>
      </c>
    </row>
    <row r="63" spans="1:44">
      <c r="A63" t="s">
        <v>105</v>
      </c>
      <c r="D63">
        <f>TWEPL!S63</f>
        <v>1.2879000000000003</v>
      </c>
      <c r="E63">
        <f>GT_NG!S63</f>
        <v>2.0663382594417077</v>
      </c>
      <c r="F63">
        <f>GT_Spot!S63</f>
        <v>0</v>
      </c>
      <c r="G63">
        <f>PPCL_NG!S63</f>
        <v>0</v>
      </c>
      <c r="H63">
        <f>PPCL_Spot!S63</f>
        <v>0</v>
      </c>
      <c r="I63">
        <f>Bawana_NG!S63</f>
        <v>19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90.38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24.1</v>
      </c>
      <c r="AB63" s="75">
        <f>-STOA!Q63</f>
        <v>0</v>
      </c>
      <c r="AC63">
        <f t="shared" si="0"/>
        <v>1.2303836013793101</v>
      </c>
      <c r="AD63">
        <f t="shared" si="1"/>
        <v>145.24385465806236</v>
      </c>
      <c r="AE63">
        <f>'IDT-1'!E63</f>
        <v>0</v>
      </c>
      <c r="AF63" s="24"/>
      <c r="AG63">
        <f t="shared" si="2"/>
        <v>145.24385465806236</v>
      </c>
      <c r="AI63" s="34">
        <f>PXIL!K63</f>
        <v>0</v>
      </c>
      <c r="AJ63" s="34">
        <f>PXIL!Q63</f>
        <v>0</v>
      </c>
      <c r="AK63" s="34">
        <f>RTM_IEX!K63</f>
        <v>9.64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8">
        <f>GDAM_IEX!K63</f>
        <v>0</v>
      </c>
      <c r="AP63" s="148">
        <f>GDAM_IEX!Q63</f>
        <v>0</v>
      </c>
      <c r="AQ63" s="148">
        <f>GDAM_PXI!K63</f>
        <v>0</v>
      </c>
      <c r="AR63" s="148">
        <f>GDAM_PXI!Q63</f>
        <v>0</v>
      </c>
    </row>
    <row r="64" spans="1:44">
      <c r="A64" t="s">
        <v>106</v>
      </c>
      <c r="D64">
        <f>TWEPL!S64</f>
        <v>1.2879000000000003</v>
      </c>
      <c r="E64">
        <f>GT_NG!S64</f>
        <v>2.0663382594417077</v>
      </c>
      <c r="F64">
        <f>GT_Spot!S64</f>
        <v>0</v>
      </c>
      <c r="G64">
        <f>PPCL_NG!S64</f>
        <v>0</v>
      </c>
      <c r="H64">
        <f>PPCL_Spot!S64</f>
        <v>0</v>
      </c>
      <c r="I64">
        <f>Bawana_NG!S64</f>
        <v>19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90.38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24.1</v>
      </c>
      <c r="AB64" s="75">
        <f>-STOA!Q64</f>
        <v>0</v>
      </c>
      <c r="AC64">
        <f t="shared" si="0"/>
        <v>1.2303836013793101</v>
      </c>
      <c r="AD64">
        <f t="shared" si="1"/>
        <v>145.24385465806236</v>
      </c>
      <c r="AE64">
        <f>'IDT-1'!E64</f>
        <v>0</v>
      </c>
      <c r="AF64" s="24"/>
      <c r="AG64">
        <f t="shared" si="2"/>
        <v>145.24385465806236</v>
      </c>
      <c r="AI64" s="34">
        <f>PXIL!K64</f>
        <v>0</v>
      </c>
      <c r="AJ64" s="34">
        <f>PXIL!Q64</f>
        <v>0</v>
      </c>
      <c r="AK64" s="34">
        <f>RTM_IEX!K64</f>
        <v>9.64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8">
        <f>GDAM_IEX!K64</f>
        <v>0</v>
      </c>
      <c r="AP64" s="148">
        <f>GDAM_IEX!Q64</f>
        <v>0</v>
      </c>
      <c r="AQ64" s="148">
        <f>GDAM_PXI!K64</f>
        <v>0</v>
      </c>
      <c r="AR64" s="148">
        <f>GDAM_PXI!Q64</f>
        <v>0</v>
      </c>
    </row>
    <row r="65" spans="1:44">
      <c r="A65" t="s">
        <v>107</v>
      </c>
      <c r="D65">
        <f>TWEPL!S65</f>
        <v>1.2879000000000003</v>
      </c>
      <c r="E65">
        <f>GT_NG!S65</f>
        <v>2.0663382594417077</v>
      </c>
      <c r="F65">
        <f>GT_Spot!S65</f>
        <v>0</v>
      </c>
      <c r="G65">
        <f>PPCL_NG!S65</f>
        <v>0</v>
      </c>
      <c r="H65">
        <f>PPCL_Spot!S65</f>
        <v>0</v>
      </c>
      <c r="I65">
        <f>Bawana_NG!S65</f>
        <v>19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90.38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24.1</v>
      </c>
      <c r="AB65" s="75">
        <f>-STOA!Q65</f>
        <v>0</v>
      </c>
      <c r="AC65">
        <f t="shared" si="0"/>
        <v>1.2304676013793101</v>
      </c>
      <c r="AD65">
        <f t="shared" si="1"/>
        <v>145.25377065806239</v>
      </c>
      <c r="AE65">
        <f>'IDT-1'!E65</f>
        <v>0</v>
      </c>
      <c r="AF65" s="24"/>
      <c r="AG65">
        <f t="shared" si="2"/>
        <v>145.25377065806239</v>
      </c>
      <c r="AI65" s="34">
        <f>PXIL!K65</f>
        <v>0</v>
      </c>
      <c r="AJ65" s="34">
        <f>PXIL!Q65</f>
        <v>0</v>
      </c>
      <c r="AK65" s="34">
        <f>RTM_IEX!K65</f>
        <v>9.65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8">
        <f>GDAM_IEX!K65</f>
        <v>0</v>
      </c>
      <c r="AP65" s="148">
        <f>GDAM_IEX!Q65</f>
        <v>0</v>
      </c>
      <c r="AQ65" s="148">
        <f>GDAM_PXI!K65</f>
        <v>0</v>
      </c>
      <c r="AR65" s="148">
        <f>GDAM_PXI!Q65</f>
        <v>0</v>
      </c>
    </row>
    <row r="66" spans="1:44">
      <c r="A66" t="s">
        <v>108</v>
      </c>
      <c r="D66">
        <f>TWEPL!S66</f>
        <v>1.2879000000000003</v>
      </c>
      <c r="E66">
        <f>GT_NG!S66</f>
        <v>2.0663382594417077</v>
      </c>
      <c r="F66">
        <f>GT_Spot!S66</f>
        <v>0</v>
      </c>
      <c r="G66">
        <f>PPCL_NG!S66</f>
        <v>0</v>
      </c>
      <c r="H66">
        <f>PPCL_Spot!S66</f>
        <v>0</v>
      </c>
      <c r="I66">
        <f>Bawana_NG!S66</f>
        <v>19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90.38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24.1</v>
      </c>
      <c r="AB66" s="75">
        <f>-STOA!Q66</f>
        <v>0</v>
      </c>
      <c r="AC66">
        <f t="shared" si="0"/>
        <v>1.2303836013793101</v>
      </c>
      <c r="AD66">
        <f t="shared" si="1"/>
        <v>145.24385465806236</v>
      </c>
      <c r="AE66">
        <f>'IDT-1'!E66</f>
        <v>0</v>
      </c>
      <c r="AF66" s="24"/>
      <c r="AG66">
        <f t="shared" si="2"/>
        <v>145.24385465806236</v>
      </c>
      <c r="AI66" s="34">
        <f>PXIL!K66</f>
        <v>0</v>
      </c>
      <c r="AJ66" s="34">
        <f>PXIL!Q66</f>
        <v>0</v>
      </c>
      <c r="AK66" s="34">
        <f>RTM_IEX!K66</f>
        <v>9.64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8">
        <f>GDAM_IEX!K66</f>
        <v>0</v>
      </c>
      <c r="AP66" s="148">
        <f>GDAM_IEX!Q66</f>
        <v>0</v>
      </c>
      <c r="AQ66" s="148">
        <f>GDAM_PXI!K66</f>
        <v>0</v>
      </c>
      <c r="AR66" s="148">
        <f>GDAM_PXI!Q66</f>
        <v>0</v>
      </c>
    </row>
    <row r="67" spans="1:44">
      <c r="A67" t="s">
        <v>109</v>
      </c>
      <c r="D67">
        <f>TWEPL!S67</f>
        <v>1.2879000000000003</v>
      </c>
      <c r="E67">
        <f>GT_NG!S67</f>
        <v>2.0663382594417077</v>
      </c>
      <c r="F67">
        <f>GT_Spot!S67</f>
        <v>0</v>
      </c>
      <c r="G67">
        <f>PPCL_NG!S67</f>
        <v>0</v>
      </c>
      <c r="H67">
        <f>PPCL_Spot!S67</f>
        <v>0</v>
      </c>
      <c r="I67">
        <f>Bawana_NG!S67</f>
        <v>19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90.38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0</v>
      </c>
      <c r="AB67" s="75">
        <f>-STOA!Q67</f>
        <v>0</v>
      </c>
      <c r="AC67">
        <f t="shared" si="0"/>
        <v>1.1818316013793102</v>
      </c>
      <c r="AD67">
        <f t="shared" si="1"/>
        <v>139.51240665806239</v>
      </c>
      <c r="AE67">
        <f>'IDT-1'!E67</f>
        <v>0</v>
      </c>
      <c r="AF67" s="24"/>
      <c r="AG67">
        <f t="shared" si="2"/>
        <v>139.51240665806239</v>
      </c>
      <c r="AI67" s="34">
        <f>PXIL!K67</f>
        <v>0</v>
      </c>
      <c r="AJ67" s="34">
        <f>PXIL!Q67</f>
        <v>0</v>
      </c>
      <c r="AK67" s="34">
        <f>RTM_IEX!K67</f>
        <v>27.96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8">
        <f>GDAM_IEX!K67</f>
        <v>0</v>
      </c>
      <c r="AP67" s="148">
        <f>GDAM_IEX!Q67</f>
        <v>0</v>
      </c>
      <c r="AQ67" s="148">
        <f>GDAM_PXI!K67</f>
        <v>0</v>
      </c>
      <c r="AR67" s="148">
        <f>GDAM_PXI!Q67</f>
        <v>0</v>
      </c>
    </row>
    <row r="68" spans="1:44">
      <c r="A68" t="s">
        <v>110</v>
      </c>
      <c r="D68">
        <f>TWEPL!S68</f>
        <v>1.2879000000000003</v>
      </c>
      <c r="E68">
        <f>GT_NG!S68</f>
        <v>2.0663382594417077</v>
      </c>
      <c r="F68">
        <f>GT_Spot!S68</f>
        <v>0</v>
      </c>
      <c r="G68">
        <f>PPCL_NG!S68</f>
        <v>0</v>
      </c>
      <c r="H68">
        <f>PPCL_Spot!S68</f>
        <v>0</v>
      </c>
      <c r="I68">
        <f>Bawana_NG!S68</f>
        <v>19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90.38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0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1.1818316013793102</v>
      </c>
      <c r="AD68">
        <f t="shared" ref="AD68:AD98" si="4">SUM(B68:AB68,AI68:AR68)-AC68</f>
        <v>139.51240665806239</v>
      </c>
      <c r="AE68">
        <f>'IDT-1'!E68</f>
        <v>0</v>
      </c>
      <c r="AF68" s="24"/>
      <c r="AG68">
        <f t="shared" ref="AG68:AG98" si="5">SUM(AD68:AF68)+AT68</f>
        <v>139.51240665806239</v>
      </c>
      <c r="AI68" s="34">
        <f>PXIL!K68</f>
        <v>0</v>
      </c>
      <c r="AJ68" s="34">
        <f>PXIL!Q68</f>
        <v>0</v>
      </c>
      <c r="AK68" s="34">
        <f>RTM_IEX!K68</f>
        <v>27.96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8">
        <f>GDAM_IEX!K68</f>
        <v>0</v>
      </c>
      <c r="AP68" s="148">
        <f>GDAM_IEX!Q68</f>
        <v>0</v>
      </c>
      <c r="AQ68" s="148">
        <f>GDAM_PXI!K68</f>
        <v>0</v>
      </c>
      <c r="AR68" s="148">
        <f>GDAM_PXI!Q68</f>
        <v>0</v>
      </c>
    </row>
    <row r="69" spans="1:44">
      <c r="A69" t="s">
        <v>111</v>
      </c>
      <c r="D69">
        <f>TWEPL!S69</f>
        <v>1.2879000000000003</v>
      </c>
      <c r="E69">
        <f>GT_NG!S69</f>
        <v>2.0663382594417077</v>
      </c>
      <c r="F69">
        <f>GT_Spot!S69</f>
        <v>0</v>
      </c>
      <c r="G69">
        <f>PPCL_NG!S69</f>
        <v>0</v>
      </c>
      <c r="H69">
        <f>PPCL_Spot!S69</f>
        <v>0</v>
      </c>
      <c r="I69">
        <f>Bawana_NG!S69</f>
        <v>19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90.38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0</v>
      </c>
      <c r="AB69" s="75">
        <f>-STOA!Q69</f>
        <v>0</v>
      </c>
      <c r="AC69">
        <f t="shared" si="3"/>
        <v>1.2141716013793102</v>
      </c>
      <c r="AD69">
        <f t="shared" si="4"/>
        <v>143.33006665806238</v>
      </c>
      <c r="AE69">
        <f>'IDT-1'!E69</f>
        <v>0</v>
      </c>
      <c r="AF69" s="24"/>
      <c r="AG69">
        <f t="shared" si="5"/>
        <v>143.33006665806238</v>
      </c>
      <c r="AI69" s="34">
        <f>PXIL!K69</f>
        <v>0</v>
      </c>
      <c r="AJ69" s="34">
        <f>PXIL!Q69</f>
        <v>0</v>
      </c>
      <c r="AK69" s="34">
        <f>RTM_IEX!K69</f>
        <v>31.81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8">
        <f>GDAM_IEX!K69</f>
        <v>0</v>
      </c>
      <c r="AP69" s="148">
        <f>GDAM_IEX!Q69</f>
        <v>0</v>
      </c>
      <c r="AQ69" s="148">
        <f>GDAM_PXI!K69</f>
        <v>0</v>
      </c>
      <c r="AR69" s="148">
        <f>GDAM_PXI!Q69</f>
        <v>0</v>
      </c>
    </row>
    <row r="70" spans="1:44">
      <c r="A70" t="s">
        <v>112</v>
      </c>
      <c r="D70">
        <f>TWEPL!S70</f>
        <v>1.2879000000000003</v>
      </c>
      <c r="E70">
        <f>GT_NG!S70</f>
        <v>2.0663382594417077</v>
      </c>
      <c r="F70">
        <f>GT_Spot!S70</f>
        <v>0</v>
      </c>
      <c r="G70">
        <f>PPCL_NG!S70</f>
        <v>0</v>
      </c>
      <c r="H70">
        <f>PPCL_Spot!S70</f>
        <v>0</v>
      </c>
      <c r="I70">
        <f>Bawana_NG!S70</f>
        <v>19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90.38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0</v>
      </c>
      <c r="AB70" s="75">
        <f>-STOA!Q70</f>
        <v>0</v>
      </c>
      <c r="AC70">
        <f t="shared" si="3"/>
        <v>1.1980436013793101</v>
      </c>
      <c r="AD70">
        <f t="shared" si="4"/>
        <v>141.4261946580624</v>
      </c>
      <c r="AE70">
        <f>'IDT-1'!E70</f>
        <v>0</v>
      </c>
      <c r="AF70" s="24"/>
      <c r="AG70">
        <f t="shared" si="5"/>
        <v>141.4261946580624</v>
      </c>
      <c r="AI70" s="34">
        <f>PXIL!K70</f>
        <v>0</v>
      </c>
      <c r="AJ70" s="34">
        <f>PXIL!Q70</f>
        <v>0</v>
      </c>
      <c r="AK70" s="34">
        <f>RTM_IEX!K70</f>
        <v>29.89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8">
        <f>GDAM_IEX!K70</f>
        <v>0</v>
      </c>
      <c r="AP70" s="148">
        <f>GDAM_IEX!Q70</f>
        <v>0</v>
      </c>
      <c r="AQ70" s="148">
        <f>GDAM_PXI!K70</f>
        <v>0</v>
      </c>
      <c r="AR70" s="148">
        <f>GDAM_PXI!Q70</f>
        <v>0</v>
      </c>
    </row>
    <row r="71" spans="1:44">
      <c r="A71" t="s">
        <v>113</v>
      </c>
      <c r="D71">
        <f>TWEPL!S71</f>
        <v>1.2879000000000003</v>
      </c>
      <c r="E71">
        <f>GT_NG!S71</f>
        <v>2.0672528643751664</v>
      </c>
      <c r="F71">
        <f>GT_Spot!S71</f>
        <v>0</v>
      </c>
      <c r="G71">
        <f>PPCL_NG!S71</f>
        <v>0</v>
      </c>
      <c r="H71">
        <f>PPCL_Spot!S71</f>
        <v>0</v>
      </c>
      <c r="I71">
        <f>Bawana_NG!S71</f>
        <v>18.7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90.38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1.1955312840607513</v>
      </c>
      <c r="AD71">
        <f t="shared" si="4"/>
        <v>141.12962158031442</v>
      </c>
      <c r="AE71">
        <f>'IDT-1'!E71</f>
        <v>0</v>
      </c>
      <c r="AF71" s="24"/>
      <c r="AG71">
        <f t="shared" si="5"/>
        <v>141.12962158031442</v>
      </c>
      <c r="AI71" s="34">
        <f>PXIL!K71</f>
        <v>0</v>
      </c>
      <c r="AJ71" s="34">
        <f>PXIL!Q71</f>
        <v>0</v>
      </c>
      <c r="AK71" s="34">
        <f>RTM_IEX!K71</f>
        <v>29.89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8">
        <f>GDAM_IEX!K71</f>
        <v>0</v>
      </c>
      <c r="AP71" s="148">
        <f>GDAM_IEX!Q71</f>
        <v>0</v>
      </c>
      <c r="AQ71" s="148">
        <f>GDAM_PXI!K71</f>
        <v>0</v>
      </c>
      <c r="AR71" s="148">
        <f>GDAM_PXI!Q71</f>
        <v>0</v>
      </c>
    </row>
    <row r="72" spans="1:44">
      <c r="A72" t="s">
        <v>114</v>
      </c>
      <c r="D72">
        <f>TWEPL!S72</f>
        <v>1.2879000000000003</v>
      </c>
      <c r="E72">
        <f>GT_NG!S72</f>
        <v>2.0672528643751664</v>
      </c>
      <c r="F72">
        <f>GT_Spot!S72</f>
        <v>0</v>
      </c>
      <c r="G72">
        <f>PPCL_NG!S72</f>
        <v>0</v>
      </c>
      <c r="H72">
        <f>PPCL_Spot!S72</f>
        <v>0</v>
      </c>
      <c r="I72">
        <f>Bawana_NG!S72</f>
        <v>18.7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90.38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1.1929272840607514</v>
      </c>
      <c r="AD72">
        <f t="shared" si="4"/>
        <v>140.82222558031444</v>
      </c>
      <c r="AE72">
        <f>'IDT-1'!E72</f>
        <v>0</v>
      </c>
      <c r="AF72" s="24"/>
      <c r="AG72">
        <f t="shared" si="5"/>
        <v>140.82222558031444</v>
      </c>
      <c r="AI72" s="34">
        <f>PXIL!K72</f>
        <v>0</v>
      </c>
      <c r="AJ72" s="34">
        <f>PXIL!Q72</f>
        <v>0</v>
      </c>
      <c r="AK72" s="34">
        <f>RTM_IEX!K72</f>
        <v>29.58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8">
        <f>GDAM_IEX!K72</f>
        <v>0</v>
      </c>
      <c r="AP72" s="148">
        <f>GDAM_IEX!Q72</f>
        <v>0</v>
      </c>
      <c r="AQ72" s="148">
        <f>GDAM_PXI!K72</f>
        <v>0</v>
      </c>
      <c r="AR72" s="148">
        <f>GDAM_PXI!Q72</f>
        <v>0</v>
      </c>
    </row>
    <row r="73" spans="1:44">
      <c r="A73" t="s">
        <v>115</v>
      </c>
      <c r="D73">
        <f>TWEPL!S73</f>
        <v>1.2879000000000003</v>
      </c>
      <c r="E73">
        <f>GT_NG!S73</f>
        <v>2.0672528643751664</v>
      </c>
      <c r="F73">
        <f>GT_Spot!S73</f>
        <v>0</v>
      </c>
      <c r="G73">
        <f>PPCL_NG!S73</f>
        <v>0</v>
      </c>
      <c r="H73">
        <f>PPCL_Spot!S73</f>
        <v>0</v>
      </c>
      <c r="I73">
        <f>Bawana_NG!S73</f>
        <v>18.7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90.38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1.1192592840607514</v>
      </c>
      <c r="AD73">
        <f t="shared" si="4"/>
        <v>132.12589358031443</v>
      </c>
      <c r="AE73">
        <f>'IDT-1'!E73</f>
        <v>0</v>
      </c>
      <c r="AF73" s="24"/>
      <c r="AG73">
        <f t="shared" si="5"/>
        <v>132.12589358031443</v>
      </c>
      <c r="AI73" s="34">
        <f>PXIL!K73</f>
        <v>0</v>
      </c>
      <c r="AJ73" s="34">
        <f>PXIL!Q73</f>
        <v>0</v>
      </c>
      <c r="AK73" s="34">
        <f>RTM_IEX!K73</f>
        <v>20.81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8">
        <f>GDAM_IEX!K73</f>
        <v>0</v>
      </c>
      <c r="AP73" s="148">
        <f>GDAM_IEX!Q73</f>
        <v>0</v>
      </c>
      <c r="AQ73" s="148">
        <f>GDAM_PXI!K73</f>
        <v>0</v>
      </c>
      <c r="AR73" s="148">
        <f>GDAM_PXI!Q73</f>
        <v>0</v>
      </c>
    </row>
    <row r="74" spans="1:44">
      <c r="A74" t="s">
        <v>116</v>
      </c>
      <c r="D74">
        <f>TWEPL!S74</f>
        <v>1.2879000000000003</v>
      </c>
      <c r="E74">
        <f>GT_NG!S74</f>
        <v>2.0672528643751664</v>
      </c>
      <c r="F74">
        <f>GT_Spot!S74</f>
        <v>0</v>
      </c>
      <c r="G74">
        <f>PPCL_NG!S74</f>
        <v>0</v>
      </c>
      <c r="H74">
        <f>PPCL_Spot!S74</f>
        <v>0</v>
      </c>
      <c r="I74">
        <f>Bawana_NG!S74</f>
        <v>18.7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90.38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1.0996872840607514</v>
      </c>
      <c r="AD74">
        <f t="shared" si="4"/>
        <v>129.8154655803144</v>
      </c>
      <c r="AE74">
        <f>'IDT-1'!E74</f>
        <v>0</v>
      </c>
      <c r="AF74" s="24"/>
      <c r="AG74">
        <f t="shared" si="5"/>
        <v>129.8154655803144</v>
      </c>
      <c r="AI74" s="34">
        <f>PXIL!K74</f>
        <v>0</v>
      </c>
      <c r="AJ74" s="34">
        <f>PXIL!Q74</f>
        <v>0</v>
      </c>
      <c r="AK74" s="34">
        <f>RTM_IEX!K74</f>
        <v>18.48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8">
        <f>GDAM_IEX!K74</f>
        <v>0</v>
      </c>
      <c r="AP74" s="148">
        <f>GDAM_IEX!Q74</f>
        <v>0</v>
      </c>
      <c r="AQ74" s="148">
        <f>GDAM_PXI!K74</f>
        <v>0</v>
      </c>
      <c r="AR74" s="148">
        <f>GDAM_PXI!Q74</f>
        <v>0</v>
      </c>
    </row>
    <row r="75" spans="1:44">
      <c r="A75" t="s">
        <v>117</v>
      </c>
      <c r="D75">
        <f>TWEPL!S75</f>
        <v>1.2879000000000003</v>
      </c>
      <c r="E75">
        <f>GT_NG!S75</f>
        <v>2.0838795630162537</v>
      </c>
      <c r="F75">
        <f>GT_Spot!S75</f>
        <v>0</v>
      </c>
      <c r="G75">
        <f>PPCL_NG!S75</f>
        <v>0</v>
      </c>
      <c r="H75">
        <f>PPCL_Spot!S75</f>
        <v>0</v>
      </c>
      <c r="I75">
        <f>Bawana_NG!S75</f>
        <v>19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90.38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1.1246909483293364</v>
      </c>
      <c r="AD75">
        <f t="shared" si="4"/>
        <v>132.76708861468691</v>
      </c>
      <c r="AE75">
        <f>'IDT-1'!E75</f>
        <v>0</v>
      </c>
      <c r="AF75" s="24"/>
      <c r="AG75">
        <f t="shared" si="5"/>
        <v>132.76708861468691</v>
      </c>
      <c r="AI75" s="34">
        <f>PXIL!K75</f>
        <v>0</v>
      </c>
      <c r="AJ75" s="34">
        <f>PXIL!Q75</f>
        <v>0</v>
      </c>
      <c r="AK75" s="34">
        <f>RTM_IEX!K75</f>
        <v>21.14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8">
        <f>GDAM_IEX!K75</f>
        <v>0</v>
      </c>
      <c r="AP75" s="148">
        <f>GDAM_IEX!Q75</f>
        <v>0</v>
      </c>
      <c r="AQ75" s="148">
        <f>GDAM_PXI!K75</f>
        <v>0</v>
      </c>
      <c r="AR75" s="148">
        <f>GDAM_PXI!Q75</f>
        <v>0</v>
      </c>
    </row>
    <row r="76" spans="1:44">
      <c r="A76" t="s">
        <v>118</v>
      </c>
      <c r="D76">
        <f>TWEPL!S76</f>
        <v>1.2879000000000003</v>
      </c>
      <c r="E76">
        <f>GT_NG!S76</f>
        <v>2.0838795630162537</v>
      </c>
      <c r="F76">
        <f>GT_Spot!S76</f>
        <v>0</v>
      </c>
      <c r="G76">
        <f>PPCL_NG!S76</f>
        <v>0</v>
      </c>
      <c r="H76">
        <f>PPCL_Spot!S76</f>
        <v>0</v>
      </c>
      <c r="I76">
        <f>Bawana_NG!S76</f>
        <v>19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90.38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1.1548469483293364</v>
      </c>
      <c r="AD76">
        <f t="shared" si="4"/>
        <v>136.32693261468688</v>
      </c>
      <c r="AE76">
        <f>'IDT-1'!E76</f>
        <v>0</v>
      </c>
      <c r="AF76" s="24"/>
      <c r="AG76">
        <f t="shared" si="5"/>
        <v>136.32693261468688</v>
      </c>
      <c r="AI76" s="34">
        <f>PXIL!K76</f>
        <v>0</v>
      </c>
      <c r="AJ76" s="34">
        <f>PXIL!Q76</f>
        <v>0</v>
      </c>
      <c r="AK76" s="34">
        <f>RTM_IEX!K76</f>
        <v>24.73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8">
        <f>GDAM_IEX!K76</f>
        <v>0</v>
      </c>
      <c r="AP76" s="148">
        <f>GDAM_IEX!Q76</f>
        <v>0</v>
      </c>
      <c r="AQ76" s="148">
        <f>GDAM_PXI!K76</f>
        <v>0</v>
      </c>
      <c r="AR76" s="148">
        <f>GDAM_PXI!Q76</f>
        <v>0</v>
      </c>
    </row>
    <row r="77" spans="1:44">
      <c r="A77" t="s">
        <v>119</v>
      </c>
      <c r="D77">
        <f>TWEPL!S77</f>
        <v>1.2879000000000003</v>
      </c>
      <c r="E77">
        <f>GT_NG!S77</f>
        <v>2.0838795630162537</v>
      </c>
      <c r="F77">
        <f>GT_Spot!S77</f>
        <v>0</v>
      </c>
      <c r="G77">
        <f>PPCL_NG!S77</f>
        <v>0</v>
      </c>
      <c r="H77">
        <f>PPCL_Spot!S77</f>
        <v>0</v>
      </c>
      <c r="I77">
        <f>Bawana_NG!S77</f>
        <v>19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90.38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1.1656829483293363</v>
      </c>
      <c r="AD77">
        <f t="shared" si="4"/>
        <v>137.60609661468692</v>
      </c>
      <c r="AE77">
        <f>'IDT-1'!E77</f>
        <v>0</v>
      </c>
      <c r="AF77" s="24"/>
      <c r="AG77">
        <f t="shared" si="5"/>
        <v>137.60609661468692</v>
      </c>
      <c r="AI77" s="34">
        <f>PXIL!K77</f>
        <v>0</v>
      </c>
      <c r="AJ77" s="34">
        <f>PXIL!Q77</f>
        <v>0</v>
      </c>
      <c r="AK77" s="34">
        <f>RTM_IEX!K77</f>
        <v>26.02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8">
        <f>GDAM_IEX!K77</f>
        <v>0</v>
      </c>
      <c r="AP77" s="148">
        <f>GDAM_IEX!Q77</f>
        <v>0</v>
      </c>
      <c r="AQ77" s="148">
        <f>GDAM_PXI!K77</f>
        <v>0</v>
      </c>
      <c r="AR77" s="148">
        <f>GDAM_PXI!Q77</f>
        <v>0</v>
      </c>
    </row>
    <row r="78" spans="1:44">
      <c r="A78" t="s">
        <v>120</v>
      </c>
      <c r="D78">
        <f>TWEPL!S78</f>
        <v>1.2879000000000003</v>
      </c>
      <c r="E78">
        <f>GT_NG!S78</f>
        <v>2.0838795630162537</v>
      </c>
      <c r="F78">
        <f>GT_Spot!S78</f>
        <v>0</v>
      </c>
      <c r="G78">
        <f>PPCL_NG!S78</f>
        <v>0</v>
      </c>
      <c r="H78">
        <f>PPCL_Spot!S78</f>
        <v>0</v>
      </c>
      <c r="I78">
        <f>Bawana_NG!S78</f>
        <v>19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90.38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1.1495549483293364</v>
      </c>
      <c r="AD78">
        <f t="shared" si="4"/>
        <v>135.70222461468691</v>
      </c>
      <c r="AE78">
        <f>'IDT-1'!E78</f>
        <v>0</v>
      </c>
      <c r="AF78" s="24"/>
      <c r="AG78">
        <f t="shared" si="5"/>
        <v>135.70222461468691</v>
      </c>
      <c r="AI78" s="34">
        <f>PXIL!K78</f>
        <v>0</v>
      </c>
      <c r="AJ78" s="34">
        <f>PXIL!Q78</f>
        <v>0</v>
      </c>
      <c r="AK78" s="34">
        <f>RTM_IEX!K78</f>
        <v>24.1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8">
        <f>GDAM_IEX!K78</f>
        <v>0</v>
      </c>
      <c r="AP78" s="148">
        <f>GDAM_IEX!Q78</f>
        <v>0</v>
      </c>
      <c r="AQ78" s="148">
        <f>GDAM_PXI!K78</f>
        <v>0</v>
      </c>
      <c r="AR78" s="148">
        <f>GDAM_PXI!Q78</f>
        <v>0</v>
      </c>
    </row>
    <row r="79" spans="1:44">
      <c r="A79" t="s">
        <v>121</v>
      </c>
      <c r="D79">
        <f>TWEPL!S79</f>
        <v>1.2879000000000003</v>
      </c>
      <c r="E79">
        <f>GT_NG!S79</f>
        <v>2.0838795630162537</v>
      </c>
      <c r="F79">
        <f>GT_Spot!S79</f>
        <v>0</v>
      </c>
      <c r="G79">
        <f>PPCL_NG!S79</f>
        <v>0</v>
      </c>
      <c r="H79">
        <f>PPCL_Spot!S79</f>
        <v>0</v>
      </c>
      <c r="I79">
        <f>Bawana_NG!S79</f>
        <v>19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90.38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1.1253629483293364</v>
      </c>
      <c r="AD79">
        <f t="shared" si="4"/>
        <v>132.84641661468692</v>
      </c>
      <c r="AE79">
        <f>'IDT-1'!E79</f>
        <v>0</v>
      </c>
      <c r="AF79" s="24"/>
      <c r="AG79">
        <f t="shared" si="5"/>
        <v>132.84641661468692</v>
      </c>
      <c r="AI79" s="34">
        <f>PXIL!K79</f>
        <v>0</v>
      </c>
      <c r="AJ79" s="34">
        <f>PXIL!Q79</f>
        <v>0</v>
      </c>
      <c r="AK79" s="34">
        <f>RTM_IEX!K79</f>
        <v>21.22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8">
        <f>GDAM_IEX!K79</f>
        <v>0</v>
      </c>
      <c r="AP79" s="148">
        <f>GDAM_IEX!Q79</f>
        <v>0</v>
      </c>
      <c r="AQ79" s="148">
        <f>GDAM_PXI!K79</f>
        <v>0</v>
      </c>
      <c r="AR79" s="148">
        <f>GDAM_PXI!Q79</f>
        <v>0</v>
      </c>
    </row>
    <row r="80" spans="1:44">
      <c r="A80" t="s">
        <v>122</v>
      </c>
      <c r="D80">
        <f>TWEPL!S80</f>
        <v>1.2879000000000003</v>
      </c>
      <c r="E80">
        <f>GT_NG!S80</f>
        <v>2.0838795630162537</v>
      </c>
      <c r="F80">
        <f>GT_Spot!S80</f>
        <v>0</v>
      </c>
      <c r="G80">
        <f>PPCL_NG!S80</f>
        <v>0</v>
      </c>
      <c r="H80">
        <f>PPCL_Spot!S80</f>
        <v>0</v>
      </c>
      <c r="I80">
        <f>Bawana_NG!S80</f>
        <v>19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90.38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1.1010029483293364</v>
      </c>
      <c r="AD80">
        <f t="shared" si="4"/>
        <v>129.97077661468691</v>
      </c>
      <c r="AE80">
        <f>'IDT-1'!E80</f>
        <v>0</v>
      </c>
      <c r="AF80" s="24"/>
      <c r="AG80">
        <f t="shared" si="5"/>
        <v>129.97077661468691</v>
      </c>
      <c r="AI80" s="34">
        <f>PXIL!K80</f>
        <v>0</v>
      </c>
      <c r="AJ80" s="34">
        <f>PXIL!Q80</f>
        <v>0</v>
      </c>
      <c r="AK80" s="34">
        <f>RTM_IEX!K80</f>
        <v>18.32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8">
        <f>GDAM_IEX!K80</f>
        <v>0</v>
      </c>
      <c r="AP80" s="148">
        <f>GDAM_IEX!Q80</f>
        <v>0</v>
      </c>
      <c r="AQ80" s="148">
        <f>GDAM_PXI!K80</f>
        <v>0</v>
      </c>
      <c r="AR80" s="148">
        <f>GDAM_PXI!Q80</f>
        <v>0</v>
      </c>
    </row>
    <row r="81" spans="1:44">
      <c r="A81" t="s">
        <v>123</v>
      </c>
      <c r="D81">
        <f>TWEPL!S81</f>
        <v>1.2879000000000003</v>
      </c>
      <c r="E81">
        <f>GT_NG!S81</f>
        <v>2.0838795630162537</v>
      </c>
      <c r="F81">
        <f>GT_Spot!S81</f>
        <v>0</v>
      </c>
      <c r="G81">
        <f>PPCL_NG!S81</f>
        <v>0</v>
      </c>
      <c r="H81">
        <f>PPCL_Spot!S81</f>
        <v>0</v>
      </c>
      <c r="I81">
        <f>Bawana_NG!S81</f>
        <v>19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90.38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1.0280909483293363</v>
      </c>
      <c r="AD81">
        <f t="shared" si="4"/>
        <v>121.36368861468691</v>
      </c>
      <c r="AE81">
        <f>'IDT-1'!E81</f>
        <v>0</v>
      </c>
      <c r="AF81" s="24"/>
      <c r="AG81">
        <f t="shared" si="5"/>
        <v>121.36368861468691</v>
      </c>
      <c r="AI81" s="34">
        <f>PXIL!K81</f>
        <v>0</v>
      </c>
      <c r="AJ81" s="34">
        <f>PXIL!Q81</f>
        <v>0</v>
      </c>
      <c r="AK81" s="34">
        <f>RTM_IEX!K81</f>
        <v>9.64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8">
        <f>GDAM_IEX!K81</f>
        <v>0</v>
      </c>
      <c r="AP81" s="148">
        <f>GDAM_IEX!Q81</f>
        <v>0</v>
      </c>
      <c r="AQ81" s="148">
        <f>GDAM_PXI!K81</f>
        <v>0</v>
      </c>
      <c r="AR81" s="148">
        <f>GDAM_PXI!Q81</f>
        <v>0</v>
      </c>
    </row>
    <row r="82" spans="1:44">
      <c r="A82" t="s">
        <v>124</v>
      </c>
      <c r="D82">
        <f>TWEPL!S82</f>
        <v>1.2879000000000003</v>
      </c>
      <c r="E82">
        <f>GT_NG!S82</f>
        <v>2.0838795630162537</v>
      </c>
      <c r="F82">
        <f>GT_Spot!S82</f>
        <v>0</v>
      </c>
      <c r="G82">
        <f>PPCL_NG!S82</f>
        <v>0</v>
      </c>
      <c r="H82">
        <f>PPCL_Spot!S82</f>
        <v>0</v>
      </c>
      <c r="I82">
        <f>Bawana_NG!S82</f>
        <v>19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90.38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1.0280069483293364</v>
      </c>
      <c r="AD82">
        <f t="shared" si="4"/>
        <v>121.3537726146869</v>
      </c>
      <c r="AE82">
        <f>'IDT-1'!E82</f>
        <v>0</v>
      </c>
      <c r="AF82" s="24"/>
      <c r="AG82">
        <f t="shared" si="5"/>
        <v>121.3537726146869</v>
      </c>
      <c r="AI82" s="34">
        <f>PXIL!K82</f>
        <v>0</v>
      </c>
      <c r="AJ82" s="34">
        <f>PXIL!Q82</f>
        <v>0</v>
      </c>
      <c r="AK82" s="34">
        <f>RTM_IEX!K82</f>
        <v>9.6300000000000008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8">
        <f>GDAM_IEX!K82</f>
        <v>0</v>
      </c>
      <c r="AP82" s="148">
        <f>GDAM_IEX!Q82</f>
        <v>0</v>
      </c>
      <c r="AQ82" s="148">
        <f>GDAM_PXI!K82</f>
        <v>0</v>
      </c>
      <c r="AR82" s="148">
        <f>GDAM_PXI!Q82</f>
        <v>0</v>
      </c>
    </row>
    <row r="83" spans="1:44">
      <c r="A83" t="s">
        <v>125</v>
      </c>
      <c r="D83">
        <f>TWEPL!S83</f>
        <v>1.2879000000000003</v>
      </c>
      <c r="E83">
        <f>GT_NG!S83</f>
        <v>2.0838795630162537</v>
      </c>
      <c r="F83">
        <f>GT_Spot!S83</f>
        <v>0</v>
      </c>
      <c r="G83">
        <f>PPCL_NG!S83</f>
        <v>0</v>
      </c>
      <c r="H83">
        <f>PPCL_Spot!S83</f>
        <v>0</v>
      </c>
      <c r="I83">
        <f>Bawana_NG!S83</f>
        <v>18.999150306336926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90.38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1.0280838109025665</v>
      </c>
      <c r="AD83">
        <f t="shared" si="4"/>
        <v>121.3628460584506</v>
      </c>
      <c r="AE83">
        <f>'IDT-1'!E83</f>
        <v>0</v>
      </c>
      <c r="AF83" s="24"/>
      <c r="AG83">
        <f t="shared" si="5"/>
        <v>121.3628460584506</v>
      </c>
      <c r="AI83" s="34">
        <f>PXIL!K83</f>
        <v>0</v>
      </c>
      <c r="AJ83" s="34">
        <f>PXIL!Q83</f>
        <v>0</v>
      </c>
      <c r="AK83" s="34">
        <f>RTM_IEX!K83</f>
        <v>9.64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8">
        <f>GDAM_IEX!K83</f>
        <v>0</v>
      </c>
      <c r="AP83" s="148">
        <f>GDAM_IEX!Q83</f>
        <v>0</v>
      </c>
      <c r="AQ83" s="148">
        <f>GDAM_PXI!K83</f>
        <v>0</v>
      </c>
      <c r="AR83" s="148">
        <f>GDAM_PXI!Q83</f>
        <v>0</v>
      </c>
    </row>
    <row r="84" spans="1:44">
      <c r="A84" t="s">
        <v>126</v>
      </c>
      <c r="D84">
        <f>TWEPL!S84</f>
        <v>1.2879000000000003</v>
      </c>
      <c r="E84">
        <f>GT_NG!S84</f>
        <v>2.0838795630162537</v>
      </c>
      <c r="F84">
        <f>GT_Spot!S84</f>
        <v>0</v>
      </c>
      <c r="G84">
        <f>PPCL_NG!S84</f>
        <v>0</v>
      </c>
      <c r="H84">
        <f>PPCL_Spot!S84</f>
        <v>0</v>
      </c>
      <c r="I84">
        <f>Bawana_NG!S84</f>
        <v>19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90.38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1.0280909483293363</v>
      </c>
      <c r="AD84">
        <f t="shared" si="4"/>
        <v>121.36368861468691</v>
      </c>
      <c r="AE84">
        <f>'IDT-1'!E84</f>
        <v>0</v>
      </c>
      <c r="AF84" s="24"/>
      <c r="AG84">
        <f t="shared" si="5"/>
        <v>121.36368861468691</v>
      </c>
      <c r="AI84" s="34">
        <f>PXIL!K84</f>
        <v>0</v>
      </c>
      <c r="AJ84" s="34">
        <f>PXIL!Q84</f>
        <v>0</v>
      </c>
      <c r="AK84" s="34">
        <f>RTM_IEX!K84</f>
        <v>9.64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8">
        <f>GDAM_IEX!K84</f>
        <v>0</v>
      </c>
      <c r="AP84" s="148">
        <f>GDAM_IEX!Q84</f>
        <v>0</v>
      </c>
      <c r="AQ84" s="148">
        <f>GDAM_PXI!K84</f>
        <v>0</v>
      </c>
      <c r="AR84" s="148">
        <f>GDAM_PXI!Q84</f>
        <v>0</v>
      </c>
    </row>
    <row r="85" spans="1:44">
      <c r="A85" t="s">
        <v>127</v>
      </c>
      <c r="D85">
        <f>TWEPL!S85</f>
        <v>1.2879000000000003</v>
      </c>
      <c r="E85">
        <f>GT_NG!S85</f>
        <v>2.0838795630162537</v>
      </c>
      <c r="F85">
        <f>GT_Spot!S85</f>
        <v>0</v>
      </c>
      <c r="G85">
        <f>PPCL_NG!S85</f>
        <v>0</v>
      </c>
      <c r="H85">
        <f>PPCL_Spot!S85</f>
        <v>0</v>
      </c>
      <c r="I85">
        <f>Bawana_NG!S85</f>
        <v>19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90.38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0.9471149483293364</v>
      </c>
      <c r="AD85">
        <f t="shared" si="4"/>
        <v>111.8046646146869</v>
      </c>
      <c r="AE85">
        <f>'IDT-1'!E85</f>
        <v>0</v>
      </c>
      <c r="AF85" s="24"/>
      <c r="AG85">
        <f t="shared" si="5"/>
        <v>111.8046646146869</v>
      </c>
      <c r="AI85" s="34">
        <f>PXIL!K85</f>
        <v>0</v>
      </c>
      <c r="AJ85" s="34">
        <f>PXIL!Q85</f>
        <v>0</v>
      </c>
      <c r="AK85" s="34">
        <f>RTM_IEX!K85</f>
        <v>0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8">
        <f>GDAM_IEX!K85</f>
        <v>0</v>
      </c>
      <c r="AP85" s="148">
        <f>GDAM_IEX!Q85</f>
        <v>0</v>
      </c>
      <c r="AQ85" s="148">
        <f>GDAM_PXI!K85</f>
        <v>0</v>
      </c>
      <c r="AR85" s="148">
        <f>GDAM_PXI!Q85</f>
        <v>0</v>
      </c>
    </row>
    <row r="86" spans="1:44">
      <c r="A86" t="s">
        <v>128</v>
      </c>
      <c r="D86">
        <f>TWEPL!S86</f>
        <v>1.2879000000000003</v>
      </c>
      <c r="E86">
        <f>GT_NG!S86</f>
        <v>2.0838795630162537</v>
      </c>
      <c r="F86">
        <f>GT_Spot!S86</f>
        <v>0</v>
      </c>
      <c r="G86">
        <f>PPCL_NG!S86</f>
        <v>0</v>
      </c>
      <c r="H86">
        <f>PPCL_Spot!S86</f>
        <v>0</v>
      </c>
      <c r="I86">
        <f>Bawana_NG!S86</f>
        <v>19.690911531873521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88.7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0.93880660519707404</v>
      </c>
      <c r="AD86">
        <f t="shared" si="4"/>
        <v>110.8238844896927</v>
      </c>
      <c r="AE86">
        <f>'IDT-1'!E86</f>
        <v>0</v>
      </c>
      <c r="AF86" s="24"/>
      <c r="AG86">
        <f t="shared" si="5"/>
        <v>110.8238844896927</v>
      </c>
      <c r="AI86" s="34">
        <f>PXIL!K86</f>
        <v>0</v>
      </c>
      <c r="AJ86" s="34">
        <f>PXIL!Q86</f>
        <v>0</v>
      </c>
      <c r="AK86" s="34">
        <f>RTM_IEX!K86</f>
        <v>0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8">
        <f>GDAM_IEX!K86</f>
        <v>0</v>
      </c>
      <c r="AP86" s="148">
        <f>GDAM_IEX!Q86</f>
        <v>0</v>
      </c>
      <c r="AQ86" s="148">
        <f>GDAM_PXI!K86</f>
        <v>0</v>
      </c>
      <c r="AR86" s="148">
        <f>GDAM_PXI!Q86</f>
        <v>0</v>
      </c>
    </row>
    <row r="87" spans="1:44">
      <c r="A87" t="s">
        <v>129</v>
      </c>
      <c r="D87">
        <f>TWEPL!S87</f>
        <v>1.2879000000000003</v>
      </c>
      <c r="E87">
        <f>GT_NG!S87</f>
        <v>2.0838795630162537</v>
      </c>
      <c r="F87">
        <f>GT_Spot!S87</f>
        <v>0</v>
      </c>
      <c r="G87">
        <f>PPCL_NG!S87</f>
        <v>0</v>
      </c>
      <c r="H87">
        <f>PPCL_Spot!S87</f>
        <v>0</v>
      </c>
      <c r="I87">
        <f>Bawana_NG!S87</f>
        <v>19.690911531873521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85.8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0.91444660519707399</v>
      </c>
      <c r="AD87">
        <f t="shared" si="4"/>
        <v>107.9482444896927</v>
      </c>
      <c r="AE87">
        <f>'IDT-1'!E87</f>
        <v>0</v>
      </c>
      <c r="AF87" s="24"/>
      <c r="AG87">
        <f t="shared" si="5"/>
        <v>107.9482444896927</v>
      </c>
      <c r="AI87" s="34">
        <f>PXIL!K87</f>
        <v>0</v>
      </c>
      <c r="AJ87" s="34">
        <f>PXIL!Q87</f>
        <v>0</v>
      </c>
      <c r="AK87" s="34">
        <f>RTM_IEX!K87</f>
        <v>0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8">
        <f>GDAM_IEX!K87</f>
        <v>0</v>
      </c>
      <c r="AP87" s="148">
        <f>GDAM_IEX!Q87</f>
        <v>0</v>
      </c>
      <c r="AQ87" s="148">
        <f>GDAM_PXI!K87</f>
        <v>0</v>
      </c>
      <c r="AR87" s="148">
        <f>GDAM_PXI!Q87</f>
        <v>0</v>
      </c>
    </row>
    <row r="88" spans="1:44">
      <c r="A88" t="s">
        <v>130</v>
      </c>
      <c r="D88">
        <f>TWEPL!S88</f>
        <v>1.2879000000000003</v>
      </c>
      <c r="E88">
        <f>GT_NG!S88</f>
        <v>2.0838795630162537</v>
      </c>
      <c r="F88">
        <f>GT_Spot!S88</f>
        <v>0</v>
      </c>
      <c r="G88">
        <f>PPCL_NG!S88</f>
        <v>0</v>
      </c>
      <c r="H88">
        <f>PPCL_Spot!S88</f>
        <v>0</v>
      </c>
      <c r="I88">
        <f>Bawana_NG!S88</f>
        <v>19.690911531873521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86.77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0.92259460519707404</v>
      </c>
      <c r="AD88">
        <f t="shared" si="4"/>
        <v>108.91009648969269</v>
      </c>
      <c r="AE88">
        <f>'IDT-1'!E88</f>
        <v>0</v>
      </c>
      <c r="AF88" s="24"/>
      <c r="AG88">
        <f t="shared" si="5"/>
        <v>108.91009648969269</v>
      </c>
      <c r="AI88" s="34">
        <f>PXIL!K88</f>
        <v>0</v>
      </c>
      <c r="AJ88" s="34">
        <f>PXIL!Q88</f>
        <v>0</v>
      </c>
      <c r="AK88" s="34">
        <f>RTM_IEX!K88</f>
        <v>0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8">
        <f>GDAM_IEX!K88</f>
        <v>0</v>
      </c>
      <c r="AP88" s="148">
        <f>GDAM_IEX!Q88</f>
        <v>0</v>
      </c>
      <c r="AQ88" s="148">
        <f>GDAM_PXI!K88</f>
        <v>0</v>
      </c>
      <c r="AR88" s="148">
        <f>GDAM_PXI!Q88</f>
        <v>0</v>
      </c>
    </row>
    <row r="89" spans="1:44">
      <c r="A89" t="s">
        <v>131</v>
      </c>
      <c r="D89">
        <f>TWEPL!S89</f>
        <v>1.2879000000000003</v>
      </c>
      <c r="E89">
        <f>GT_NG!S89</f>
        <v>2.0838795630162537</v>
      </c>
      <c r="F89">
        <f>GT_Spot!S89</f>
        <v>0</v>
      </c>
      <c r="G89">
        <f>PPCL_NG!S89</f>
        <v>0</v>
      </c>
      <c r="H89">
        <f>PPCL_Spot!S89</f>
        <v>0</v>
      </c>
      <c r="I89">
        <f>Bawana_NG!S89</f>
        <v>19.690911531873521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83.14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0.89210260519707407</v>
      </c>
      <c r="AD89">
        <f t="shared" si="4"/>
        <v>105.31058848969271</v>
      </c>
      <c r="AE89">
        <f>'IDT-1'!E89</f>
        <v>0</v>
      </c>
      <c r="AF89" s="24"/>
      <c r="AG89">
        <f t="shared" si="5"/>
        <v>105.31058848969271</v>
      </c>
      <c r="AI89" s="34">
        <f>PXIL!K89</f>
        <v>0</v>
      </c>
      <c r="AJ89" s="34">
        <f>PXIL!Q89</f>
        <v>0</v>
      </c>
      <c r="AK89" s="34">
        <f>RTM_IEX!K89</f>
        <v>0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8">
        <f>GDAM_IEX!K89</f>
        <v>0</v>
      </c>
      <c r="AP89" s="148">
        <f>GDAM_IEX!Q89</f>
        <v>0</v>
      </c>
      <c r="AQ89" s="148">
        <f>GDAM_PXI!K89</f>
        <v>0</v>
      </c>
      <c r="AR89" s="148">
        <f>GDAM_PXI!Q89</f>
        <v>0</v>
      </c>
    </row>
    <row r="90" spans="1:44">
      <c r="A90" t="s">
        <v>132</v>
      </c>
      <c r="D90">
        <f>TWEPL!S90</f>
        <v>1.2879000000000003</v>
      </c>
      <c r="E90">
        <f>GT_NG!S90</f>
        <v>2.0838795630162537</v>
      </c>
      <c r="F90">
        <f>GT_Spot!S90</f>
        <v>0</v>
      </c>
      <c r="G90">
        <f>PPCL_NG!S90</f>
        <v>0</v>
      </c>
      <c r="H90">
        <f>PPCL_Spot!S90</f>
        <v>0</v>
      </c>
      <c r="I90">
        <f>Bawana_NG!S90</f>
        <v>19.690911531873521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82.91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0.89017060519707403</v>
      </c>
      <c r="AD90">
        <f t="shared" si="4"/>
        <v>105.0825204896927</v>
      </c>
      <c r="AE90">
        <f>'IDT-1'!E90</f>
        <v>0</v>
      </c>
      <c r="AF90" s="24"/>
      <c r="AG90">
        <f t="shared" si="5"/>
        <v>105.0825204896927</v>
      </c>
      <c r="AI90" s="34">
        <f>PXIL!K90</f>
        <v>0</v>
      </c>
      <c r="AJ90" s="34">
        <f>PXIL!Q90</f>
        <v>0</v>
      </c>
      <c r="AK90" s="34">
        <f>RTM_IEX!K90</f>
        <v>0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8">
        <f>GDAM_IEX!K90</f>
        <v>0</v>
      </c>
      <c r="AP90" s="148">
        <f>GDAM_IEX!Q90</f>
        <v>0</v>
      </c>
      <c r="AQ90" s="148">
        <f>GDAM_PXI!K90</f>
        <v>0</v>
      </c>
      <c r="AR90" s="148">
        <f>GDAM_PXI!Q90</f>
        <v>0</v>
      </c>
    </row>
    <row r="91" spans="1:44">
      <c r="A91" t="s">
        <v>133</v>
      </c>
      <c r="D91">
        <f>TWEPL!S91</f>
        <v>1.2879000000000003</v>
      </c>
      <c r="E91">
        <f>GT_NG!S91</f>
        <v>2.0834154351395733</v>
      </c>
      <c r="F91">
        <f>GT_Spot!S91</f>
        <v>0</v>
      </c>
      <c r="G91">
        <f>PPCL_NG!S91</f>
        <v>0</v>
      </c>
      <c r="H91">
        <f>PPCL_Spot!S91</f>
        <v>0</v>
      </c>
      <c r="I91">
        <f>Bawana_NG!S91</f>
        <v>19.690911531873521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79.06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0.85782670652290993</v>
      </c>
      <c r="AD91">
        <f t="shared" si="4"/>
        <v>101.26440026049018</v>
      </c>
      <c r="AE91">
        <f>'IDT-1'!E91</f>
        <v>0</v>
      </c>
      <c r="AF91" s="24"/>
      <c r="AG91">
        <f t="shared" si="5"/>
        <v>101.26440026049018</v>
      </c>
      <c r="AI91" s="34">
        <f>PXIL!K91</f>
        <v>0</v>
      </c>
      <c r="AJ91" s="34">
        <f>PXIL!Q91</f>
        <v>0</v>
      </c>
      <c r="AK91" s="34">
        <f>RTM_IEX!K91</f>
        <v>0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8">
        <f>GDAM_IEX!K91</f>
        <v>0</v>
      </c>
      <c r="AP91" s="148">
        <f>GDAM_IEX!Q91</f>
        <v>0</v>
      </c>
      <c r="AQ91" s="148">
        <f>GDAM_PXI!K91</f>
        <v>0</v>
      </c>
      <c r="AR91" s="148">
        <f>GDAM_PXI!Q91</f>
        <v>0</v>
      </c>
    </row>
    <row r="92" spans="1:44">
      <c r="A92" t="s">
        <v>134</v>
      </c>
      <c r="D92">
        <f>TWEPL!S92</f>
        <v>1.2879000000000003</v>
      </c>
      <c r="E92">
        <f>GT_NG!S92</f>
        <v>2.0834154351395733</v>
      </c>
      <c r="F92">
        <f>GT_Spot!S92</f>
        <v>0</v>
      </c>
      <c r="G92">
        <f>PPCL_NG!S92</f>
        <v>0</v>
      </c>
      <c r="H92">
        <f>PPCL_Spot!S92</f>
        <v>0</v>
      </c>
      <c r="I92">
        <f>Bawana_NG!S92</f>
        <v>19.690911531873521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78.09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0.84967870652290989</v>
      </c>
      <c r="AD92">
        <f t="shared" si="4"/>
        <v>100.30254826049018</v>
      </c>
      <c r="AE92">
        <f>'IDT-1'!E92</f>
        <v>0</v>
      </c>
      <c r="AF92" s="24"/>
      <c r="AG92">
        <f t="shared" si="5"/>
        <v>100.30254826049018</v>
      </c>
      <c r="AI92" s="34">
        <f>PXIL!K92</f>
        <v>0</v>
      </c>
      <c r="AJ92" s="34">
        <f>PXIL!Q92</f>
        <v>0</v>
      </c>
      <c r="AK92" s="34">
        <f>RTM_IEX!K92</f>
        <v>0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8">
        <f>GDAM_IEX!K92</f>
        <v>0</v>
      </c>
      <c r="AP92" s="148">
        <f>GDAM_IEX!Q92</f>
        <v>0</v>
      </c>
      <c r="AQ92" s="148">
        <f>GDAM_PXI!K92</f>
        <v>0</v>
      </c>
      <c r="AR92" s="148">
        <f>GDAM_PXI!Q92</f>
        <v>0</v>
      </c>
    </row>
    <row r="93" spans="1:44">
      <c r="A93" t="s">
        <v>135</v>
      </c>
      <c r="D93">
        <f>TWEPL!S93</f>
        <v>1.2879000000000003</v>
      </c>
      <c r="E93">
        <f>GT_NG!S93</f>
        <v>2.0838795630162537</v>
      </c>
      <c r="F93">
        <f>GT_Spot!S93</f>
        <v>0</v>
      </c>
      <c r="G93">
        <f>PPCL_NG!S93</f>
        <v>0</v>
      </c>
      <c r="H93">
        <f>PPCL_Spot!S93</f>
        <v>0</v>
      </c>
      <c r="I93">
        <f>Bawana_NG!S93</f>
        <v>19.690911531873521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74.239999999999995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0.81734260519707402</v>
      </c>
      <c r="AD93">
        <f t="shared" si="4"/>
        <v>96.485348489692697</v>
      </c>
      <c r="AE93">
        <f>'IDT-1'!E93</f>
        <v>0</v>
      </c>
      <c r="AF93" s="24"/>
      <c r="AG93">
        <f t="shared" si="5"/>
        <v>96.485348489692697</v>
      </c>
      <c r="AI93" s="34">
        <f>PXIL!K93</f>
        <v>0</v>
      </c>
      <c r="AJ93" s="34">
        <f>PXIL!Q93</f>
        <v>0</v>
      </c>
      <c r="AK93" s="34">
        <f>RTM_IEX!K93</f>
        <v>0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8">
        <f>GDAM_IEX!K93</f>
        <v>0</v>
      </c>
      <c r="AP93" s="148">
        <f>GDAM_IEX!Q93</f>
        <v>0</v>
      </c>
      <c r="AQ93" s="148">
        <f>GDAM_PXI!K93</f>
        <v>0</v>
      </c>
      <c r="AR93" s="148">
        <f>GDAM_PXI!Q93</f>
        <v>0</v>
      </c>
    </row>
    <row r="94" spans="1:44">
      <c r="A94" t="s">
        <v>136</v>
      </c>
      <c r="D94">
        <f>TWEPL!S94</f>
        <v>1.2879000000000003</v>
      </c>
      <c r="E94">
        <f>GT_NG!S94</f>
        <v>2.0838795630162537</v>
      </c>
      <c r="F94">
        <f>GT_Spot!S94</f>
        <v>0</v>
      </c>
      <c r="G94">
        <f>PPCL_NG!S94</f>
        <v>0</v>
      </c>
      <c r="H94">
        <f>PPCL_Spot!S94</f>
        <v>0</v>
      </c>
      <c r="I94">
        <f>Bawana_NG!S94</f>
        <v>19.690911531873521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74.239999999999995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0.81734260519707402</v>
      </c>
      <c r="AD94">
        <f t="shared" si="4"/>
        <v>96.485348489692697</v>
      </c>
      <c r="AE94">
        <f>'IDT-1'!E94</f>
        <v>0</v>
      </c>
      <c r="AF94" s="24"/>
      <c r="AG94">
        <f t="shared" si="5"/>
        <v>96.485348489692697</v>
      </c>
      <c r="AI94" s="34">
        <f>PXIL!K94</f>
        <v>0</v>
      </c>
      <c r="AJ94" s="34">
        <f>PXIL!Q94</f>
        <v>0</v>
      </c>
      <c r="AK94" s="34">
        <f>RTM_IEX!K94</f>
        <v>0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8">
        <f>GDAM_IEX!K94</f>
        <v>0</v>
      </c>
      <c r="AP94" s="148">
        <f>GDAM_IEX!Q94</f>
        <v>0</v>
      </c>
      <c r="AQ94" s="148">
        <f>GDAM_PXI!K94</f>
        <v>0</v>
      </c>
      <c r="AR94" s="148">
        <f>GDAM_PXI!Q94</f>
        <v>0</v>
      </c>
    </row>
    <row r="95" spans="1:44">
      <c r="A95" t="s">
        <v>137</v>
      </c>
      <c r="D95">
        <f>TWEPL!S95</f>
        <v>1.2879000000000003</v>
      </c>
      <c r="E95">
        <f>GT_NG!S95</f>
        <v>2.0838795630162537</v>
      </c>
      <c r="F95">
        <f>GT_Spot!S95</f>
        <v>0</v>
      </c>
      <c r="G95">
        <f>PPCL_NG!S95</f>
        <v>0</v>
      </c>
      <c r="H95">
        <f>PPCL_Spot!S95</f>
        <v>0</v>
      </c>
      <c r="I95">
        <f>Bawana_NG!S95</f>
        <v>19.690911531873521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71.34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0.79298260519707409</v>
      </c>
      <c r="AD95">
        <f t="shared" si="4"/>
        <v>93.609708489692707</v>
      </c>
      <c r="AE95">
        <f>'IDT-1'!E95</f>
        <v>0</v>
      </c>
      <c r="AF95" s="24"/>
      <c r="AG95">
        <f t="shared" si="5"/>
        <v>93.609708489692707</v>
      </c>
      <c r="AI95" s="34">
        <f>PXIL!K95</f>
        <v>0</v>
      </c>
      <c r="AJ95" s="34">
        <f>PXIL!Q95</f>
        <v>0</v>
      </c>
      <c r="AK95" s="34">
        <f>RTM_IEX!K95</f>
        <v>0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8">
        <f>GDAM_IEX!K95</f>
        <v>0</v>
      </c>
      <c r="AP95" s="148">
        <f>GDAM_IEX!Q95</f>
        <v>0</v>
      </c>
      <c r="AQ95" s="148">
        <f>GDAM_PXI!K95</f>
        <v>0</v>
      </c>
      <c r="AR95" s="148">
        <f>GDAM_PXI!Q95</f>
        <v>0</v>
      </c>
    </row>
    <row r="96" spans="1:44">
      <c r="A96" t="s">
        <v>138</v>
      </c>
      <c r="D96">
        <f>TWEPL!S96</f>
        <v>1.2879000000000003</v>
      </c>
      <c r="E96">
        <f>GT_NG!S96</f>
        <v>2.0838795630162537</v>
      </c>
      <c r="F96">
        <f>GT_Spot!S96</f>
        <v>0</v>
      </c>
      <c r="G96">
        <f>PPCL_NG!S96</f>
        <v>0</v>
      </c>
      <c r="H96">
        <f>PPCL_Spot!S96</f>
        <v>0</v>
      </c>
      <c r="I96">
        <f>Bawana_NG!S96</f>
        <v>19.690911531873521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71.34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0.79298260519707409</v>
      </c>
      <c r="AD96">
        <f t="shared" si="4"/>
        <v>93.609708489692707</v>
      </c>
      <c r="AE96">
        <f>'IDT-1'!E96</f>
        <v>0</v>
      </c>
      <c r="AF96" s="24"/>
      <c r="AG96">
        <f t="shared" si="5"/>
        <v>93.609708489692707</v>
      </c>
      <c r="AI96" s="34">
        <f>PXIL!K96</f>
        <v>0</v>
      </c>
      <c r="AJ96" s="34">
        <f>PXIL!Q96</f>
        <v>0</v>
      </c>
      <c r="AK96" s="34">
        <f>RTM_IEX!K96</f>
        <v>0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8">
        <f>GDAM_IEX!K96</f>
        <v>0</v>
      </c>
      <c r="AP96" s="148">
        <f>GDAM_IEX!Q96</f>
        <v>0</v>
      </c>
      <c r="AQ96" s="148">
        <f>GDAM_PXI!K96</f>
        <v>0</v>
      </c>
      <c r="AR96" s="148">
        <f>GDAM_PXI!Q96</f>
        <v>0</v>
      </c>
    </row>
    <row r="97" spans="1:47">
      <c r="A97" t="s">
        <v>139</v>
      </c>
      <c r="D97">
        <f>TWEPL!S97</f>
        <v>1.2879000000000003</v>
      </c>
      <c r="E97">
        <f>GT_NG!S97</f>
        <v>2.0838795630162537</v>
      </c>
      <c r="F97">
        <f>GT_Spot!S97</f>
        <v>0</v>
      </c>
      <c r="G97">
        <f>PPCL_NG!S97</f>
        <v>0</v>
      </c>
      <c r="H97">
        <f>PPCL_Spot!S97</f>
        <v>0</v>
      </c>
      <c r="I97">
        <f>Bawana_NG!S97</f>
        <v>19.690911531873521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69.42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0.77685460519707406</v>
      </c>
      <c r="AD97">
        <f t="shared" si="4"/>
        <v>91.7058364896927</v>
      </c>
      <c r="AE97">
        <f>'IDT-1'!E97</f>
        <v>0</v>
      </c>
      <c r="AF97" s="24"/>
      <c r="AG97">
        <f t="shared" si="5"/>
        <v>91.7058364896927</v>
      </c>
      <c r="AI97" s="34">
        <f>PXIL!K97</f>
        <v>0</v>
      </c>
      <c r="AJ97" s="34">
        <f>PXIL!Q97</f>
        <v>0</v>
      </c>
      <c r="AK97" s="34">
        <f>RTM_IEX!K97</f>
        <v>0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8">
        <f>GDAM_IEX!K97</f>
        <v>0</v>
      </c>
      <c r="AP97" s="148">
        <f>GDAM_IEX!Q97</f>
        <v>0</v>
      </c>
      <c r="AQ97" s="148">
        <f>GDAM_PXI!K97</f>
        <v>0</v>
      </c>
      <c r="AR97" s="148">
        <f>GDAM_PXI!Q97</f>
        <v>0</v>
      </c>
    </row>
    <row r="98" spans="1:47">
      <c r="A98" t="s">
        <v>140</v>
      </c>
      <c r="D98">
        <f>TWEPL!S98</f>
        <v>1.2879000000000003</v>
      </c>
      <c r="E98">
        <f>GT_NG!S98</f>
        <v>2.0838795630162537</v>
      </c>
      <c r="F98">
        <f>GT_Spot!S98</f>
        <v>0</v>
      </c>
      <c r="G98">
        <f>PPCL_NG!S98</f>
        <v>0</v>
      </c>
      <c r="H98">
        <f>PPCL_Spot!S98</f>
        <v>0</v>
      </c>
      <c r="I98">
        <f>Bawana_NG!S98</f>
        <v>19.690911531873521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67.489999999999995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0.76064260519707394</v>
      </c>
      <c r="AD98">
        <f t="shared" si="4"/>
        <v>89.792048489692689</v>
      </c>
      <c r="AE98">
        <f>'IDT-1'!E98</f>
        <v>0</v>
      </c>
      <c r="AF98" s="24"/>
      <c r="AG98">
        <f t="shared" si="5"/>
        <v>89.792048489692689</v>
      </c>
      <c r="AI98" s="34">
        <f>PXIL!K98</f>
        <v>0</v>
      </c>
      <c r="AJ98" s="34">
        <f>PXIL!Q98</f>
        <v>0</v>
      </c>
      <c r="AK98" s="34">
        <f>RTM_IEX!K98</f>
        <v>0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8">
        <f>GDAM_IEX!K98</f>
        <v>0</v>
      </c>
      <c r="AP98" s="148">
        <f>GDAM_IEX!Q98</f>
        <v>0</v>
      </c>
      <c r="AQ98" s="148">
        <f>GDAM_PXI!K98</f>
        <v>0</v>
      </c>
      <c r="AR98" s="148">
        <f>GDAM_PXI!Q98</f>
        <v>0</v>
      </c>
    </row>
    <row r="99" spans="1:47">
      <c r="A99" t="s">
        <v>141</v>
      </c>
      <c r="E99">
        <f t="shared" ref="E99:AT99" si="6">SUM(E3:E98)/4000</f>
        <v>4.9840277151107171E-2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0.46339979965727862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1.9217500000000018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0.16870000000000007</v>
      </c>
      <c r="AB99" s="75">
        <f t="shared" si="6"/>
        <v>0</v>
      </c>
      <c r="AC99">
        <f t="shared" si="6"/>
        <v>2.3027426031190432E-2</v>
      </c>
      <c r="AD99">
        <f t="shared" si="6"/>
        <v>2.718332815777194</v>
      </c>
      <c r="AE99">
        <f t="shared" si="6"/>
        <v>0</v>
      </c>
      <c r="AG99">
        <f t="shared" si="6"/>
        <v>2.718332815777194</v>
      </c>
      <c r="AI99">
        <f t="shared" si="6"/>
        <v>0</v>
      </c>
      <c r="AJ99">
        <f t="shared" si="6"/>
        <v>0</v>
      </c>
      <c r="AK99">
        <f t="shared" si="6"/>
        <v>0.10725749999999998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3">
        <f>SUMIF(AT3:AT98,"&gt;0",AT3:AT98)/4000</f>
        <v>0</v>
      </c>
      <c r="AU101" s="33" t="s">
        <v>399</v>
      </c>
    </row>
    <row r="102" spans="1:47">
      <c r="AT102" s="153">
        <f>SUMIF(AT3:AT98,"&lt;0",AT3:AT98)/4000</f>
        <v>0</v>
      </c>
      <c r="AU102" s="33" t="s">
        <v>400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1">
        <f>Allocation_SG!A1</f>
        <v>45254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192</v>
      </c>
      <c r="K1" s="216" t="s">
        <v>281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454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3" t="s">
        <v>373</v>
      </c>
      <c r="AP1" s="223" t="s">
        <v>374</v>
      </c>
      <c r="AQ1" s="223" t="s">
        <v>375</v>
      </c>
      <c r="AR1" s="223" t="s">
        <v>376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2"/>
      <c r="Z2" s="222"/>
      <c r="AA2" s="227"/>
      <c r="AB2" s="227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3"/>
      <c r="AP2" s="223"/>
      <c r="AQ2" s="223"/>
      <c r="AR2" s="223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0</v>
      </c>
      <c r="H3">
        <f>PPCL_Spot!R3</f>
        <v>0</v>
      </c>
      <c r="I3">
        <f>Bawana_NG!R3</f>
        <v>5.0002314707652413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1.93</v>
      </c>
      <c r="AB3" s="75">
        <f>-STOA!R3</f>
        <v>0</v>
      </c>
      <c r="AC3">
        <f>SUMIF(B3:AB3,"&gt;0")*$AC$2-SUMIF(B3:AB3,"&lt;0")*($AC$2/(1-$AC$2))+SUMIF(AI3:AR3,"&gt;0")*$AC$2-SUMIF(AI3:AR3,"&lt;0")*($AC$2/(1-$AC$2))</f>
        <v>6.4143754761850358E-2</v>
      </c>
      <c r="AD3">
        <f>SUM(B3:AB3,AI3:AR3)-AC3</f>
        <v>6.1660877160033909</v>
      </c>
      <c r="AE3">
        <f>'IDT-1'!D3</f>
        <v>0</v>
      </c>
      <c r="AF3" s="24"/>
      <c r="AG3">
        <f>SUM(AD3:AF3)</f>
        <v>6.1660877160033909</v>
      </c>
      <c r="AI3" s="34">
        <f>PXIL!L3</f>
        <v>0</v>
      </c>
      <c r="AJ3" s="34">
        <f>PXIL!R3</f>
        <v>0</v>
      </c>
      <c r="AK3" s="34">
        <f>RTM_IEX!L3</f>
        <v>0</v>
      </c>
      <c r="AL3" s="34">
        <f>RTM_IEX!R3</f>
        <v>-0.7</v>
      </c>
      <c r="AM3" s="34">
        <f>RTM_PXI!L3</f>
        <v>0</v>
      </c>
      <c r="AN3" s="34">
        <f>RTM_PXI!R3</f>
        <v>0</v>
      </c>
      <c r="AO3" s="148">
        <f>GDAM_IEX!L3</f>
        <v>0</v>
      </c>
      <c r="AP3" s="148">
        <f>GDAM_IEX!R3</f>
        <v>0</v>
      </c>
      <c r="AQ3" s="148">
        <f>GDAM_PXI!L3</f>
        <v>0</v>
      </c>
      <c r="AR3" s="148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0</v>
      </c>
      <c r="H4">
        <f>PPCL_Spot!R4</f>
        <v>0</v>
      </c>
      <c r="I4">
        <f>Bawana_NG!R4</f>
        <v>5.0002314707652413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1.93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6.4143754761850358E-2</v>
      </c>
      <c r="AD4">
        <f t="shared" ref="AD4:AD67" si="1">SUM(B4:AB4,AI4:AR4)-AC4</f>
        <v>6.1660877160033909</v>
      </c>
      <c r="AE4">
        <f>'IDT-1'!D4</f>
        <v>0</v>
      </c>
      <c r="AF4" s="24"/>
      <c r="AG4">
        <f t="shared" ref="AG4:AG67" si="2">SUM(AD4:AF4)</f>
        <v>6.1660877160033909</v>
      </c>
      <c r="AI4" s="34">
        <f>PXIL!L4</f>
        <v>0</v>
      </c>
      <c r="AJ4" s="34">
        <f>PXIL!R4</f>
        <v>0</v>
      </c>
      <c r="AK4" s="34">
        <f>RTM_IEX!L4</f>
        <v>0</v>
      </c>
      <c r="AL4" s="34">
        <f>RTM_IEX!R4</f>
        <v>-0.7</v>
      </c>
      <c r="AM4" s="34">
        <f>RTM_PXI!L4</f>
        <v>0</v>
      </c>
      <c r="AN4" s="34">
        <f>RTM_PXI!R4</f>
        <v>0</v>
      </c>
      <c r="AO4" s="148">
        <f>GDAM_IEX!L4</f>
        <v>0</v>
      </c>
      <c r="AP4" s="148">
        <f>GDAM_IEX!R4</f>
        <v>0</v>
      </c>
      <c r="AQ4" s="148">
        <f>GDAM_PXI!L4</f>
        <v>0</v>
      </c>
      <c r="AR4" s="148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0</v>
      </c>
      <c r="H5">
        <f>PPCL_Spot!R5</f>
        <v>0</v>
      </c>
      <c r="I5">
        <f>Bawana_NG!R5</f>
        <v>5.0002314707652413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1.93</v>
      </c>
      <c r="AB5" s="75">
        <f>-STOA!R5</f>
        <v>0</v>
      </c>
      <c r="AC5">
        <f t="shared" si="0"/>
        <v>6.7532217851805992E-2</v>
      </c>
      <c r="AD5">
        <f t="shared" si="1"/>
        <v>5.7626992529134355</v>
      </c>
      <c r="AE5">
        <f>'IDT-1'!D5</f>
        <v>0</v>
      </c>
      <c r="AF5" s="24"/>
      <c r="AG5">
        <f t="shared" si="2"/>
        <v>5.7626992529134355</v>
      </c>
      <c r="AI5" s="34">
        <f>PXIL!L5</f>
        <v>0</v>
      </c>
      <c r="AJ5" s="34">
        <f>PXIL!R5</f>
        <v>0</v>
      </c>
      <c r="AK5" s="34">
        <f>RTM_IEX!L5</f>
        <v>0</v>
      </c>
      <c r="AL5" s="34">
        <f>RTM_IEX!R5</f>
        <v>-1.1000000000000001</v>
      </c>
      <c r="AM5" s="34">
        <f>RTM_PXI!L5</f>
        <v>0</v>
      </c>
      <c r="AN5" s="34">
        <f>RTM_PXI!R5</f>
        <v>0</v>
      </c>
      <c r="AO5" s="148">
        <f>GDAM_IEX!L5</f>
        <v>0</v>
      </c>
      <c r="AP5" s="148">
        <f>GDAM_IEX!R5</f>
        <v>0</v>
      </c>
      <c r="AQ5" s="148">
        <f>GDAM_PXI!L5</f>
        <v>0</v>
      </c>
      <c r="AR5" s="148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0</v>
      </c>
      <c r="H6">
        <f>PPCL_Spot!R6</f>
        <v>0</v>
      </c>
      <c r="I6">
        <f>Bawana_NG!R6</f>
        <v>5.0002314707652413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1.93</v>
      </c>
      <c r="AB6" s="75">
        <f>-STOA!R6</f>
        <v>0</v>
      </c>
      <c r="AC6">
        <f t="shared" si="0"/>
        <v>6.7532217851805992E-2</v>
      </c>
      <c r="AD6">
        <f t="shared" si="1"/>
        <v>5.7626992529134355</v>
      </c>
      <c r="AE6">
        <f>'IDT-1'!D6</f>
        <v>0</v>
      </c>
      <c r="AF6" s="24"/>
      <c r="AG6">
        <f t="shared" si="2"/>
        <v>5.7626992529134355</v>
      </c>
      <c r="AI6" s="34">
        <f>PXIL!L6</f>
        <v>0</v>
      </c>
      <c r="AJ6" s="34">
        <f>PXIL!R6</f>
        <v>0</v>
      </c>
      <c r="AK6" s="34">
        <f>RTM_IEX!L6</f>
        <v>0</v>
      </c>
      <c r="AL6" s="34">
        <f>RTM_IEX!R6</f>
        <v>-1.1000000000000001</v>
      </c>
      <c r="AM6" s="34">
        <f>RTM_PXI!L6</f>
        <v>0</v>
      </c>
      <c r="AN6" s="34">
        <f>RTM_PXI!R6</f>
        <v>0</v>
      </c>
      <c r="AO6" s="148">
        <f>GDAM_IEX!L6</f>
        <v>0</v>
      </c>
      <c r="AP6" s="148">
        <f>GDAM_IEX!R6</f>
        <v>0</v>
      </c>
      <c r="AQ6" s="148">
        <f>GDAM_PXI!L6</f>
        <v>0</v>
      </c>
      <c r="AR6" s="148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0</v>
      </c>
      <c r="H7">
        <f>PPCL_Spot!R7</f>
        <v>0</v>
      </c>
      <c r="I7">
        <f>Bawana_NG!R7</f>
        <v>5.0002314707652413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1.93</v>
      </c>
      <c r="AB7" s="75">
        <f>-STOA!R7</f>
        <v>0</v>
      </c>
      <c r="AC7">
        <f t="shared" si="0"/>
        <v>6.8379333624294894E-2</v>
      </c>
      <c r="AD7">
        <f t="shared" si="1"/>
        <v>5.6618521371409463</v>
      </c>
      <c r="AE7">
        <f>'IDT-1'!D7</f>
        <v>0</v>
      </c>
      <c r="AF7" s="24"/>
      <c r="AG7">
        <f t="shared" si="2"/>
        <v>5.6618521371409463</v>
      </c>
      <c r="AI7" s="34">
        <f>PXIL!L7</f>
        <v>0</v>
      </c>
      <c r="AJ7" s="34">
        <f>PXIL!R7</f>
        <v>0</v>
      </c>
      <c r="AK7" s="34">
        <f>RTM_IEX!L7</f>
        <v>0</v>
      </c>
      <c r="AL7" s="34">
        <f>RTM_IEX!R7</f>
        <v>-1.2</v>
      </c>
      <c r="AM7" s="34">
        <f>RTM_PXI!L7</f>
        <v>0</v>
      </c>
      <c r="AN7" s="34">
        <f>RTM_PXI!R7</f>
        <v>0</v>
      </c>
      <c r="AO7" s="148">
        <f>GDAM_IEX!L7</f>
        <v>0</v>
      </c>
      <c r="AP7" s="148">
        <f>GDAM_IEX!R7</f>
        <v>0</v>
      </c>
      <c r="AQ7" s="148">
        <f>GDAM_PXI!L7</f>
        <v>0</v>
      </c>
      <c r="AR7" s="148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0</v>
      </c>
      <c r="H8">
        <f>PPCL_Spot!R8</f>
        <v>0</v>
      </c>
      <c r="I8">
        <f>Bawana_NG!R8</f>
        <v>5.0002314707652413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1.93</v>
      </c>
      <c r="AB8" s="75">
        <f>-STOA!R8</f>
        <v>0</v>
      </c>
      <c r="AC8">
        <f t="shared" si="0"/>
        <v>6.8379333624294894E-2</v>
      </c>
      <c r="AD8">
        <f t="shared" si="1"/>
        <v>5.6618521371409463</v>
      </c>
      <c r="AE8">
        <f>'IDT-1'!D8</f>
        <v>0</v>
      </c>
      <c r="AF8" s="24"/>
      <c r="AG8">
        <f t="shared" si="2"/>
        <v>5.6618521371409463</v>
      </c>
      <c r="AI8" s="34">
        <f>PXIL!L8</f>
        <v>0</v>
      </c>
      <c r="AJ8" s="34">
        <f>PXIL!R8</f>
        <v>0</v>
      </c>
      <c r="AK8" s="34">
        <f>RTM_IEX!L8</f>
        <v>0</v>
      </c>
      <c r="AL8" s="34">
        <f>RTM_IEX!R8</f>
        <v>-1.2</v>
      </c>
      <c r="AM8" s="34">
        <f>RTM_PXI!L8</f>
        <v>0</v>
      </c>
      <c r="AN8" s="34">
        <f>RTM_PXI!R8</f>
        <v>0</v>
      </c>
      <c r="AO8" s="148">
        <f>GDAM_IEX!L8</f>
        <v>0</v>
      </c>
      <c r="AP8" s="148">
        <f>GDAM_IEX!R8</f>
        <v>0</v>
      </c>
      <c r="AQ8" s="148">
        <f>GDAM_PXI!L8</f>
        <v>0</v>
      </c>
      <c r="AR8" s="148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0</v>
      </c>
      <c r="H9">
        <f>PPCL_Spot!R9</f>
        <v>0</v>
      </c>
      <c r="I9">
        <f>Bawana_NG!R9</f>
        <v>5.0002314707652413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1.93</v>
      </c>
      <c r="AB9" s="75">
        <f>-STOA!R9</f>
        <v>0</v>
      </c>
      <c r="AC9">
        <f t="shared" si="0"/>
        <v>6.8379333624294894E-2</v>
      </c>
      <c r="AD9">
        <f t="shared" si="1"/>
        <v>5.6618521371409463</v>
      </c>
      <c r="AE9">
        <f>'IDT-1'!D9</f>
        <v>0</v>
      </c>
      <c r="AF9" s="24"/>
      <c r="AG9">
        <f t="shared" si="2"/>
        <v>5.6618521371409463</v>
      </c>
      <c r="AI9" s="34">
        <f>PXIL!L9</f>
        <v>0</v>
      </c>
      <c r="AJ9" s="34">
        <f>PXIL!R9</f>
        <v>0</v>
      </c>
      <c r="AK9" s="34">
        <f>RTM_IEX!L9</f>
        <v>0</v>
      </c>
      <c r="AL9" s="34">
        <f>RTM_IEX!R9</f>
        <v>-1.2</v>
      </c>
      <c r="AM9" s="34">
        <f>RTM_PXI!L9</f>
        <v>0</v>
      </c>
      <c r="AN9" s="34">
        <f>RTM_PXI!R9</f>
        <v>0</v>
      </c>
      <c r="AO9" s="148">
        <f>GDAM_IEX!L9</f>
        <v>0</v>
      </c>
      <c r="AP9" s="148">
        <f>GDAM_IEX!R9</f>
        <v>0</v>
      </c>
      <c r="AQ9" s="148">
        <f>GDAM_PXI!L9</f>
        <v>0</v>
      </c>
      <c r="AR9" s="148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0</v>
      </c>
      <c r="H10">
        <f>PPCL_Spot!R10</f>
        <v>0</v>
      </c>
      <c r="I10">
        <f>Bawana_NG!R10</f>
        <v>5.0002314707652413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1.93</v>
      </c>
      <c r="AB10" s="75">
        <f>-STOA!R10</f>
        <v>0</v>
      </c>
      <c r="AC10">
        <f t="shared" si="0"/>
        <v>6.8379333624294894E-2</v>
      </c>
      <c r="AD10">
        <f t="shared" si="1"/>
        <v>5.6618521371409463</v>
      </c>
      <c r="AE10">
        <f>'IDT-1'!D10</f>
        <v>0</v>
      </c>
      <c r="AF10" s="24"/>
      <c r="AG10">
        <f t="shared" si="2"/>
        <v>5.6618521371409463</v>
      </c>
      <c r="AI10" s="34">
        <f>PXIL!L10</f>
        <v>0</v>
      </c>
      <c r="AJ10" s="34">
        <f>PXIL!R10</f>
        <v>0</v>
      </c>
      <c r="AK10" s="34">
        <f>RTM_IEX!L10</f>
        <v>0</v>
      </c>
      <c r="AL10" s="34">
        <f>RTM_IEX!R10</f>
        <v>-1.2</v>
      </c>
      <c r="AM10" s="34">
        <f>RTM_PXI!L10</f>
        <v>0</v>
      </c>
      <c r="AN10" s="34">
        <f>RTM_PXI!R10</f>
        <v>0</v>
      </c>
      <c r="AO10" s="148">
        <f>GDAM_IEX!L10</f>
        <v>0</v>
      </c>
      <c r="AP10" s="148">
        <f>GDAM_IEX!R10</f>
        <v>0</v>
      </c>
      <c r="AQ10" s="148">
        <f>GDAM_PXI!L10</f>
        <v>0</v>
      </c>
      <c r="AR10" s="148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0</v>
      </c>
      <c r="H11">
        <f>PPCL_Spot!R11</f>
        <v>0</v>
      </c>
      <c r="I11">
        <f>Bawana_NG!R11</f>
        <v>5.0002314707652413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1.93</v>
      </c>
      <c r="AB11" s="75">
        <f>-STOA!R11</f>
        <v>0</v>
      </c>
      <c r="AC11">
        <f t="shared" si="0"/>
        <v>6.8379333624294894E-2</v>
      </c>
      <c r="AD11">
        <f t="shared" si="1"/>
        <v>5.6618521371409463</v>
      </c>
      <c r="AE11">
        <f>'IDT-1'!D11</f>
        <v>0</v>
      </c>
      <c r="AF11" s="24"/>
      <c r="AG11">
        <f t="shared" si="2"/>
        <v>5.6618521371409463</v>
      </c>
      <c r="AI11" s="34">
        <f>PXIL!L11</f>
        <v>0</v>
      </c>
      <c r="AJ11" s="34">
        <f>PXIL!R11</f>
        <v>0</v>
      </c>
      <c r="AK11" s="34">
        <f>RTM_IEX!L11</f>
        <v>0</v>
      </c>
      <c r="AL11" s="34">
        <f>RTM_IEX!R11</f>
        <v>-1.2</v>
      </c>
      <c r="AM11" s="34">
        <f>RTM_PXI!L11</f>
        <v>0</v>
      </c>
      <c r="AN11" s="34">
        <f>RTM_PXI!R11</f>
        <v>0</v>
      </c>
      <c r="AO11" s="148">
        <f>GDAM_IEX!L11</f>
        <v>0</v>
      </c>
      <c r="AP11" s="148">
        <f>GDAM_IEX!R11</f>
        <v>0</v>
      </c>
      <c r="AQ11" s="148">
        <f>GDAM_PXI!L11</f>
        <v>0</v>
      </c>
      <c r="AR11" s="148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0</v>
      </c>
      <c r="H12">
        <f>PPCL_Spot!R12</f>
        <v>0</v>
      </c>
      <c r="I12">
        <f>Bawana_NG!R12</f>
        <v>5.0002314707652413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1.93</v>
      </c>
      <c r="AB12" s="75">
        <f>-STOA!R12</f>
        <v>0</v>
      </c>
      <c r="AC12">
        <f t="shared" si="0"/>
        <v>6.8379333624294894E-2</v>
      </c>
      <c r="AD12">
        <f t="shared" si="1"/>
        <v>5.6618521371409463</v>
      </c>
      <c r="AE12">
        <f>'IDT-1'!D12</f>
        <v>0</v>
      </c>
      <c r="AF12" s="24"/>
      <c r="AG12">
        <f t="shared" si="2"/>
        <v>5.6618521371409463</v>
      </c>
      <c r="AI12" s="34">
        <f>PXIL!L12</f>
        <v>0</v>
      </c>
      <c r="AJ12" s="34">
        <f>PXIL!R12</f>
        <v>0</v>
      </c>
      <c r="AK12" s="34">
        <f>RTM_IEX!L12</f>
        <v>0</v>
      </c>
      <c r="AL12" s="34">
        <f>RTM_IEX!R12</f>
        <v>-1.2</v>
      </c>
      <c r="AM12" s="34">
        <f>RTM_PXI!L12</f>
        <v>0</v>
      </c>
      <c r="AN12" s="34">
        <f>RTM_PXI!R12</f>
        <v>0</v>
      </c>
      <c r="AO12" s="148">
        <f>GDAM_IEX!L12</f>
        <v>0</v>
      </c>
      <c r="AP12" s="148">
        <f>GDAM_IEX!R12</f>
        <v>0</v>
      </c>
      <c r="AQ12" s="148">
        <f>GDAM_PXI!L12</f>
        <v>0</v>
      </c>
      <c r="AR12" s="148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0</v>
      </c>
      <c r="H13">
        <f>PPCL_Spot!R13</f>
        <v>0</v>
      </c>
      <c r="I13">
        <f>Bawana_NG!R13</f>
        <v>5.0002314707652413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1.93</v>
      </c>
      <c r="AB13" s="75">
        <f>-STOA!R13</f>
        <v>0</v>
      </c>
      <c r="AC13">
        <f t="shared" si="0"/>
        <v>6.8379333624294894E-2</v>
      </c>
      <c r="AD13">
        <f t="shared" si="1"/>
        <v>5.6618521371409463</v>
      </c>
      <c r="AE13">
        <f>'IDT-1'!D13</f>
        <v>0</v>
      </c>
      <c r="AF13" s="24"/>
      <c r="AG13">
        <f t="shared" si="2"/>
        <v>5.6618521371409463</v>
      </c>
      <c r="AI13" s="34">
        <f>PXIL!L13</f>
        <v>0</v>
      </c>
      <c r="AJ13" s="34">
        <f>PXIL!R13</f>
        <v>0</v>
      </c>
      <c r="AK13" s="34">
        <f>RTM_IEX!L13</f>
        <v>0</v>
      </c>
      <c r="AL13" s="34">
        <f>RTM_IEX!R13</f>
        <v>-1.2</v>
      </c>
      <c r="AM13" s="34">
        <f>RTM_PXI!L13</f>
        <v>0</v>
      </c>
      <c r="AN13" s="34">
        <f>RTM_PXI!R13</f>
        <v>0</v>
      </c>
      <c r="AO13" s="148">
        <f>GDAM_IEX!L13</f>
        <v>0</v>
      </c>
      <c r="AP13" s="148">
        <f>GDAM_IEX!R13</f>
        <v>0</v>
      </c>
      <c r="AQ13" s="148">
        <f>GDAM_PXI!L13</f>
        <v>0</v>
      </c>
      <c r="AR13" s="148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0</v>
      </c>
      <c r="H14">
        <f>PPCL_Spot!R14</f>
        <v>0</v>
      </c>
      <c r="I14">
        <f>Bawana_NG!R14</f>
        <v>5.0002314707652413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1.93</v>
      </c>
      <c r="AB14" s="75">
        <f>-STOA!R14</f>
        <v>0</v>
      </c>
      <c r="AC14">
        <f t="shared" si="0"/>
        <v>6.8379333624294894E-2</v>
      </c>
      <c r="AD14">
        <f t="shared" si="1"/>
        <v>5.6618521371409463</v>
      </c>
      <c r="AE14">
        <f>'IDT-1'!D14</f>
        <v>0</v>
      </c>
      <c r="AF14" s="24"/>
      <c r="AG14">
        <f t="shared" si="2"/>
        <v>5.6618521371409463</v>
      </c>
      <c r="AI14" s="34">
        <f>PXIL!L14</f>
        <v>0</v>
      </c>
      <c r="AJ14" s="34">
        <f>PXIL!R14</f>
        <v>0</v>
      </c>
      <c r="AK14" s="34">
        <f>RTM_IEX!L14</f>
        <v>0</v>
      </c>
      <c r="AL14" s="34">
        <f>RTM_IEX!R14</f>
        <v>-1.2</v>
      </c>
      <c r="AM14" s="34">
        <f>RTM_PXI!L14</f>
        <v>0</v>
      </c>
      <c r="AN14" s="34">
        <f>RTM_PXI!R14</f>
        <v>0</v>
      </c>
      <c r="AO14" s="148">
        <f>GDAM_IEX!L14</f>
        <v>0</v>
      </c>
      <c r="AP14" s="148">
        <f>GDAM_IEX!R14</f>
        <v>0</v>
      </c>
      <c r="AQ14" s="148">
        <f>GDAM_PXI!L14</f>
        <v>0</v>
      </c>
      <c r="AR14" s="148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0</v>
      </c>
      <c r="H15">
        <f>PPCL_Spot!R15</f>
        <v>0</v>
      </c>
      <c r="I15">
        <f>Bawana_NG!R15</f>
        <v>5.0002314707652413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1.93</v>
      </c>
      <c r="AB15" s="75">
        <f>-STOA!R15</f>
        <v>0</v>
      </c>
      <c r="AC15">
        <f t="shared" si="0"/>
        <v>6.8379333624294894E-2</v>
      </c>
      <c r="AD15">
        <f t="shared" si="1"/>
        <v>5.6618521371409463</v>
      </c>
      <c r="AE15">
        <f>'IDT-1'!D15</f>
        <v>0</v>
      </c>
      <c r="AF15" s="24"/>
      <c r="AG15">
        <f t="shared" si="2"/>
        <v>5.6618521371409463</v>
      </c>
      <c r="AI15" s="34">
        <f>PXIL!L15</f>
        <v>0</v>
      </c>
      <c r="AJ15" s="34">
        <f>PXIL!R15</f>
        <v>0</v>
      </c>
      <c r="AK15" s="34">
        <f>RTM_IEX!L15</f>
        <v>0</v>
      </c>
      <c r="AL15" s="34">
        <f>RTM_IEX!R15</f>
        <v>-1.2</v>
      </c>
      <c r="AM15" s="34">
        <f>RTM_PXI!L15</f>
        <v>0</v>
      </c>
      <c r="AN15" s="34">
        <f>RTM_PXI!R15</f>
        <v>0</v>
      </c>
      <c r="AO15" s="148">
        <f>GDAM_IEX!L15</f>
        <v>0</v>
      </c>
      <c r="AP15" s="148">
        <f>GDAM_IEX!R15</f>
        <v>0</v>
      </c>
      <c r="AQ15" s="148">
        <f>GDAM_PXI!L15</f>
        <v>0</v>
      </c>
      <c r="AR15" s="148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0</v>
      </c>
      <c r="H16">
        <f>PPCL_Spot!R16</f>
        <v>0</v>
      </c>
      <c r="I16">
        <f>Bawana_NG!R16</f>
        <v>5.0002314707652413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1.93</v>
      </c>
      <c r="AB16" s="75">
        <f>-STOA!R16</f>
        <v>0</v>
      </c>
      <c r="AC16">
        <f t="shared" si="0"/>
        <v>6.6685102079317091E-2</v>
      </c>
      <c r="AD16">
        <f t="shared" si="1"/>
        <v>5.8635463686859239</v>
      </c>
      <c r="AE16">
        <f>'IDT-1'!D16</f>
        <v>0</v>
      </c>
      <c r="AF16" s="24"/>
      <c r="AG16">
        <f t="shared" si="2"/>
        <v>5.8635463686859239</v>
      </c>
      <c r="AI16" s="34">
        <f>PXIL!L16</f>
        <v>0</v>
      </c>
      <c r="AJ16" s="34">
        <f>PXIL!R16</f>
        <v>0</v>
      </c>
      <c r="AK16" s="34">
        <f>RTM_IEX!L16</f>
        <v>0</v>
      </c>
      <c r="AL16" s="34">
        <f>RTM_IEX!R16</f>
        <v>-1</v>
      </c>
      <c r="AM16" s="34">
        <f>RTM_PXI!L16</f>
        <v>0</v>
      </c>
      <c r="AN16" s="34">
        <f>RTM_PXI!R16</f>
        <v>0</v>
      </c>
      <c r="AO16" s="148">
        <f>GDAM_IEX!L16</f>
        <v>0</v>
      </c>
      <c r="AP16" s="148">
        <f>GDAM_IEX!R16</f>
        <v>0</v>
      </c>
      <c r="AQ16" s="148">
        <f>GDAM_PXI!L16</f>
        <v>0</v>
      </c>
      <c r="AR16" s="148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0</v>
      </c>
      <c r="H17">
        <f>PPCL_Spot!R17</f>
        <v>0</v>
      </c>
      <c r="I17">
        <f>Bawana_NG!R17</f>
        <v>5.0002314707652413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1.93</v>
      </c>
      <c r="AB17" s="75">
        <f>-STOA!R17</f>
        <v>0</v>
      </c>
      <c r="AC17">
        <f t="shared" si="0"/>
        <v>6.6685102079317091E-2</v>
      </c>
      <c r="AD17">
        <f t="shared" si="1"/>
        <v>5.8635463686859239</v>
      </c>
      <c r="AE17">
        <f>'IDT-1'!D17</f>
        <v>0</v>
      </c>
      <c r="AF17" s="24"/>
      <c r="AG17">
        <f t="shared" si="2"/>
        <v>5.8635463686859239</v>
      </c>
      <c r="AI17" s="34">
        <f>PXIL!L17</f>
        <v>0</v>
      </c>
      <c r="AJ17" s="34">
        <f>PXIL!R17</f>
        <v>0</v>
      </c>
      <c r="AK17" s="34">
        <f>RTM_IEX!L17</f>
        <v>0</v>
      </c>
      <c r="AL17" s="34">
        <f>RTM_IEX!R17</f>
        <v>-1</v>
      </c>
      <c r="AM17" s="34">
        <f>RTM_PXI!L17</f>
        <v>0</v>
      </c>
      <c r="AN17" s="34">
        <f>RTM_PXI!R17</f>
        <v>0</v>
      </c>
      <c r="AO17" s="148">
        <f>GDAM_IEX!L17</f>
        <v>0</v>
      </c>
      <c r="AP17" s="148">
        <f>GDAM_IEX!R17</f>
        <v>0</v>
      </c>
      <c r="AQ17" s="148">
        <f>GDAM_PXI!L17</f>
        <v>0</v>
      </c>
      <c r="AR17" s="148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0</v>
      </c>
      <c r="H18">
        <f>PPCL_Spot!R18</f>
        <v>0</v>
      </c>
      <c r="I18">
        <f>Bawana_NG!R18</f>
        <v>5.0002314707652413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1.93</v>
      </c>
      <c r="AB18" s="75">
        <f>-STOA!R18</f>
        <v>0</v>
      </c>
      <c r="AC18">
        <f t="shared" si="0"/>
        <v>6.3296638989361456E-2</v>
      </c>
      <c r="AD18">
        <f t="shared" si="1"/>
        <v>6.2669348317758802</v>
      </c>
      <c r="AE18">
        <f>'IDT-1'!D18</f>
        <v>0</v>
      </c>
      <c r="AF18" s="24"/>
      <c r="AG18">
        <f t="shared" si="2"/>
        <v>6.2669348317758802</v>
      </c>
      <c r="AI18" s="34">
        <f>PXIL!L18</f>
        <v>0</v>
      </c>
      <c r="AJ18" s="34">
        <f>PXIL!R18</f>
        <v>0</v>
      </c>
      <c r="AK18" s="34">
        <f>RTM_IEX!L18</f>
        <v>0</v>
      </c>
      <c r="AL18" s="34">
        <f>RTM_IEX!R18</f>
        <v>-0.6</v>
      </c>
      <c r="AM18" s="34">
        <f>RTM_PXI!L18</f>
        <v>0</v>
      </c>
      <c r="AN18" s="34">
        <f>RTM_PXI!R18</f>
        <v>0</v>
      </c>
      <c r="AO18" s="148">
        <f>GDAM_IEX!L18</f>
        <v>0</v>
      </c>
      <c r="AP18" s="148">
        <f>GDAM_IEX!R18</f>
        <v>0</v>
      </c>
      <c r="AQ18" s="148">
        <f>GDAM_PXI!L18</f>
        <v>0</v>
      </c>
      <c r="AR18" s="148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0</v>
      </c>
      <c r="H19">
        <f>PPCL_Spot!R19</f>
        <v>0</v>
      </c>
      <c r="I19">
        <f>Bawana_NG!R19</f>
        <v>5.0002314707652413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1.93</v>
      </c>
      <c r="AB19" s="75">
        <f>-STOA!R19</f>
        <v>0</v>
      </c>
      <c r="AC19">
        <f t="shared" si="0"/>
        <v>5.8213944354428018E-2</v>
      </c>
      <c r="AD19">
        <f t="shared" si="1"/>
        <v>6.8720175264108132</v>
      </c>
      <c r="AE19">
        <f>'IDT-1'!D19</f>
        <v>0</v>
      </c>
      <c r="AF19" s="24"/>
      <c r="AG19">
        <f t="shared" si="2"/>
        <v>6.8720175264108132</v>
      </c>
      <c r="AI19" s="34">
        <f>PXIL!L19</f>
        <v>0</v>
      </c>
      <c r="AJ19" s="34">
        <f>PXIL!R19</f>
        <v>0</v>
      </c>
      <c r="AK19" s="34">
        <f>RTM_IEX!L19</f>
        <v>0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8">
        <f>GDAM_IEX!L19</f>
        <v>0</v>
      </c>
      <c r="AP19" s="148">
        <f>GDAM_IEX!R19</f>
        <v>0</v>
      </c>
      <c r="AQ19" s="148">
        <f>GDAM_PXI!L19</f>
        <v>0</v>
      </c>
      <c r="AR19" s="148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0</v>
      </c>
      <c r="H20">
        <f>PPCL_Spot!R20</f>
        <v>0</v>
      </c>
      <c r="I20">
        <f>Bawana_NG!R20</f>
        <v>5.0002314707652413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1.93</v>
      </c>
      <c r="AB20" s="75">
        <f>-STOA!R20</f>
        <v>0</v>
      </c>
      <c r="AC20">
        <f t="shared" si="0"/>
        <v>5.8213944354428018E-2</v>
      </c>
      <c r="AD20">
        <f t="shared" si="1"/>
        <v>6.8720175264108132</v>
      </c>
      <c r="AE20">
        <f>'IDT-1'!D20</f>
        <v>0</v>
      </c>
      <c r="AF20" s="24"/>
      <c r="AG20">
        <f t="shared" si="2"/>
        <v>6.8720175264108132</v>
      </c>
      <c r="AI20" s="34">
        <f>PXIL!L20</f>
        <v>0</v>
      </c>
      <c r="AJ20" s="34">
        <f>PXIL!R20</f>
        <v>0</v>
      </c>
      <c r="AK20" s="34">
        <f>RTM_IEX!L20</f>
        <v>0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8">
        <f>GDAM_IEX!L20</f>
        <v>0</v>
      </c>
      <c r="AP20" s="148">
        <f>GDAM_IEX!R20</f>
        <v>0</v>
      </c>
      <c r="AQ20" s="148">
        <f>GDAM_PXI!L20</f>
        <v>0</v>
      </c>
      <c r="AR20" s="148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0</v>
      </c>
      <c r="H21">
        <f>PPCL_Spot!R21</f>
        <v>0</v>
      </c>
      <c r="I21">
        <f>Bawana_NG!R21</f>
        <v>5.0002314707652413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1.93</v>
      </c>
      <c r="AB21" s="75">
        <f>-STOA!R21</f>
        <v>0</v>
      </c>
      <c r="AC21">
        <f t="shared" si="0"/>
        <v>6.468194435442802E-2</v>
      </c>
      <c r="AD21">
        <f t="shared" si="1"/>
        <v>7.6355495264108129</v>
      </c>
      <c r="AE21">
        <f>'IDT-1'!D21</f>
        <v>0</v>
      </c>
      <c r="AF21" s="24"/>
      <c r="AG21">
        <f t="shared" si="2"/>
        <v>7.6355495264108129</v>
      </c>
      <c r="AI21" s="34">
        <f>PXIL!L21</f>
        <v>0</v>
      </c>
      <c r="AJ21" s="34">
        <f>PXIL!R21</f>
        <v>0</v>
      </c>
      <c r="AK21" s="34">
        <f>RTM_IEX!L21</f>
        <v>0.77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8">
        <f>GDAM_IEX!L21</f>
        <v>0</v>
      </c>
      <c r="AP21" s="148">
        <f>GDAM_IEX!R21</f>
        <v>0</v>
      </c>
      <c r="AQ21" s="148">
        <f>GDAM_PXI!L21</f>
        <v>0</v>
      </c>
      <c r="AR21" s="148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0</v>
      </c>
      <c r="H22">
        <f>PPCL_Spot!R22</f>
        <v>0</v>
      </c>
      <c r="I22">
        <f>Bawana_NG!R22</f>
        <v>5.0002314707652413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1.93</v>
      </c>
      <c r="AB22" s="75">
        <f>-STOA!R22</f>
        <v>0</v>
      </c>
      <c r="AC22">
        <f t="shared" si="0"/>
        <v>7.4425944354428009E-2</v>
      </c>
      <c r="AD22">
        <f t="shared" si="1"/>
        <v>8.7858055264108135</v>
      </c>
      <c r="AE22">
        <f>'IDT-1'!D22</f>
        <v>0</v>
      </c>
      <c r="AF22" s="24"/>
      <c r="AG22">
        <f t="shared" si="2"/>
        <v>8.7858055264108135</v>
      </c>
      <c r="AI22" s="34">
        <f>PXIL!L22</f>
        <v>0</v>
      </c>
      <c r="AJ22" s="34">
        <f>PXIL!R22</f>
        <v>0</v>
      </c>
      <c r="AK22" s="34">
        <f>RTM_IEX!L22</f>
        <v>1.93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8">
        <f>GDAM_IEX!L22</f>
        <v>0</v>
      </c>
      <c r="AP22" s="148">
        <f>GDAM_IEX!R22</f>
        <v>0</v>
      </c>
      <c r="AQ22" s="148">
        <f>GDAM_PXI!L22</f>
        <v>0</v>
      </c>
      <c r="AR22" s="148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0</v>
      </c>
      <c r="H23">
        <f>PPCL_Spot!R23</f>
        <v>0</v>
      </c>
      <c r="I23">
        <f>Bawana_NG!R23</f>
        <v>5.0002314707652413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1.93</v>
      </c>
      <c r="AB23" s="75">
        <f>-STOA!R23</f>
        <v>0</v>
      </c>
      <c r="AC23">
        <f t="shared" si="0"/>
        <v>9.7105944354428014E-2</v>
      </c>
      <c r="AD23">
        <f t="shared" si="1"/>
        <v>11.463125526410813</v>
      </c>
      <c r="AE23">
        <f>'IDT-1'!D23</f>
        <v>0</v>
      </c>
      <c r="AF23" s="24"/>
      <c r="AG23">
        <f t="shared" si="2"/>
        <v>11.463125526410813</v>
      </c>
      <c r="AI23" s="34">
        <f>PXIL!L23</f>
        <v>0</v>
      </c>
      <c r="AJ23" s="34">
        <f>PXIL!R23</f>
        <v>0</v>
      </c>
      <c r="AK23" s="34">
        <f>RTM_IEX!L23</f>
        <v>4.63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8">
        <f>GDAM_IEX!L23</f>
        <v>0</v>
      </c>
      <c r="AP23" s="148">
        <f>GDAM_IEX!R23</f>
        <v>0</v>
      </c>
      <c r="AQ23" s="148">
        <f>GDAM_PXI!L23</f>
        <v>0</v>
      </c>
      <c r="AR23" s="148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0</v>
      </c>
      <c r="H24">
        <f>PPCL_Spot!R24</f>
        <v>0</v>
      </c>
      <c r="I24">
        <f>Bawana_NG!R24</f>
        <v>5.0002314707652413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1.93</v>
      </c>
      <c r="AB24" s="75">
        <f>-STOA!R24</f>
        <v>0</v>
      </c>
      <c r="AC24">
        <f t="shared" si="0"/>
        <v>0.12138194435442801</v>
      </c>
      <c r="AD24">
        <f t="shared" si="1"/>
        <v>14.328849526410812</v>
      </c>
      <c r="AE24">
        <f>'IDT-1'!D24</f>
        <v>0</v>
      </c>
      <c r="AF24" s="24"/>
      <c r="AG24">
        <f t="shared" si="2"/>
        <v>14.328849526410812</v>
      </c>
      <c r="AI24" s="34">
        <f>PXIL!L24</f>
        <v>0</v>
      </c>
      <c r="AJ24" s="34">
        <f>PXIL!R24</f>
        <v>0</v>
      </c>
      <c r="AK24" s="34">
        <f>RTM_IEX!L24</f>
        <v>7.52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8">
        <f>GDAM_IEX!L24</f>
        <v>0</v>
      </c>
      <c r="AP24" s="148">
        <f>GDAM_IEX!R24</f>
        <v>0</v>
      </c>
      <c r="AQ24" s="148">
        <f>GDAM_PXI!L24</f>
        <v>0</v>
      </c>
      <c r="AR24" s="148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0</v>
      </c>
      <c r="H25">
        <f>PPCL_Spot!R25</f>
        <v>0</v>
      </c>
      <c r="I25">
        <f>Bawana_NG!R25</f>
        <v>5.0002363284019475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1.93</v>
      </c>
      <c r="AB25" s="75">
        <f>-STOA!R25</f>
        <v>0</v>
      </c>
      <c r="AC25">
        <f t="shared" si="0"/>
        <v>0.13507398515857635</v>
      </c>
      <c r="AD25">
        <f t="shared" si="1"/>
        <v>15.945162343243371</v>
      </c>
      <c r="AE25">
        <f>'IDT-1'!D25</f>
        <v>0</v>
      </c>
      <c r="AF25" s="24"/>
      <c r="AG25">
        <f t="shared" si="2"/>
        <v>15.945162343243371</v>
      </c>
      <c r="AI25" s="34">
        <f>PXIL!L25</f>
        <v>0</v>
      </c>
      <c r="AJ25" s="34">
        <f>PXIL!R25</f>
        <v>0</v>
      </c>
      <c r="AK25" s="34">
        <f>RTM_IEX!L25</f>
        <v>9.15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8">
        <f>GDAM_IEX!L25</f>
        <v>0</v>
      </c>
      <c r="AP25" s="148">
        <f>GDAM_IEX!R25</f>
        <v>0</v>
      </c>
      <c r="AQ25" s="148">
        <f>GDAM_PXI!L25</f>
        <v>0</v>
      </c>
      <c r="AR25" s="148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0</v>
      </c>
      <c r="H26">
        <f>PPCL_Spot!R26</f>
        <v>0</v>
      </c>
      <c r="I26">
        <f>Bawana_NG!R26</f>
        <v>5.0002363284019475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1.93</v>
      </c>
      <c r="AB26" s="75">
        <f>-STOA!R26</f>
        <v>0</v>
      </c>
      <c r="AC26">
        <f t="shared" si="0"/>
        <v>0.15136998515857636</v>
      </c>
      <c r="AD26">
        <f t="shared" si="1"/>
        <v>17.868866343243369</v>
      </c>
      <c r="AE26">
        <f>'IDT-1'!D26</f>
        <v>0</v>
      </c>
      <c r="AF26" s="24"/>
      <c r="AG26">
        <f t="shared" si="2"/>
        <v>17.868866343243369</v>
      </c>
      <c r="AI26" s="34">
        <f>PXIL!L26</f>
        <v>0</v>
      </c>
      <c r="AJ26" s="34">
        <f>PXIL!R26</f>
        <v>0</v>
      </c>
      <c r="AK26" s="34">
        <f>RTM_IEX!L26</f>
        <v>11.09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8">
        <f>GDAM_IEX!L26</f>
        <v>0</v>
      </c>
      <c r="AP26" s="148">
        <f>GDAM_IEX!R26</f>
        <v>0</v>
      </c>
      <c r="AQ26" s="148">
        <f>GDAM_PXI!L26</f>
        <v>0</v>
      </c>
      <c r="AR26" s="148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0</v>
      </c>
      <c r="H27">
        <f>PPCL_Spot!R27</f>
        <v>0</v>
      </c>
      <c r="I27">
        <f>Bawana_NG!R27</f>
        <v>5.0002363284019475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1.93</v>
      </c>
      <c r="AB27" s="75">
        <f>-STOA!R27</f>
        <v>0</v>
      </c>
      <c r="AC27">
        <f t="shared" si="0"/>
        <v>0.16833798515857634</v>
      </c>
      <c r="AD27">
        <f t="shared" si="1"/>
        <v>19.87189834324337</v>
      </c>
      <c r="AE27">
        <f>'IDT-1'!D27</f>
        <v>0</v>
      </c>
      <c r="AF27" s="24"/>
      <c r="AG27">
        <f t="shared" si="2"/>
        <v>19.87189834324337</v>
      </c>
      <c r="AI27" s="34">
        <f>PXIL!L27</f>
        <v>0</v>
      </c>
      <c r="AJ27" s="34">
        <f>PXIL!R27</f>
        <v>0</v>
      </c>
      <c r="AK27" s="34">
        <f>RTM_IEX!L27</f>
        <v>13.11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8">
        <f>GDAM_IEX!L27</f>
        <v>0</v>
      </c>
      <c r="AP27" s="148">
        <f>GDAM_IEX!R27</f>
        <v>0</v>
      </c>
      <c r="AQ27" s="148">
        <f>GDAM_PXI!L27</f>
        <v>0</v>
      </c>
      <c r="AR27" s="148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0</v>
      </c>
      <c r="H28">
        <f>PPCL_Spot!R28</f>
        <v>0</v>
      </c>
      <c r="I28">
        <f>Bawana_NG!R28</f>
        <v>5.0002363284019475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1.93</v>
      </c>
      <c r="AB28" s="75">
        <f>-STOA!R28</f>
        <v>0</v>
      </c>
      <c r="AC28">
        <f t="shared" si="0"/>
        <v>0.17967798515857636</v>
      </c>
      <c r="AD28">
        <f t="shared" si="1"/>
        <v>21.21055834324337</v>
      </c>
      <c r="AE28">
        <f>'IDT-1'!D28</f>
        <v>0</v>
      </c>
      <c r="AF28" s="24"/>
      <c r="AG28">
        <f t="shared" si="2"/>
        <v>21.21055834324337</v>
      </c>
      <c r="AI28" s="34">
        <f>PXIL!L28</f>
        <v>0</v>
      </c>
      <c r="AJ28" s="34">
        <f>PXIL!R28</f>
        <v>0</v>
      </c>
      <c r="AK28" s="34">
        <f>RTM_IEX!L28</f>
        <v>14.46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8">
        <f>GDAM_IEX!L28</f>
        <v>0</v>
      </c>
      <c r="AP28" s="148">
        <f>GDAM_IEX!R28</f>
        <v>0</v>
      </c>
      <c r="AQ28" s="148">
        <f>GDAM_PXI!L28</f>
        <v>0</v>
      </c>
      <c r="AR28" s="148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0</v>
      </c>
      <c r="H29">
        <f>PPCL_Spot!R29</f>
        <v>0</v>
      </c>
      <c r="I29">
        <f>Bawana_NG!R29</f>
        <v>5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1.93</v>
      </c>
      <c r="AB29" s="75">
        <f>-STOA!R29</f>
        <v>0</v>
      </c>
      <c r="AC29">
        <f t="shared" si="0"/>
        <v>0.18454799999999996</v>
      </c>
      <c r="AD29">
        <f t="shared" si="1"/>
        <v>21.785451999999999</v>
      </c>
      <c r="AE29">
        <f>'IDT-1'!D29</f>
        <v>0</v>
      </c>
      <c r="AF29" s="24"/>
      <c r="AG29">
        <f t="shared" si="2"/>
        <v>21.785451999999999</v>
      </c>
      <c r="AI29" s="34">
        <f>PXIL!L29</f>
        <v>0</v>
      </c>
      <c r="AJ29" s="34">
        <f>PXIL!R29</f>
        <v>0</v>
      </c>
      <c r="AK29" s="34">
        <f>RTM_IEX!L29</f>
        <v>15.04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8">
        <f>GDAM_IEX!L29</f>
        <v>0</v>
      </c>
      <c r="AP29" s="148">
        <f>GDAM_IEX!R29</f>
        <v>0</v>
      </c>
      <c r="AQ29" s="148">
        <f>GDAM_PXI!L29</f>
        <v>0</v>
      </c>
      <c r="AR29" s="148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0</v>
      </c>
      <c r="H30">
        <f>PPCL_Spot!R30</f>
        <v>0</v>
      </c>
      <c r="I30">
        <f>Bawana_NG!R30</f>
        <v>5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2.0299999999999998</v>
      </c>
      <c r="AB30" s="75">
        <f>-STOA!R30</f>
        <v>0</v>
      </c>
      <c r="AC30">
        <f t="shared" si="0"/>
        <v>0.186144</v>
      </c>
      <c r="AD30">
        <f t="shared" si="1"/>
        <v>21.973856000000001</v>
      </c>
      <c r="AE30">
        <f>'IDT-1'!D30</f>
        <v>0</v>
      </c>
      <c r="AF30" s="24"/>
      <c r="AG30">
        <f t="shared" si="2"/>
        <v>21.973856000000001</v>
      </c>
      <c r="AI30" s="34">
        <f>PXIL!L30</f>
        <v>0</v>
      </c>
      <c r="AJ30" s="34">
        <f>PXIL!R30</f>
        <v>0</v>
      </c>
      <c r="AK30" s="34">
        <f>RTM_IEX!L30</f>
        <v>15.13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8">
        <f>GDAM_IEX!L30</f>
        <v>0</v>
      </c>
      <c r="AP30" s="148">
        <f>GDAM_IEX!R30</f>
        <v>0</v>
      </c>
      <c r="AQ30" s="148">
        <f>GDAM_PXI!L30</f>
        <v>0</v>
      </c>
      <c r="AR30" s="148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0</v>
      </c>
      <c r="H31">
        <f>PPCL_Spot!R31</f>
        <v>0</v>
      </c>
      <c r="I31">
        <f>Bawana_NG!R31</f>
        <v>5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2.2999999999999998</v>
      </c>
      <c r="AB31" s="75">
        <f>-STOA!R31</f>
        <v>0</v>
      </c>
      <c r="AC31">
        <f t="shared" si="0"/>
        <v>0.19093199999999996</v>
      </c>
      <c r="AD31">
        <f t="shared" si="1"/>
        <v>22.539068</v>
      </c>
      <c r="AE31">
        <f>'IDT-1'!D31</f>
        <v>0</v>
      </c>
      <c r="AF31" s="24"/>
      <c r="AG31">
        <f t="shared" si="2"/>
        <v>22.539068</v>
      </c>
      <c r="AI31" s="34">
        <f>PXIL!L31</f>
        <v>0</v>
      </c>
      <c r="AJ31" s="34">
        <f>PXIL!R31</f>
        <v>0</v>
      </c>
      <c r="AK31" s="34">
        <f>RTM_IEX!L31</f>
        <v>15.43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8">
        <f>GDAM_IEX!L31</f>
        <v>0</v>
      </c>
      <c r="AP31" s="148">
        <f>GDAM_IEX!R31</f>
        <v>0</v>
      </c>
      <c r="AQ31" s="148">
        <f>GDAM_PXI!L31</f>
        <v>0</v>
      </c>
      <c r="AR31" s="148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0</v>
      </c>
      <c r="H32">
        <f>PPCL_Spot!R32</f>
        <v>0</v>
      </c>
      <c r="I32">
        <f>Bawana_NG!R32</f>
        <v>5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2.59</v>
      </c>
      <c r="AB32" s="75">
        <f>-STOA!R32</f>
        <v>0</v>
      </c>
      <c r="AC32">
        <f t="shared" si="0"/>
        <v>0.19084800000000002</v>
      </c>
      <c r="AD32">
        <f t="shared" si="1"/>
        <v>22.529152</v>
      </c>
      <c r="AE32">
        <f>'IDT-1'!D32</f>
        <v>0</v>
      </c>
      <c r="AF32" s="24"/>
      <c r="AG32">
        <f t="shared" si="2"/>
        <v>22.529152</v>
      </c>
      <c r="AI32" s="34">
        <f>PXIL!L32</f>
        <v>0</v>
      </c>
      <c r="AJ32" s="34">
        <f>PXIL!R32</f>
        <v>0</v>
      </c>
      <c r="AK32" s="34">
        <f>RTM_IEX!L32</f>
        <v>15.13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8">
        <f>GDAM_IEX!L32</f>
        <v>0</v>
      </c>
      <c r="AP32" s="148">
        <f>GDAM_IEX!R32</f>
        <v>0</v>
      </c>
      <c r="AQ32" s="148">
        <f>GDAM_PXI!L32</f>
        <v>0</v>
      </c>
      <c r="AR32" s="148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0</v>
      </c>
      <c r="H33">
        <f>PPCL_Spot!R33</f>
        <v>0</v>
      </c>
      <c r="I33">
        <f>Bawana_NG!R33</f>
        <v>5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2.9299999999999997</v>
      </c>
      <c r="AB33" s="75">
        <f>-STOA!R33</f>
        <v>0</v>
      </c>
      <c r="AC33">
        <f t="shared" si="0"/>
        <v>0.18723599999999996</v>
      </c>
      <c r="AD33">
        <f t="shared" si="1"/>
        <v>22.102764000000001</v>
      </c>
      <c r="AE33">
        <f>'IDT-1'!D33</f>
        <v>0</v>
      </c>
      <c r="AF33" s="24"/>
      <c r="AG33">
        <f t="shared" si="2"/>
        <v>22.102764000000001</v>
      </c>
      <c r="AI33" s="34">
        <f>PXIL!L33</f>
        <v>0</v>
      </c>
      <c r="AJ33" s="34">
        <f>PXIL!R33</f>
        <v>0</v>
      </c>
      <c r="AK33" s="34">
        <f>RTM_IEX!L33</f>
        <v>14.36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8">
        <f>GDAM_IEX!L33</f>
        <v>0</v>
      </c>
      <c r="AP33" s="148">
        <f>GDAM_IEX!R33</f>
        <v>0</v>
      </c>
      <c r="AQ33" s="148">
        <f>GDAM_PXI!L33</f>
        <v>0</v>
      </c>
      <c r="AR33" s="148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0</v>
      </c>
      <c r="H34">
        <f>PPCL_Spot!R34</f>
        <v>0</v>
      </c>
      <c r="I34">
        <f>Bawana_NG!R34</f>
        <v>5.0002362613996123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3.3</v>
      </c>
      <c r="AB34" s="75">
        <f>-STOA!R34</f>
        <v>0</v>
      </c>
      <c r="AC34">
        <f t="shared" si="0"/>
        <v>0.17984598459575674</v>
      </c>
      <c r="AD34">
        <f t="shared" si="1"/>
        <v>21.230390276803853</v>
      </c>
      <c r="AE34">
        <f>'IDT-1'!D34</f>
        <v>0</v>
      </c>
      <c r="AF34" s="24"/>
      <c r="AG34">
        <f t="shared" si="2"/>
        <v>21.230390276803853</v>
      </c>
      <c r="AI34" s="34">
        <f>PXIL!L34</f>
        <v>0</v>
      </c>
      <c r="AJ34" s="34">
        <f>PXIL!R34</f>
        <v>0</v>
      </c>
      <c r="AK34" s="34">
        <f>RTM_IEX!L34</f>
        <v>13.11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8">
        <f>GDAM_IEX!L34</f>
        <v>0</v>
      </c>
      <c r="AP34" s="148">
        <f>GDAM_IEX!R34</f>
        <v>0</v>
      </c>
      <c r="AQ34" s="148">
        <f>GDAM_PXI!L34</f>
        <v>0</v>
      </c>
      <c r="AR34" s="148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0</v>
      </c>
      <c r="H35">
        <f>PPCL_Spot!R35</f>
        <v>0</v>
      </c>
      <c r="I35">
        <f>Bawana_NG!R35</f>
        <v>5.0002362613996123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3.7199999999999998</v>
      </c>
      <c r="AB35" s="75">
        <f>-STOA!R35</f>
        <v>0</v>
      </c>
      <c r="AC35">
        <f t="shared" si="0"/>
        <v>0.17606598459575673</v>
      </c>
      <c r="AD35">
        <f t="shared" si="1"/>
        <v>20.784170276803859</v>
      </c>
      <c r="AE35">
        <f>'IDT-1'!D35</f>
        <v>0</v>
      </c>
      <c r="AF35" s="24"/>
      <c r="AG35">
        <f t="shared" si="2"/>
        <v>20.784170276803859</v>
      </c>
      <c r="AI35" s="34">
        <f>PXIL!L35</f>
        <v>0</v>
      </c>
      <c r="AJ35" s="34">
        <f>PXIL!R35</f>
        <v>0</v>
      </c>
      <c r="AK35" s="34">
        <f>RTM_IEX!L35</f>
        <v>12.24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8">
        <f>GDAM_IEX!L35</f>
        <v>0</v>
      </c>
      <c r="AP35" s="148">
        <f>GDAM_IEX!R35</f>
        <v>0</v>
      </c>
      <c r="AQ35" s="148">
        <f>GDAM_PXI!L35</f>
        <v>0</v>
      </c>
      <c r="AR35" s="148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0</v>
      </c>
      <c r="H36">
        <f>PPCL_Spot!R36</f>
        <v>0</v>
      </c>
      <c r="I36">
        <f>Bawana_NG!R36</f>
        <v>5.0002362613996123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4.12</v>
      </c>
      <c r="AB36" s="75">
        <f>-STOA!R36</f>
        <v>0</v>
      </c>
      <c r="AC36">
        <f t="shared" si="0"/>
        <v>0.16564998459575672</v>
      </c>
      <c r="AD36">
        <f t="shared" si="1"/>
        <v>19.554586276803857</v>
      </c>
      <c r="AE36">
        <f>'IDT-1'!D36</f>
        <v>0</v>
      </c>
      <c r="AF36" s="24"/>
      <c r="AG36">
        <f t="shared" si="2"/>
        <v>19.554586276803857</v>
      </c>
      <c r="AI36" s="34">
        <f>PXIL!L36</f>
        <v>0</v>
      </c>
      <c r="AJ36" s="34">
        <f>PXIL!R36</f>
        <v>0</v>
      </c>
      <c r="AK36" s="34">
        <f>RTM_IEX!L36</f>
        <v>10.6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8">
        <f>GDAM_IEX!L36</f>
        <v>0</v>
      </c>
      <c r="AP36" s="148">
        <f>GDAM_IEX!R36</f>
        <v>0</v>
      </c>
      <c r="AQ36" s="148">
        <f>GDAM_PXI!L36</f>
        <v>0</v>
      </c>
      <c r="AR36" s="148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0</v>
      </c>
      <c r="H37">
        <f>PPCL_Spot!R37</f>
        <v>0</v>
      </c>
      <c r="I37">
        <f>Bawana_NG!R37</f>
        <v>5.0002362613996123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4.5999999999999996</v>
      </c>
      <c r="AB37" s="75">
        <f>-STOA!R37</f>
        <v>0</v>
      </c>
      <c r="AC37">
        <f t="shared" si="0"/>
        <v>0.15430998459575673</v>
      </c>
      <c r="AD37">
        <f t="shared" si="1"/>
        <v>18.215926276803856</v>
      </c>
      <c r="AE37">
        <f>'IDT-1'!D37</f>
        <v>0</v>
      </c>
      <c r="AF37" s="24"/>
      <c r="AG37">
        <f t="shared" si="2"/>
        <v>18.215926276803856</v>
      </c>
      <c r="AI37" s="34">
        <f>PXIL!L37</f>
        <v>0</v>
      </c>
      <c r="AJ37" s="34">
        <f>PXIL!R37</f>
        <v>0</v>
      </c>
      <c r="AK37" s="34">
        <f>RTM_IEX!L37</f>
        <v>8.77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8">
        <f>GDAM_IEX!L37</f>
        <v>0</v>
      </c>
      <c r="AP37" s="148">
        <f>GDAM_IEX!R37</f>
        <v>0</v>
      </c>
      <c r="AQ37" s="148">
        <f>GDAM_PXI!L37</f>
        <v>0</v>
      </c>
      <c r="AR37" s="148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0</v>
      </c>
      <c r="H38">
        <f>PPCL_Spot!R38</f>
        <v>0</v>
      </c>
      <c r="I38">
        <f>Bawana_NG!R38</f>
        <v>5.0002362613996123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5.08</v>
      </c>
      <c r="AB38" s="75">
        <f>-STOA!R38</f>
        <v>0</v>
      </c>
      <c r="AC38">
        <f t="shared" si="0"/>
        <v>0.15103398459575673</v>
      </c>
      <c r="AD38">
        <f t="shared" si="1"/>
        <v>17.829202276803855</v>
      </c>
      <c r="AE38">
        <f>'IDT-1'!D38</f>
        <v>0</v>
      </c>
      <c r="AF38" s="24"/>
      <c r="AG38">
        <f t="shared" si="2"/>
        <v>17.829202276803855</v>
      </c>
      <c r="AI38" s="34">
        <f>PXIL!L38</f>
        <v>0</v>
      </c>
      <c r="AJ38" s="34">
        <f>PXIL!R38</f>
        <v>0</v>
      </c>
      <c r="AK38" s="34">
        <f>RTM_IEX!L38</f>
        <v>7.9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8">
        <f>GDAM_IEX!L38</f>
        <v>0</v>
      </c>
      <c r="AP38" s="148">
        <f>GDAM_IEX!R38</f>
        <v>0</v>
      </c>
      <c r="AQ38" s="148">
        <f>GDAM_PXI!L38</f>
        <v>0</v>
      </c>
      <c r="AR38" s="148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0</v>
      </c>
      <c r="H39">
        <f>PPCL_Spot!R39</f>
        <v>0</v>
      </c>
      <c r="I39">
        <f>Bawana_NG!R39</f>
        <v>5.0002362613996123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5.56</v>
      </c>
      <c r="AB39" s="75">
        <f>-STOA!R39</f>
        <v>0</v>
      </c>
      <c r="AC39">
        <f t="shared" si="0"/>
        <v>0.15187398459575674</v>
      </c>
      <c r="AD39">
        <f t="shared" si="1"/>
        <v>17.928362276803856</v>
      </c>
      <c r="AE39">
        <f>'IDT-1'!D39</f>
        <v>0</v>
      </c>
      <c r="AF39" s="24"/>
      <c r="AG39">
        <f t="shared" si="2"/>
        <v>17.928362276803856</v>
      </c>
      <c r="AI39" s="34">
        <f>PXIL!L39</f>
        <v>0</v>
      </c>
      <c r="AJ39" s="34">
        <f>PXIL!R39</f>
        <v>0</v>
      </c>
      <c r="AK39" s="34">
        <f>RTM_IEX!L39</f>
        <v>7.52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8">
        <f>GDAM_IEX!L39</f>
        <v>0</v>
      </c>
      <c r="AP39" s="148">
        <f>GDAM_IEX!R39</f>
        <v>0</v>
      </c>
      <c r="AQ39" s="148">
        <f>GDAM_PXI!L39</f>
        <v>0</v>
      </c>
      <c r="AR39" s="148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0</v>
      </c>
      <c r="H40">
        <f>PPCL_Spot!R40</f>
        <v>0</v>
      </c>
      <c r="I40">
        <f>Bawana_NG!R40</f>
        <v>5.0000000000000009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5.96</v>
      </c>
      <c r="AB40" s="75">
        <f>-STOA!R40</f>
        <v>0</v>
      </c>
      <c r="AC40">
        <f t="shared" si="0"/>
        <v>0.15035999999999999</v>
      </c>
      <c r="AD40">
        <f t="shared" si="1"/>
        <v>17.749640000000003</v>
      </c>
      <c r="AE40">
        <f>'IDT-1'!D40</f>
        <v>0</v>
      </c>
      <c r="AF40" s="24"/>
      <c r="AG40">
        <f t="shared" si="2"/>
        <v>17.749640000000003</v>
      </c>
      <c r="AI40" s="34">
        <f>PXIL!L40</f>
        <v>0</v>
      </c>
      <c r="AJ40" s="34">
        <f>PXIL!R40</f>
        <v>0</v>
      </c>
      <c r="AK40" s="34">
        <f>RTM_IEX!L40</f>
        <v>6.94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8">
        <f>GDAM_IEX!L40</f>
        <v>0</v>
      </c>
      <c r="AP40" s="148">
        <f>GDAM_IEX!R40</f>
        <v>0</v>
      </c>
      <c r="AQ40" s="148">
        <f>GDAM_PXI!L40</f>
        <v>0</v>
      </c>
      <c r="AR40" s="148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0</v>
      </c>
      <c r="H41">
        <f>PPCL_Spot!R41</f>
        <v>0</v>
      </c>
      <c r="I41">
        <f>Bawana_NG!R41</f>
        <v>5.0000000000000009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6.3599999999999994</v>
      </c>
      <c r="AB41" s="75">
        <f>-STOA!R41</f>
        <v>0</v>
      </c>
      <c r="AC41">
        <f t="shared" si="0"/>
        <v>0.14884799999999998</v>
      </c>
      <c r="AD41">
        <f t="shared" si="1"/>
        <v>17.571151999999998</v>
      </c>
      <c r="AE41">
        <f>'IDT-1'!D41</f>
        <v>0</v>
      </c>
      <c r="AF41" s="24"/>
      <c r="AG41">
        <f t="shared" si="2"/>
        <v>17.571151999999998</v>
      </c>
      <c r="AI41" s="34">
        <f>PXIL!L41</f>
        <v>0</v>
      </c>
      <c r="AJ41" s="34">
        <f>PXIL!R41</f>
        <v>0</v>
      </c>
      <c r="AK41" s="34">
        <f>RTM_IEX!L41</f>
        <v>6.36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8">
        <f>GDAM_IEX!L41</f>
        <v>0</v>
      </c>
      <c r="AP41" s="148">
        <f>GDAM_IEX!R41</f>
        <v>0</v>
      </c>
      <c r="AQ41" s="148">
        <f>GDAM_PXI!L41</f>
        <v>0</v>
      </c>
      <c r="AR41" s="148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0</v>
      </c>
      <c r="H42">
        <f>PPCL_Spot!R42</f>
        <v>0</v>
      </c>
      <c r="I42">
        <f>Bawana_NG!R42</f>
        <v>5.0000000000000009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6.8</v>
      </c>
      <c r="AB42" s="75">
        <f>-STOA!R42</f>
        <v>0</v>
      </c>
      <c r="AC42">
        <f t="shared" si="0"/>
        <v>0.147672</v>
      </c>
      <c r="AD42">
        <f t="shared" si="1"/>
        <v>17.432328000000002</v>
      </c>
      <c r="AE42">
        <f>'IDT-1'!D42</f>
        <v>0</v>
      </c>
      <c r="AF42" s="24"/>
      <c r="AG42">
        <f t="shared" si="2"/>
        <v>17.432328000000002</v>
      </c>
      <c r="AI42" s="34">
        <f>PXIL!L42</f>
        <v>0</v>
      </c>
      <c r="AJ42" s="34">
        <f>PXIL!R42</f>
        <v>0</v>
      </c>
      <c r="AK42" s="34">
        <f>RTM_IEX!L42</f>
        <v>5.78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8">
        <f>GDAM_IEX!L42</f>
        <v>0</v>
      </c>
      <c r="AP42" s="148">
        <f>GDAM_IEX!R42</f>
        <v>0</v>
      </c>
      <c r="AQ42" s="148">
        <f>GDAM_PXI!L42</f>
        <v>0</v>
      </c>
      <c r="AR42" s="148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0</v>
      </c>
      <c r="H43">
        <f>PPCL_Spot!R43</f>
        <v>0</v>
      </c>
      <c r="I43">
        <f>Bawana_NG!R43</f>
        <v>5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7.14</v>
      </c>
      <c r="AB43" s="75">
        <f>-STOA!R43</f>
        <v>0</v>
      </c>
      <c r="AC43">
        <f t="shared" si="0"/>
        <v>0.14330399999999999</v>
      </c>
      <c r="AD43">
        <f t="shared" si="1"/>
        <v>16.916696000000002</v>
      </c>
      <c r="AE43">
        <f>'IDT-1'!D43</f>
        <v>0</v>
      </c>
      <c r="AF43" s="24"/>
      <c r="AG43">
        <f t="shared" si="2"/>
        <v>16.916696000000002</v>
      </c>
      <c r="AI43" s="34">
        <f>PXIL!L43</f>
        <v>0</v>
      </c>
      <c r="AJ43" s="34">
        <f>PXIL!R43</f>
        <v>0</v>
      </c>
      <c r="AK43" s="34">
        <f>RTM_IEX!L43</f>
        <v>4.92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8">
        <f>GDAM_IEX!L43</f>
        <v>0</v>
      </c>
      <c r="AP43" s="148">
        <f>GDAM_IEX!R43</f>
        <v>0</v>
      </c>
      <c r="AQ43" s="148">
        <f>GDAM_PXI!L43</f>
        <v>0</v>
      </c>
      <c r="AR43" s="148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0</v>
      </c>
      <c r="H44">
        <f>PPCL_Spot!R44</f>
        <v>0</v>
      </c>
      <c r="I44">
        <f>Bawana_NG!R44</f>
        <v>5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7.42</v>
      </c>
      <c r="AB44" s="75">
        <f>-STOA!R44</f>
        <v>0</v>
      </c>
      <c r="AC44">
        <f t="shared" si="0"/>
        <v>0.13675199999999998</v>
      </c>
      <c r="AD44">
        <f t="shared" si="1"/>
        <v>16.143248</v>
      </c>
      <c r="AE44">
        <f>'IDT-1'!D44</f>
        <v>0</v>
      </c>
      <c r="AF44" s="24"/>
      <c r="AG44">
        <f t="shared" si="2"/>
        <v>16.143248</v>
      </c>
      <c r="AI44" s="34">
        <f>PXIL!L44</f>
        <v>0</v>
      </c>
      <c r="AJ44" s="34">
        <f>PXIL!R44</f>
        <v>0</v>
      </c>
      <c r="AK44" s="34">
        <f>RTM_IEX!L44</f>
        <v>3.86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8">
        <f>GDAM_IEX!L44</f>
        <v>0</v>
      </c>
      <c r="AP44" s="148">
        <f>GDAM_IEX!R44</f>
        <v>0</v>
      </c>
      <c r="AQ44" s="148">
        <f>GDAM_PXI!L44</f>
        <v>0</v>
      </c>
      <c r="AR44" s="148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0</v>
      </c>
      <c r="H45">
        <f>PPCL_Spot!R45</f>
        <v>0</v>
      </c>
      <c r="I45">
        <f>Bawana_NG!R45</f>
        <v>5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7.6899999999999995</v>
      </c>
      <c r="AB45" s="75">
        <f>-STOA!R45</f>
        <v>0</v>
      </c>
      <c r="AC45">
        <f t="shared" si="0"/>
        <v>0.13574399999999998</v>
      </c>
      <c r="AD45">
        <f t="shared" si="1"/>
        <v>16.024256000000001</v>
      </c>
      <c r="AE45">
        <f>'IDT-1'!D45</f>
        <v>0</v>
      </c>
      <c r="AF45" s="24"/>
      <c r="AG45">
        <f t="shared" si="2"/>
        <v>16.024256000000001</v>
      </c>
      <c r="AI45" s="34">
        <f>PXIL!L45</f>
        <v>0</v>
      </c>
      <c r="AJ45" s="34">
        <f>PXIL!R45</f>
        <v>0</v>
      </c>
      <c r="AK45" s="34">
        <f>RTM_IEX!L45</f>
        <v>3.47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8">
        <f>GDAM_IEX!L45</f>
        <v>0</v>
      </c>
      <c r="AP45" s="148">
        <f>GDAM_IEX!R45</f>
        <v>0</v>
      </c>
      <c r="AQ45" s="148">
        <f>GDAM_PXI!L45</f>
        <v>0</v>
      </c>
      <c r="AR45" s="148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0</v>
      </c>
      <c r="H46">
        <f>PPCL_Spot!R46</f>
        <v>0</v>
      </c>
      <c r="I46">
        <f>Bawana_NG!R46</f>
        <v>5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7.97</v>
      </c>
      <c r="AB46" s="75">
        <f>-STOA!R46</f>
        <v>0</v>
      </c>
      <c r="AC46">
        <f t="shared" si="0"/>
        <v>0.13246799999999997</v>
      </c>
      <c r="AD46">
        <f t="shared" si="1"/>
        <v>15.637532</v>
      </c>
      <c r="AE46">
        <f>'IDT-1'!D46</f>
        <v>0</v>
      </c>
      <c r="AF46" s="24"/>
      <c r="AG46">
        <f t="shared" si="2"/>
        <v>15.637532</v>
      </c>
      <c r="AI46" s="34">
        <f>PXIL!L46</f>
        <v>0</v>
      </c>
      <c r="AJ46" s="34">
        <f>PXIL!R46</f>
        <v>0</v>
      </c>
      <c r="AK46" s="34">
        <f>RTM_IEX!L46</f>
        <v>2.8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8">
        <f>GDAM_IEX!L46</f>
        <v>0</v>
      </c>
      <c r="AP46" s="148">
        <f>GDAM_IEX!R46</f>
        <v>0</v>
      </c>
      <c r="AQ46" s="148">
        <f>GDAM_PXI!L46</f>
        <v>0</v>
      </c>
      <c r="AR46" s="148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0</v>
      </c>
      <c r="H47">
        <f>PPCL_Spot!R47</f>
        <v>0</v>
      </c>
      <c r="I47">
        <f>Bawana_NG!R47</f>
        <v>5.0000000000000009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8.36</v>
      </c>
      <c r="AB47" s="75">
        <f>-STOA!R47</f>
        <v>0</v>
      </c>
      <c r="AC47">
        <f t="shared" si="0"/>
        <v>0.129192</v>
      </c>
      <c r="AD47">
        <f t="shared" si="1"/>
        <v>15.250807999999999</v>
      </c>
      <c r="AE47">
        <f>'IDT-1'!D47</f>
        <v>0</v>
      </c>
      <c r="AF47" s="24"/>
      <c r="AG47">
        <f t="shared" si="2"/>
        <v>15.250807999999999</v>
      </c>
      <c r="AI47" s="34">
        <f>PXIL!L47</f>
        <v>0</v>
      </c>
      <c r="AJ47" s="34">
        <f>PXIL!R47</f>
        <v>0</v>
      </c>
      <c r="AK47" s="34">
        <f>RTM_IEX!L47</f>
        <v>2.02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8">
        <f>GDAM_IEX!L47</f>
        <v>0</v>
      </c>
      <c r="AP47" s="148">
        <f>GDAM_IEX!R47</f>
        <v>0</v>
      </c>
      <c r="AQ47" s="148">
        <f>GDAM_PXI!L47</f>
        <v>0</v>
      </c>
      <c r="AR47" s="148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0</v>
      </c>
      <c r="H48">
        <f>PPCL_Spot!R48</f>
        <v>0</v>
      </c>
      <c r="I48">
        <f>Bawana_NG!R48</f>
        <v>5.0000000000000009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8.48</v>
      </c>
      <c r="AB48" s="75">
        <f>-STOA!R48</f>
        <v>0</v>
      </c>
      <c r="AC48">
        <f t="shared" si="0"/>
        <v>0.12784799999999999</v>
      </c>
      <c r="AD48">
        <f t="shared" si="1"/>
        <v>15.092152</v>
      </c>
      <c r="AE48">
        <f>'IDT-1'!D48</f>
        <v>0</v>
      </c>
      <c r="AF48" s="24"/>
      <c r="AG48">
        <f t="shared" si="2"/>
        <v>15.092152</v>
      </c>
      <c r="AI48" s="34">
        <f>PXIL!L48</f>
        <v>0</v>
      </c>
      <c r="AJ48" s="34">
        <f>PXIL!R48</f>
        <v>0</v>
      </c>
      <c r="AK48" s="34">
        <f>RTM_IEX!L48</f>
        <v>1.74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8">
        <f>GDAM_IEX!L48</f>
        <v>0</v>
      </c>
      <c r="AP48" s="148">
        <f>GDAM_IEX!R48</f>
        <v>0</v>
      </c>
      <c r="AQ48" s="148">
        <f>GDAM_PXI!L48</f>
        <v>0</v>
      </c>
      <c r="AR48" s="148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0</v>
      </c>
      <c r="H49">
        <f>PPCL_Spot!R49</f>
        <v>0</v>
      </c>
      <c r="I49">
        <f>Bawana_NG!R49</f>
        <v>5.0000000000000009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8.51</v>
      </c>
      <c r="AB49" s="75">
        <f>-STOA!R49</f>
        <v>0</v>
      </c>
      <c r="AC49">
        <f t="shared" si="0"/>
        <v>0.123228</v>
      </c>
      <c r="AD49">
        <f t="shared" si="1"/>
        <v>14.546772000000002</v>
      </c>
      <c r="AE49">
        <f>'IDT-1'!D49</f>
        <v>0</v>
      </c>
      <c r="AF49" s="24"/>
      <c r="AG49">
        <f t="shared" si="2"/>
        <v>14.546772000000002</v>
      </c>
      <c r="AI49" s="34">
        <f>PXIL!L49</f>
        <v>0</v>
      </c>
      <c r="AJ49" s="34">
        <f>PXIL!R49</f>
        <v>0</v>
      </c>
      <c r="AK49" s="34">
        <f>RTM_IEX!L49</f>
        <v>1.1599999999999999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8">
        <f>GDAM_IEX!L49</f>
        <v>0</v>
      </c>
      <c r="AP49" s="148">
        <f>GDAM_IEX!R49</f>
        <v>0</v>
      </c>
      <c r="AQ49" s="148">
        <f>GDAM_PXI!L49</f>
        <v>0</v>
      </c>
      <c r="AR49" s="148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0</v>
      </c>
      <c r="H50">
        <f>PPCL_Spot!R50</f>
        <v>0</v>
      </c>
      <c r="I50">
        <f>Bawana_NG!R50</f>
        <v>5.0000000000000009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8.7799999999999994</v>
      </c>
      <c r="AB50" s="75">
        <f>-STOA!R50</f>
        <v>0</v>
      </c>
      <c r="AC50">
        <f t="shared" si="0"/>
        <v>0.119784</v>
      </c>
      <c r="AD50">
        <f t="shared" si="1"/>
        <v>14.140216000000002</v>
      </c>
      <c r="AE50">
        <f>'IDT-1'!D50</f>
        <v>0</v>
      </c>
      <c r="AF50" s="24"/>
      <c r="AG50">
        <f t="shared" si="2"/>
        <v>14.140216000000002</v>
      </c>
      <c r="AI50" s="34">
        <f>PXIL!L50</f>
        <v>0</v>
      </c>
      <c r="AJ50" s="34">
        <f>PXIL!R50</f>
        <v>0</v>
      </c>
      <c r="AK50" s="34">
        <f>RTM_IEX!L50</f>
        <v>0.48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8">
        <f>GDAM_IEX!L50</f>
        <v>0</v>
      </c>
      <c r="AP50" s="148">
        <f>GDAM_IEX!R50</f>
        <v>0</v>
      </c>
      <c r="AQ50" s="148">
        <f>GDAM_PXI!L50</f>
        <v>0</v>
      </c>
      <c r="AR50" s="148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0</v>
      </c>
      <c r="H51">
        <f>PPCL_Spot!R51</f>
        <v>0</v>
      </c>
      <c r="I51">
        <f>Bawana_NG!R51</f>
        <v>5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6.93</v>
      </c>
      <c r="AB51" s="75">
        <f>-STOA!R51</f>
        <v>0</v>
      </c>
      <c r="AC51">
        <f t="shared" si="0"/>
        <v>0.114828</v>
      </c>
      <c r="AD51">
        <f t="shared" si="1"/>
        <v>13.555172000000001</v>
      </c>
      <c r="AE51">
        <f>'IDT-1'!D51</f>
        <v>0</v>
      </c>
      <c r="AF51" s="24"/>
      <c r="AG51">
        <f t="shared" si="2"/>
        <v>13.555172000000001</v>
      </c>
      <c r="AI51" s="34">
        <f>PXIL!L51</f>
        <v>0</v>
      </c>
      <c r="AJ51" s="34">
        <f>PXIL!R51</f>
        <v>0</v>
      </c>
      <c r="AK51" s="34">
        <f>RTM_IEX!L51</f>
        <v>1.74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8">
        <f>GDAM_IEX!L51</f>
        <v>0</v>
      </c>
      <c r="AP51" s="148">
        <f>GDAM_IEX!R51</f>
        <v>0</v>
      </c>
      <c r="AQ51" s="148">
        <f>GDAM_PXI!L51</f>
        <v>0</v>
      </c>
      <c r="AR51" s="148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0</v>
      </c>
      <c r="H52">
        <f>PPCL_Spot!R52</f>
        <v>0</v>
      </c>
      <c r="I52">
        <f>Bawana_NG!R52</f>
        <v>5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7.33</v>
      </c>
      <c r="AB52" s="75">
        <f>-STOA!R52</f>
        <v>0</v>
      </c>
      <c r="AC52">
        <f t="shared" si="0"/>
        <v>0.11004</v>
      </c>
      <c r="AD52">
        <f t="shared" si="1"/>
        <v>12.98996</v>
      </c>
      <c r="AE52">
        <f>'IDT-1'!D52</f>
        <v>0</v>
      </c>
      <c r="AF52" s="24"/>
      <c r="AG52">
        <f t="shared" si="2"/>
        <v>12.98996</v>
      </c>
      <c r="AI52" s="34">
        <f>PXIL!L52</f>
        <v>0</v>
      </c>
      <c r="AJ52" s="34">
        <f>PXIL!R52</f>
        <v>0</v>
      </c>
      <c r="AK52" s="34">
        <f>RTM_IEX!L52</f>
        <v>0.77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8">
        <f>GDAM_IEX!L52</f>
        <v>0</v>
      </c>
      <c r="AP52" s="148">
        <f>GDAM_IEX!R52</f>
        <v>0</v>
      </c>
      <c r="AQ52" s="148">
        <f>GDAM_PXI!L52</f>
        <v>0</v>
      </c>
      <c r="AR52" s="148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0</v>
      </c>
      <c r="H53">
        <f>PPCL_Spot!R53</f>
        <v>0</v>
      </c>
      <c r="I53">
        <f>Bawana_NG!R53</f>
        <v>5.0002297688525346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9.31</v>
      </c>
      <c r="AB53" s="75">
        <f>-STOA!R53</f>
        <v>0</v>
      </c>
      <c r="AC53">
        <f t="shared" si="0"/>
        <v>0.13206555087320598</v>
      </c>
      <c r="AD53">
        <f t="shared" si="1"/>
        <v>12.778164217979329</v>
      </c>
      <c r="AE53">
        <f>'IDT-1'!D53</f>
        <v>0</v>
      </c>
      <c r="AF53" s="24"/>
      <c r="AG53">
        <f t="shared" si="2"/>
        <v>12.778164217979329</v>
      </c>
      <c r="AI53" s="34">
        <f>PXIL!L53</f>
        <v>0</v>
      </c>
      <c r="AJ53" s="34">
        <f>PXIL!R53</f>
        <v>0</v>
      </c>
      <c r="AK53" s="34">
        <f>RTM_IEX!L53</f>
        <v>0</v>
      </c>
      <c r="AL53" s="34">
        <f>RTM_IEX!R53</f>
        <v>-1.4</v>
      </c>
      <c r="AM53" s="34">
        <f>RTM_PXI!L53</f>
        <v>0</v>
      </c>
      <c r="AN53" s="34">
        <f>RTM_PXI!R53</f>
        <v>0</v>
      </c>
      <c r="AO53" s="148">
        <f>GDAM_IEX!L53</f>
        <v>0</v>
      </c>
      <c r="AP53" s="148">
        <f>GDAM_IEX!R53</f>
        <v>0</v>
      </c>
      <c r="AQ53" s="148">
        <f>GDAM_PXI!L53</f>
        <v>0</v>
      </c>
      <c r="AR53" s="148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0</v>
      </c>
      <c r="H54">
        <f>PPCL_Spot!R54</f>
        <v>0</v>
      </c>
      <c r="I54">
        <f>Bawana_NG!R54</f>
        <v>5.0002297688525346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8.89</v>
      </c>
      <c r="AB54" s="75">
        <f>-STOA!R54</f>
        <v>0</v>
      </c>
      <c r="AC54">
        <f t="shared" si="0"/>
        <v>0.12684331932822818</v>
      </c>
      <c r="AD54">
        <f t="shared" si="1"/>
        <v>12.563386449524307</v>
      </c>
      <c r="AE54">
        <f>'IDT-1'!D54</f>
        <v>0</v>
      </c>
      <c r="AF54" s="24"/>
      <c r="AG54">
        <f t="shared" si="2"/>
        <v>12.563386449524307</v>
      </c>
      <c r="AI54" s="34">
        <f>PXIL!L54</f>
        <v>0</v>
      </c>
      <c r="AJ54" s="34">
        <f>PXIL!R54</f>
        <v>0</v>
      </c>
      <c r="AK54" s="34">
        <f>RTM_IEX!L54</f>
        <v>0</v>
      </c>
      <c r="AL54" s="34">
        <f>RTM_IEX!R54</f>
        <v>-1.2</v>
      </c>
      <c r="AM54" s="34">
        <f>RTM_PXI!L54</f>
        <v>0</v>
      </c>
      <c r="AN54" s="34">
        <f>RTM_PXI!R54</f>
        <v>0</v>
      </c>
      <c r="AO54" s="148">
        <f>GDAM_IEX!L54</f>
        <v>0</v>
      </c>
      <c r="AP54" s="148">
        <f>GDAM_IEX!R54</f>
        <v>0</v>
      </c>
      <c r="AQ54" s="148">
        <f>GDAM_PXI!L54</f>
        <v>0</v>
      </c>
      <c r="AR54" s="148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0</v>
      </c>
      <c r="H55">
        <f>PPCL_Spot!R55</f>
        <v>0</v>
      </c>
      <c r="I55">
        <f>Bawana_NG!R55</f>
        <v>5.0002314707652413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8.27</v>
      </c>
      <c r="AB55" s="75">
        <f>-STOA!R55</f>
        <v>0</v>
      </c>
      <c r="AC55">
        <f t="shared" si="0"/>
        <v>0.12078821785180599</v>
      </c>
      <c r="AD55">
        <f t="shared" si="1"/>
        <v>12.049443252913436</v>
      </c>
      <c r="AE55">
        <f>'IDT-1'!D55</f>
        <v>0</v>
      </c>
      <c r="AF55" s="24"/>
      <c r="AG55">
        <f t="shared" si="2"/>
        <v>12.049443252913436</v>
      </c>
      <c r="AI55" s="34">
        <f>PXIL!L55</f>
        <v>0</v>
      </c>
      <c r="AJ55" s="34">
        <f>PXIL!R55</f>
        <v>0</v>
      </c>
      <c r="AK55" s="34">
        <f>RTM_IEX!L55</f>
        <v>0</v>
      </c>
      <c r="AL55" s="34">
        <f>RTM_IEX!R55</f>
        <v>-1.1000000000000001</v>
      </c>
      <c r="AM55" s="34">
        <f>RTM_PXI!L55</f>
        <v>0</v>
      </c>
      <c r="AN55" s="34">
        <f>RTM_PXI!R55</f>
        <v>0</v>
      </c>
      <c r="AO55" s="148">
        <f>GDAM_IEX!L55</f>
        <v>0</v>
      </c>
      <c r="AP55" s="148">
        <f>GDAM_IEX!R55</f>
        <v>0</v>
      </c>
      <c r="AQ55" s="148">
        <f>GDAM_PXI!L55</f>
        <v>0</v>
      </c>
      <c r="AR55" s="148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0</v>
      </c>
      <c r="H56">
        <f>PPCL_Spot!R56</f>
        <v>0</v>
      </c>
      <c r="I56">
        <f>Bawana_NG!R56</f>
        <v>5.0002314707652413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4.9000000000000004</v>
      </c>
      <c r="AB56" s="75">
        <f>-STOA!R56</f>
        <v>0</v>
      </c>
      <c r="AC56">
        <f t="shared" si="0"/>
        <v>9.9373944354428034E-2</v>
      </c>
      <c r="AD56">
        <f t="shared" si="1"/>
        <v>11.730857526410814</v>
      </c>
      <c r="AE56">
        <f>'IDT-1'!D56</f>
        <v>0</v>
      </c>
      <c r="AF56" s="24"/>
      <c r="AG56">
        <f t="shared" si="2"/>
        <v>11.730857526410814</v>
      </c>
      <c r="AI56" s="34">
        <f>PXIL!L56</f>
        <v>0</v>
      </c>
      <c r="AJ56" s="34">
        <f>PXIL!R56</f>
        <v>0</v>
      </c>
      <c r="AK56" s="34">
        <f>RTM_IEX!L56</f>
        <v>1.93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8">
        <f>GDAM_IEX!L56</f>
        <v>0</v>
      </c>
      <c r="AP56" s="148">
        <f>GDAM_IEX!R56</f>
        <v>0</v>
      </c>
      <c r="AQ56" s="148">
        <f>GDAM_PXI!L56</f>
        <v>0</v>
      </c>
      <c r="AR56" s="148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0</v>
      </c>
      <c r="H57">
        <f>PPCL_Spot!R57</f>
        <v>0</v>
      </c>
      <c r="I57">
        <f>Bawana_NG!R57</f>
        <v>5.0002314707652413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5.35</v>
      </c>
      <c r="AB57" s="75">
        <f>-STOA!R57</f>
        <v>0</v>
      </c>
      <c r="AC57">
        <f t="shared" si="0"/>
        <v>9.8281944354428025E-2</v>
      </c>
      <c r="AD57">
        <f t="shared" si="1"/>
        <v>11.601949526410813</v>
      </c>
      <c r="AE57">
        <f>'IDT-1'!D57</f>
        <v>0</v>
      </c>
      <c r="AF57" s="24"/>
      <c r="AG57">
        <f t="shared" si="2"/>
        <v>11.601949526410813</v>
      </c>
      <c r="AI57" s="34">
        <f>PXIL!L57</f>
        <v>0</v>
      </c>
      <c r="AJ57" s="34">
        <f>PXIL!R57</f>
        <v>0</v>
      </c>
      <c r="AK57" s="34">
        <f>RTM_IEX!L57</f>
        <v>1.35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8">
        <f>GDAM_IEX!L57</f>
        <v>0</v>
      </c>
      <c r="AP57" s="148">
        <f>GDAM_IEX!R57</f>
        <v>0</v>
      </c>
      <c r="AQ57" s="148">
        <f>GDAM_PXI!L57</f>
        <v>0</v>
      </c>
      <c r="AR57" s="148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0</v>
      </c>
      <c r="H58">
        <f>PPCL_Spot!R58</f>
        <v>0</v>
      </c>
      <c r="I58">
        <f>Bawana_NG!R58</f>
        <v>5.0002314707652413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6.1999999999999993</v>
      </c>
      <c r="AB58" s="75">
        <f>-STOA!R58</f>
        <v>0</v>
      </c>
      <c r="AC58">
        <f t="shared" si="0"/>
        <v>9.7470407444383636E-2</v>
      </c>
      <c r="AD58">
        <f t="shared" si="1"/>
        <v>10.702761063320857</v>
      </c>
      <c r="AE58">
        <f>'IDT-1'!D58</f>
        <v>0</v>
      </c>
      <c r="AF58" s="24"/>
      <c r="AG58">
        <f t="shared" si="2"/>
        <v>10.702761063320857</v>
      </c>
      <c r="AI58" s="34">
        <f>PXIL!L58</f>
        <v>0</v>
      </c>
      <c r="AJ58" s="34">
        <f>PXIL!R58</f>
        <v>0</v>
      </c>
      <c r="AK58" s="34">
        <f>RTM_IEX!L58</f>
        <v>0</v>
      </c>
      <c r="AL58" s="34">
        <f>RTM_IEX!R58</f>
        <v>-0.4</v>
      </c>
      <c r="AM58" s="34">
        <f>RTM_PXI!L58</f>
        <v>0</v>
      </c>
      <c r="AN58" s="34">
        <f>RTM_PXI!R58</f>
        <v>0</v>
      </c>
      <c r="AO58" s="148">
        <f>GDAM_IEX!L58</f>
        <v>0</v>
      </c>
      <c r="AP58" s="148">
        <f>GDAM_IEX!R58</f>
        <v>0</v>
      </c>
      <c r="AQ58" s="148">
        <f>GDAM_PXI!L58</f>
        <v>0</v>
      </c>
      <c r="AR58" s="148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0</v>
      </c>
      <c r="H59">
        <f>PPCL_Spot!R59</f>
        <v>0</v>
      </c>
      <c r="I59">
        <f>Bawana_NG!R59</f>
        <v>5.0002363284019475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6.96</v>
      </c>
      <c r="AB59" s="75">
        <f>-STOA!R59</f>
        <v>0</v>
      </c>
      <c r="AC59">
        <f t="shared" si="0"/>
        <v>0.10046598515857635</v>
      </c>
      <c r="AD59">
        <f t="shared" si="1"/>
        <v>11.859770343243371</v>
      </c>
      <c r="AE59">
        <f>'IDT-1'!D59</f>
        <v>0</v>
      </c>
      <c r="AF59" s="24"/>
      <c r="AG59">
        <f t="shared" si="2"/>
        <v>11.859770343243371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8">
        <f>GDAM_IEX!L59</f>
        <v>0</v>
      </c>
      <c r="AP59" s="148">
        <f>GDAM_IEX!R59</f>
        <v>0</v>
      </c>
      <c r="AQ59" s="148">
        <f>GDAM_PXI!L59</f>
        <v>0</v>
      </c>
      <c r="AR59" s="148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0</v>
      </c>
      <c r="H60">
        <f>PPCL_Spot!R60</f>
        <v>0</v>
      </c>
      <c r="I60">
        <f>Bawana_NG!R60</f>
        <v>5.0002363284019475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5.25</v>
      </c>
      <c r="AB60" s="75">
        <f>-STOA!R60</f>
        <v>0</v>
      </c>
      <c r="AC60">
        <f t="shared" si="0"/>
        <v>9.4165985158576354E-2</v>
      </c>
      <c r="AD60">
        <f t="shared" si="1"/>
        <v>11.11607034324337</v>
      </c>
      <c r="AE60">
        <f>'IDT-1'!D60</f>
        <v>0</v>
      </c>
      <c r="AF60" s="24"/>
      <c r="AG60">
        <f t="shared" si="2"/>
        <v>11.11607034324337</v>
      </c>
      <c r="AI60" s="34">
        <f>PXIL!L60</f>
        <v>0</v>
      </c>
      <c r="AJ60" s="34">
        <f>PXIL!R60</f>
        <v>0</v>
      </c>
      <c r="AK60" s="34">
        <f>RTM_IEX!L60</f>
        <v>0.96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8">
        <f>GDAM_IEX!L60</f>
        <v>0</v>
      </c>
      <c r="AP60" s="148">
        <f>GDAM_IEX!R60</f>
        <v>0</v>
      </c>
      <c r="AQ60" s="148">
        <f>GDAM_PXI!L60</f>
        <v>0</v>
      </c>
      <c r="AR60" s="148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0</v>
      </c>
      <c r="H61">
        <f>PPCL_Spot!R61</f>
        <v>0</v>
      </c>
      <c r="I61">
        <f>Bawana_NG!R61</f>
        <v>5.0002363284019475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5.96</v>
      </c>
      <c r="AB61" s="75">
        <f>-STOA!R61</f>
        <v>0</v>
      </c>
      <c r="AC61">
        <f t="shared" si="0"/>
        <v>9.6097985158576343E-2</v>
      </c>
      <c r="AD61">
        <f t="shared" si="1"/>
        <v>11.344138343243372</v>
      </c>
      <c r="AE61">
        <f>'IDT-1'!D61</f>
        <v>0</v>
      </c>
      <c r="AF61" s="24"/>
      <c r="AG61">
        <f t="shared" si="2"/>
        <v>11.344138343243372</v>
      </c>
      <c r="AI61" s="34">
        <f>PXIL!L61</f>
        <v>0</v>
      </c>
      <c r="AJ61" s="34">
        <f>PXIL!R61</f>
        <v>0</v>
      </c>
      <c r="AK61" s="34">
        <f>RTM_IEX!L61</f>
        <v>0.48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8">
        <f>GDAM_IEX!L61</f>
        <v>0</v>
      </c>
      <c r="AP61" s="148">
        <f>GDAM_IEX!R61</f>
        <v>0</v>
      </c>
      <c r="AQ61" s="148">
        <f>GDAM_PXI!L61</f>
        <v>0</v>
      </c>
      <c r="AR61" s="148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0</v>
      </c>
      <c r="H62">
        <f>PPCL_Spot!R62</f>
        <v>0</v>
      </c>
      <c r="I62">
        <f>Bawana_NG!R62</f>
        <v>5.0002363284019475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6.9499999999999993</v>
      </c>
      <c r="AB62" s="75">
        <f>-STOA!R62</f>
        <v>0</v>
      </c>
      <c r="AC62">
        <f t="shared" si="0"/>
        <v>0.10038198515857634</v>
      </c>
      <c r="AD62">
        <f t="shared" si="1"/>
        <v>11.84985434324337</v>
      </c>
      <c r="AE62">
        <f>'IDT-1'!D62</f>
        <v>0</v>
      </c>
      <c r="AF62" s="24"/>
      <c r="AG62">
        <f t="shared" si="2"/>
        <v>11.84985434324337</v>
      </c>
      <c r="AI62" s="34">
        <f>PXIL!L62</f>
        <v>0</v>
      </c>
      <c r="AJ62" s="34">
        <f>PXIL!R62</f>
        <v>0</v>
      </c>
      <c r="AK62" s="34">
        <f>RTM_IEX!L62</f>
        <v>0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8">
        <f>GDAM_IEX!L62</f>
        <v>0</v>
      </c>
      <c r="AP62" s="148">
        <f>GDAM_IEX!R62</f>
        <v>0</v>
      </c>
      <c r="AQ62" s="148">
        <f>GDAM_PXI!L62</f>
        <v>0</v>
      </c>
      <c r="AR62" s="148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0</v>
      </c>
      <c r="H63">
        <f>PPCL_Spot!R63</f>
        <v>0</v>
      </c>
      <c r="I63">
        <f>Bawana_NG!R63</f>
        <v>5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6.3</v>
      </c>
      <c r="AB63" s="75">
        <f>-STOA!R63</f>
        <v>0</v>
      </c>
      <c r="AC63">
        <f t="shared" si="0"/>
        <v>9.4920000000000004E-2</v>
      </c>
      <c r="AD63">
        <f t="shared" si="1"/>
        <v>11.205080000000001</v>
      </c>
      <c r="AE63">
        <f>'IDT-1'!D63</f>
        <v>0</v>
      </c>
      <c r="AF63" s="24"/>
      <c r="AG63">
        <f t="shared" si="2"/>
        <v>11.205080000000001</v>
      </c>
      <c r="AI63" s="34">
        <f>PXIL!L63</f>
        <v>0</v>
      </c>
      <c r="AJ63" s="34">
        <f>PXIL!R63</f>
        <v>0</v>
      </c>
      <c r="AK63" s="34">
        <f>RTM_IEX!L63</f>
        <v>0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8">
        <f>GDAM_IEX!L63</f>
        <v>0</v>
      </c>
      <c r="AP63" s="148">
        <f>GDAM_IEX!R63</f>
        <v>0</v>
      </c>
      <c r="AQ63" s="148">
        <f>GDAM_PXI!L63</f>
        <v>0</v>
      </c>
      <c r="AR63" s="148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0</v>
      </c>
      <c r="H64">
        <f>PPCL_Spot!R64</f>
        <v>0</v>
      </c>
      <c r="I64">
        <f>Bawana_NG!R64</f>
        <v>5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4.57</v>
      </c>
      <c r="AB64" s="75">
        <f>-STOA!R64</f>
        <v>0</v>
      </c>
      <c r="AC64">
        <f t="shared" si="0"/>
        <v>9.5004000000000005E-2</v>
      </c>
      <c r="AD64">
        <f t="shared" si="1"/>
        <v>11.214996000000001</v>
      </c>
      <c r="AE64">
        <f>'IDT-1'!D64</f>
        <v>0</v>
      </c>
      <c r="AF64" s="24"/>
      <c r="AG64">
        <f t="shared" si="2"/>
        <v>11.214996000000001</v>
      </c>
      <c r="AI64" s="34">
        <f>PXIL!L64</f>
        <v>0</v>
      </c>
      <c r="AJ64" s="34">
        <f>PXIL!R64</f>
        <v>0</v>
      </c>
      <c r="AK64" s="34">
        <f>RTM_IEX!L64</f>
        <v>1.74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8">
        <f>GDAM_IEX!L64</f>
        <v>0</v>
      </c>
      <c r="AP64" s="148">
        <f>GDAM_IEX!R64</f>
        <v>0</v>
      </c>
      <c r="AQ64" s="148">
        <f>GDAM_PXI!L64</f>
        <v>0</v>
      </c>
      <c r="AR64" s="148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0</v>
      </c>
      <c r="H65">
        <f>PPCL_Spot!R65</f>
        <v>0</v>
      </c>
      <c r="I65">
        <f>Bawana_NG!R65</f>
        <v>5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5.45</v>
      </c>
      <c r="AB65" s="75">
        <f>-STOA!R65</f>
        <v>0</v>
      </c>
      <c r="AC65">
        <f t="shared" si="0"/>
        <v>9.5843999999999985E-2</v>
      </c>
      <c r="AD65">
        <f t="shared" si="1"/>
        <v>11.314156000000001</v>
      </c>
      <c r="AE65">
        <f>'IDT-1'!D65</f>
        <v>0</v>
      </c>
      <c r="AF65" s="24"/>
      <c r="AG65">
        <f t="shared" si="2"/>
        <v>11.314156000000001</v>
      </c>
      <c r="AI65" s="34">
        <f>PXIL!L65</f>
        <v>0</v>
      </c>
      <c r="AJ65" s="34">
        <f>PXIL!R65</f>
        <v>0</v>
      </c>
      <c r="AK65" s="34">
        <f>RTM_IEX!L65</f>
        <v>0.96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8">
        <f>GDAM_IEX!L65</f>
        <v>0</v>
      </c>
      <c r="AP65" s="148">
        <f>GDAM_IEX!R65</f>
        <v>0</v>
      </c>
      <c r="AQ65" s="148">
        <f>GDAM_PXI!L65</f>
        <v>0</v>
      </c>
      <c r="AR65" s="148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0</v>
      </c>
      <c r="H66">
        <f>PPCL_Spot!R66</f>
        <v>0</v>
      </c>
      <c r="I66">
        <f>Bawana_NG!R66</f>
        <v>5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4.9799999999999995</v>
      </c>
      <c r="AB66" s="75">
        <f>-STOA!R66</f>
        <v>0</v>
      </c>
      <c r="AC66">
        <f t="shared" si="0"/>
        <v>9.4331999999999999E-2</v>
      </c>
      <c r="AD66">
        <f t="shared" si="1"/>
        <v>11.135668000000001</v>
      </c>
      <c r="AE66">
        <f>'IDT-1'!D66</f>
        <v>0</v>
      </c>
      <c r="AF66" s="24"/>
      <c r="AG66">
        <f t="shared" si="2"/>
        <v>11.135668000000001</v>
      </c>
      <c r="AI66" s="34">
        <f>PXIL!L66</f>
        <v>0</v>
      </c>
      <c r="AJ66" s="34">
        <f>PXIL!R66</f>
        <v>0</v>
      </c>
      <c r="AK66" s="34">
        <f>RTM_IEX!L66</f>
        <v>1.25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8">
        <f>GDAM_IEX!L66</f>
        <v>0</v>
      </c>
      <c r="AP66" s="148">
        <f>GDAM_IEX!R66</f>
        <v>0</v>
      </c>
      <c r="AQ66" s="148">
        <f>GDAM_PXI!L66</f>
        <v>0</v>
      </c>
      <c r="AR66" s="148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0</v>
      </c>
      <c r="H67">
        <f>PPCL_Spot!R67</f>
        <v>0</v>
      </c>
      <c r="I67">
        <f>Bawana_NG!R67</f>
        <v>5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4.2</v>
      </c>
      <c r="AB67" s="75">
        <f>-STOA!R67</f>
        <v>0</v>
      </c>
      <c r="AC67">
        <f t="shared" si="0"/>
        <v>9.9119999999999986E-2</v>
      </c>
      <c r="AD67">
        <f t="shared" si="1"/>
        <v>11.70088</v>
      </c>
      <c r="AE67">
        <f>'IDT-1'!D67</f>
        <v>0</v>
      </c>
      <c r="AF67" s="24"/>
      <c r="AG67">
        <f t="shared" si="2"/>
        <v>11.70088</v>
      </c>
      <c r="AI67" s="34">
        <f>PXIL!L67</f>
        <v>0</v>
      </c>
      <c r="AJ67" s="34">
        <f>PXIL!R67</f>
        <v>0</v>
      </c>
      <c r="AK67" s="34">
        <f>RTM_IEX!L67</f>
        <v>2.6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8">
        <f>GDAM_IEX!L67</f>
        <v>0</v>
      </c>
      <c r="AP67" s="148">
        <f>GDAM_IEX!R67</f>
        <v>0</v>
      </c>
      <c r="AQ67" s="148">
        <f>GDAM_PXI!L67</f>
        <v>0</v>
      </c>
      <c r="AR67" s="148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0</v>
      </c>
      <c r="H68">
        <f>PPCL_Spot!R68</f>
        <v>0</v>
      </c>
      <c r="I68">
        <f>Bawana_NG!R68</f>
        <v>5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3.59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0.100464</v>
      </c>
      <c r="AD68">
        <f t="shared" ref="AD68:AD98" si="4">SUM(B68:AB68,AI68:AR68)-AC68</f>
        <v>11.859536</v>
      </c>
      <c r="AE68">
        <f>'IDT-1'!D68</f>
        <v>0</v>
      </c>
      <c r="AF68" s="24"/>
      <c r="AG68">
        <f t="shared" ref="AG68:AG98" si="5">SUM(AD68:AF68)</f>
        <v>11.859536</v>
      </c>
      <c r="AI68" s="34">
        <f>PXIL!L68</f>
        <v>0</v>
      </c>
      <c r="AJ68" s="34">
        <f>PXIL!R68</f>
        <v>0</v>
      </c>
      <c r="AK68" s="34">
        <f>RTM_IEX!L68</f>
        <v>3.37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8">
        <f>GDAM_IEX!L68</f>
        <v>0</v>
      </c>
      <c r="AP68" s="148">
        <f>GDAM_IEX!R68</f>
        <v>0</v>
      </c>
      <c r="AQ68" s="148">
        <f>GDAM_PXI!L68</f>
        <v>0</v>
      </c>
      <c r="AR68" s="148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0</v>
      </c>
      <c r="H69">
        <f>PPCL_Spot!R69</f>
        <v>0</v>
      </c>
      <c r="I69">
        <f>Bawana_NG!R69</f>
        <v>5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3.0999999999999996</v>
      </c>
      <c r="AB69" s="75">
        <f>-STOA!R69</f>
        <v>0</v>
      </c>
      <c r="AC69">
        <f t="shared" si="3"/>
        <v>0.10449599999999998</v>
      </c>
      <c r="AD69">
        <f t="shared" si="4"/>
        <v>12.335504</v>
      </c>
      <c r="AE69">
        <f>'IDT-1'!D69</f>
        <v>0</v>
      </c>
      <c r="AF69" s="24"/>
      <c r="AG69">
        <f t="shared" si="5"/>
        <v>12.335504</v>
      </c>
      <c r="AI69" s="34">
        <f>PXIL!L69</f>
        <v>0</v>
      </c>
      <c r="AJ69" s="34">
        <f>PXIL!R69</f>
        <v>0</v>
      </c>
      <c r="AK69" s="34">
        <f>RTM_IEX!L69</f>
        <v>4.34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8">
        <f>GDAM_IEX!L69</f>
        <v>0</v>
      </c>
      <c r="AP69" s="148">
        <f>GDAM_IEX!R69</f>
        <v>0</v>
      </c>
      <c r="AQ69" s="148">
        <f>GDAM_PXI!L69</f>
        <v>0</v>
      </c>
      <c r="AR69" s="148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0</v>
      </c>
      <c r="H70">
        <f>PPCL_Spot!R70</f>
        <v>0</v>
      </c>
      <c r="I70">
        <f>Bawana_NG!R70</f>
        <v>5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2.69</v>
      </c>
      <c r="AB70" s="75">
        <f>-STOA!R70</f>
        <v>0</v>
      </c>
      <c r="AC70">
        <f t="shared" si="3"/>
        <v>0.11239199999999999</v>
      </c>
      <c r="AD70">
        <f t="shared" si="4"/>
        <v>13.267607999999999</v>
      </c>
      <c r="AE70">
        <f>'IDT-1'!D70</f>
        <v>0</v>
      </c>
      <c r="AF70" s="24"/>
      <c r="AG70">
        <f t="shared" si="5"/>
        <v>13.267607999999999</v>
      </c>
      <c r="AI70" s="34">
        <f>PXIL!L70</f>
        <v>0</v>
      </c>
      <c r="AJ70" s="34">
        <f>PXIL!R70</f>
        <v>0</v>
      </c>
      <c r="AK70" s="34">
        <f>RTM_IEX!L70</f>
        <v>5.69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8">
        <f>GDAM_IEX!L70</f>
        <v>0</v>
      </c>
      <c r="AP70" s="148">
        <f>GDAM_IEX!R70</f>
        <v>0</v>
      </c>
      <c r="AQ70" s="148">
        <f>GDAM_PXI!L70</f>
        <v>0</v>
      </c>
      <c r="AR70" s="148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0</v>
      </c>
      <c r="H71">
        <f>PPCL_Spot!R71</f>
        <v>0</v>
      </c>
      <c r="I71">
        <f>Bawana_NG!R71</f>
        <v>4.92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2.33</v>
      </c>
      <c r="AB71" s="75">
        <f>-STOA!R71</f>
        <v>0</v>
      </c>
      <c r="AC71">
        <f t="shared" si="3"/>
        <v>0.11356799999999999</v>
      </c>
      <c r="AD71">
        <f t="shared" si="4"/>
        <v>13.406431999999999</v>
      </c>
      <c r="AE71">
        <f>'IDT-1'!D71</f>
        <v>0</v>
      </c>
      <c r="AF71" s="24"/>
      <c r="AG71">
        <f t="shared" si="5"/>
        <v>13.406431999999999</v>
      </c>
      <c r="AI71" s="34">
        <f>PXIL!L71</f>
        <v>0</v>
      </c>
      <c r="AJ71" s="34">
        <f>PXIL!R71</f>
        <v>0</v>
      </c>
      <c r="AK71" s="34">
        <f>RTM_IEX!L71</f>
        <v>6.27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8">
        <f>GDAM_IEX!L71</f>
        <v>0</v>
      </c>
      <c r="AP71" s="148">
        <f>GDAM_IEX!R71</f>
        <v>0</v>
      </c>
      <c r="AQ71" s="148">
        <f>GDAM_PXI!L71</f>
        <v>0</v>
      </c>
      <c r="AR71" s="148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0</v>
      </c>
      <c r="H72">
        <f>PPCL_Spot!R72</f>
        <v>0</v>
      </c>
      <c r="I72">
        <f>Bawana_NG!R72</f>
        <v>4.92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2.12</v>
      </c>
      <c r="AB72" s="75">
        <f>-STOA!R72</f>
        <v>0</v>
      </c>
      <c r="AC72">
        <f t="shared" si="3"/>
        <v>0.132216</v>
      </c>
      <c r="AD72">
        <f t="shared" si="4"/>
        <v>15.607783999999999</v>
      </c>
      <c r="AE72">
        <f>'IDT-1'!D72</f>
        <v>0</v>
      </c>
      <c r="AF72" s="24"/>
      <c r="AG72">
        <f t="shared" si="5"/>
        <v>15.607783999999999</v>
      </c>
      <c r="AI72" s="34">
        <f>PXIL!L72</f>
        <v>0</v>
      </c>
      <c r="AJ72" s="34">
        <f>PXIL!R72</f>
        <v>0</v>
      </c>
      <c r="AK72" s="34">
        <f>RTM_IEX!L72</f>
        <v>8.6999999999999993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8">
        <f>GDAM_IEX!L72</f>
        <v>0</v>
      </c>
      <c r="AP72" s="148">
        <f>GDAM_IEX!R72</f>
        <v>0</v>
      </c>
      <c r="AQ72" s="148">
        <f>GDAM_PXI!L72</f>
        <v>0</v>
      </c>
      <c r="AR72" s="148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0</v>
      </c>
      <c r="H73">
        <f>PPCL_Spot!R73</f>
        <v>0</v>
      </c>
      <c r="I73">
        <f>Bawana_NG!R73</f>
        <v>4.92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2.0299999999999998</v>
      </c>
      <c r="AB73" s="75">
        <f>-STOA!R73</f>
        <v>0</v>
      </c>
      <c r="AC73">
        <f t="shared" si="3"/>
        <v>0.11491199999999999</v>
      </c>
      <c r="AD73">
        <f t="shared" si="4"/>
        <v>13.565087999999999</v>
      </c>
      <c r="AE73">
        <f>'IDT-1'!D73</f>
        <v>0</v>
      </c>
      <c r="AF73" s="24"/>
      <c r="AG73">
        <f t="shared" si="5"/>
        <v>13.565087999999999</v>
      </c>
      <c r="AI73" s="34">
        <f>PXIL!L73</f>
        <v>0</v>
      </c>
      <c r="AJ73" s="34">
        <f>PXIL!R73</f>
        <v>0</v>
      </c>
      <c r="AK73" s="34">
        <f>RTM_IEX!L73</f>
        <v>6.73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8">
        <f>GDAM_IEX!L73</f>
        <v>0</v>
      </c>
      <c r="AP73" s="148">
        <f>GDAM_IEX!R73</f>
        <v>0</v>
      </c>
      <c r="AQ73" s="148">
        <f>GDAM_PXI!L73</f>
        <v>0</v>
      </c>
      <c r="AR73" s="148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0</v>
      </c>
      <c r="H74">
        <f>PPCL_Spot!R74</f>
        <v>0</v>
      </c>
      <c r="I74">
        <f>Bawana_NG!R74</f>
        <v>4.92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1.93</v>
      </c>
      <c r="AB74" s="75">
        <f>-STOA!R74</f>
        <v>0</v>
      </c>
      <c r="AC74">
        <f t="shared" si="3"/>
        <v>0.10407599999999999</v>
      </c>
      <c r="AD74">
        <f t="shared" si="4"/>
        <v>12.285924000000001</v>
      </c>
      <c r="AE74">
        <f>'IDT-1'!D74</f>
        <v>0</v>
      </c>
      <c r="AF74" s="24"/>
      <c r="AG74">
        <f t="shared" si="5"/>
        <v>12.285924000000001</v>
      </c>
      <c r="AI74" s="34">
        <f>PXIL!L74</f>
        <v>0</v>
      </c>
      <c r="AJ74" s="34">
        <f>PXIL!R74</f>
        <v>0</v>
      </c>
      <c r="AK74" s="34">
        <f>RTM_IEX!L74</f>
        <v>5.54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8">
        <f>GDAM_IEX!L74</f>
        <v>0</v>
      </c>
      <c r="AP74" s="148">
        <f>GDAM_IEX!R74</f>
        <v>0</v>
      </c>
      <c r="AQ74" s="148">
        <f>GDAM_PXI!L74</f>
        <v>0</v>
      </c>
      <c r="AR74" s="148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0</v>
      </c>
      <c r="H75">
        <f>PPCL_Spot!R75</f>
        <v>0</v>
      </c>
      <c r="I75">
        <f>Bawana_NG!R75</f>
        <v>5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1.93</v>
      </c>
      <c r="AB75" s="75">
        <f>-STOA!R75</f>
        <v>0</v>
      </c>
      <c r="AC75">
        <f t="shared" si="3"/>
        <v>0.11827199999999999</v>
      </c>
      <c r="AD75">
        <f t="shared" si="4"/>
        <v>13.961728000000001</v>
      </c>
      <c r="AE75">
        <f>'IDT-1'!D75</f>
        <v>0</v>
      </c>
      <c r="AF75" s="24"/>
      <c r="AG75">
        <f t="shared" si="5"/>
        <v>13.961728000000001</v>
      </c>
      <c r="AI75" s="34">
        <f>PXIL!L75</f>
        <v>0</v>
      </c>
      <c r="AJ75" s="34">
        <f>PXIL!R75</f>
        <v>0</v>
      </c>
      <c r="AK75" s="34">
        <f>RTM_IEX!L75</f>
        <v>7.15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8">
        <f>GDAM_IEX!L75</f>
        <v>0</v>
      </c>
      <c r="AP75" s="148">
        <f>GDAM_IEX!R75</f>
        <v>0</v>
      </c>
      <c r="AQ75" s="148">
        <f>GDAM_PXI!L75</f>
        <v>0</v>
      </c>
      <c r="AR75" s="148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0</v>
      </c>
      <c r="H76">
        <f>PPCL_Spot!R76</f>
        <v>0</v>
      </c>
      <c r="I76">
        <f>Bawana_NG!R76</f>
        <v>5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1.93</v>
      </c>
      <c r="AB76" s="75">
        <f>-STOA!R76</f>
        <v>0</v>
      </c>
      <c r="AC76">
        <f t="shared" si="3"/>
        <v>0.12852</v>
      </c>
      <c r="AD76">
        <f t="shared" si="4"/>
        <v>15.171479999999999</v>
      </c>
      <c r="AE76">
        <f>'IDT-1'!D76</f>
        <v>0</v>
      </c>
      <c r="AF76" s="24"/>
      <c r="AG76">
        <f t="shared" si="5"/>
        <v>15.171479999999999</v>
      </c>
      <c r="AI76" s="34">
        <f>PXIL!L76</f>
        <v>0</v>
      </c>
      <c r="AJ76" s="34">
        <f>PXIL!R76</f>
        <v>0</v>
      </c>
      <c r="AK76" s="34">
        <f>RTM_IEX!L76</f>
        <v>8.3699999999999992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8">
        <f>GDAM_IEX!L76</f>
        <v>0</v>
      </c>
      <c r="AP76" s="148">
        <f>GDAM_IEX!R76</f>
        <v>0</v>
      </c>
      <c r="AQ76" s="148">
        <f>GDAM_PXI!L76</f>
        <v>0</v>
      </c>
      <c r="AR76" s="148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0</v>
      </c>
      <c r="H77">
        <f>PPCL_Spot!R77</f>
        <v>0</v>
      </c>
      <c r="I77">
        <f>Bawana_NG!R77</f>
        <v>5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1.93</v>
      </c>
      <c r="AB77" s="75">
        <f>-STOA!R77</f>
        <v>0</v>
      </c>
      <c r="AC77">
        <f t="shared" si="3"/>
        <v>0.14733599999999999</v>
      </c>
      <c r="AD77">
        <f t="shared" si="4"/>
        <v>17.392664</v>
      </c>
      <c r="AE77">
        <f>'IDT-1'!D77</f>
        <v>0</v>
      </c>
      <c r="AF77" s="24"/>
      <c r="AG77">
        <f t="shared" si="5"/>
        <v>17.392664</v>
      </c>
      <c r="AI77" s="34">
        <f>PXIL!L77</f>
        <v>0</v>
      </c>
      <c r="AJ77" s="34">
        <f>PXIL!R77</f>
        <v>0</v>
      </c>
      <c r="AK77" s="34">
        <f>RTM_IEX!L77</f>
        <v>10.61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8">
        <f>GDAM_IEX!L77</f>
        <v>0</v>
      </c>
      <c r="AP77" s="148">
        <f>GDAM_IEX!R77</f>
        <v>0</v>
      </c>
      <c r="AQ77" s="148">
        <f>GDAM_PXI!L77</f>
        <v>0</v>
      </c>
      <c r="AR77" s="148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0</v>
      </c>
      <c r="H78">
        <f>PPCL_Spot!R78</f>
        <v>0</v>
      </c>
      <c r="I78">
        <f>Bawana_NG!R78</f>
        <v>5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1.93</v>
      </c>
      <c r="AB78" s="75">
        <f>-STOA!R78</f>
        <v>0</v>
      </c>
      <c r="AC78">
        <f t="shared" si="3"/>
        <v>0.14078399999999999</v>
      </c>
      <c r="AD78">
        <f t="shared" si="4"/>
        <v>16.619215999999998</v>
      </c>
      <c r="AE78">
        <f>'IDT-1'!D78</f>
        <v>0</v>
      </c>
      <c r="AF78" s="24"/>
      <c r="AG78">
        <f t="shared" si="5"/>
        <v>16.619215999999998</v>
      </c>
      <c r="AI78" s="34">
        <f>PXIL!L78</f>
        <v>0</v>
      </c>
      <c r="AJ78" s="34">
        <f>PXIL!R78</f>
        <v>0</v>
      </c>
      <c r="AK78" s="34">
        <f>RTM_IEX!L78</f>
        <v>9.83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8">
        <f>GDAM_IEX!L78</f>
        <v>0</v>
      </c>
      <c r="AP78" s="148">
        <f>GDAM_IEX!R78</f>
        <v>0</v>
      </c>
      <c r="AQ78" s="148">
        <f>GDAM_PXI!L78</f>
        <v>0</v>
      </c>
      <c r="AR78" s="148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0</v>
      </c>
      <c r="H79">
        <f>PPCL_Spot!R79</f>
        <v>0</v>
      </c>
      <c r="I79">
        <f>Bawana_NG!R79</f>
        <v>5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1.93</v>
      </c>
      <c r="AB79" s="75">
        <f>-STOA!R79</f>
        <v>0</v>
      </c>
      <c r="AC79">
        <f t="shared" si="3"/>
        <v>0.14078399999999999</v>
      </c>
      <c r="AD79">
        <f t="shared" si="4"/>
        <v>16.619215999999998</v>
      </c>
      <c r="AE79">
        <f>'IDT-1'!D79</f>
        <v>0</v>
      </c>
      <c r="AF79" s="24"/>
      <c r="AG79">
        <f t="shared" si="5"/>
        <v>16.619215999999998</v>
      </c>
      <c r="AI79" s="34">
        <f>PXIL!L79</f>
        <v>0</v>
      </c>
      <c r="AJ79" s="34">
        <f>PXIL!R79</f>
        <v>0</v>
      </c>
      <c r="AK79" s="34">
        <f>RTM_IEX!L79</f>
        <v>9.83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8">
        <f>GDAM_IEX!L79</f>
        <v>0</v>
      </c>
      <c r="AP79" s="148">
        <f>GDAM_IEX!R79</f>
        <v>0</v>
      </c>
      <c r="AQ79" s="148">
        <f>GDAM_PXI!L79</f>
        <v>0</v>
      </c>
      <c r="AR79" s="148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0</v>
      </c>
      <c r="H80">
        <f>PPCL_Spot!R80</f>
        <v>0</v>
      </c>
      <c r="I80">
        <f>Bawana_NG!R80</f>
        <v>5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1.93</v>
      </c>
      <c r="AB80" s="75">
        <f>-STOA!R80</f>
        <v>0</v>
      </c>
      <c r="AC80">
        <f t="shared" si="3"/>
        <v>0.13918800000000001</v>
      </c>
      <c r="AD80">
        <f t="shared" si="4"/>
        <v>16.430812</v>
      </c>
      <c r="AE80">
        <f>'IDT-1'!D80</f>
        <v>0</v>
      </c>
      <c r="AF80" s="24"/>
      <c r="AG80">
        <f t="shared" si="5"/>
        <v>16.430812</v>
      </c>
      <c r="AI80" s="34">
        <f>PXIL!L80</f>
        <v>0</v>
      </c>
      <c r="AJ80" s="34">
        <f>PXIL!R80</f>
        <v>0</v>
      </c>
      <c r="AK80" s="34">
        <f>RTM_IEX!L80</f>
        <v>9.64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8">
        <f>GDAM_IEX!L80</f>
        <v>0</v>
      </c>
      <c r="AP80" s="148">
        <f>GDAM_IEX!R80</f>
        <v>0</v>
      </c>
      <c r="AQ80" s="148">
        <f>GDAM_PXI!L80</f>
        <v>0</v>
      </c>
      <c r="AR80" s="148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0</v>
      </c>
      <c r="H81">
        <f>PPCL_Spot!R81</f>
        <v>0</v>
      </c>
      <c r="I81">
        <f>Bawana_NG!R81</f>
        <v>5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1.93</v>
      </c>
      <c r="AB81" s="75">
        <f>-STOA!R81</f>
        <v>0</v>
      </c>
      <c r="AC81">
        <f t="shared" si="3"/>
        <v>0.13188</v>
      </c>
      <c r="AD81">
        <f t="shared" si="4"/>
        <v>15.568119999999999</v>
      </c>
      <c r="AE81">
        <f>'IDT-1'!D81</f>
        <v>0</v>
      </c>
      <c r="AF81" s="24"/>
      <c r="AG81">
        <f t="shared" si="5"/>
        <v>15.568119999999999</v>
      </c>
      <c r="AI81" s="34">
        <f>PXIL!L81</f>
        <v>0</v>
      </c>
      <c r="AJ81" s="34">
        <f>PXIL!R81</f>
        <v>0</v>
      </c>
      <c r="AK81" s="34">
        <f>RTM_IEX!L81</f>
        <v>8.77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8">
        <f>GDAM_IEX!L81</f>
        <v>0</v>
      </c>
      <c r="AP81" s="148">
        <f>GDAM_IEX!R81</f>
        <v>0</v>
      </c>
      <c r="AQ81" s="148">
        <f>GDAM_PXI!L81</f>
        <v>0</v>
      </c>
      <c r="AR81" s="148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0</v>
      </c>
      <c r="H82">
        <f>PPCL_Spot!R82</f>
        <v>0</v>
      </c>
      <c r="I82">
        <f>Bawana_NG!R82</f>
        <v>5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1.93</v>
      </c>
      <c r="AB82" s="75">
        <f>-STOA!R82</f>
        <v>0</v>
      </c>
      <c r="AC82">
        <f t="shared" si="3"/>
        <v>0.13112399999999999</v>
      </c>
      <c r="AD82">
        <f t="shared" si="4"/>
        <v>15.478876</v>
      </c>
      <c r="AE82">
        <f>'IDT-1'!D82</f>
        <v>0</v>
      </c>
      <c r="AF82" s="24"/>
      <c r="AG82">
        <f t="shared" si="5"/>
        <v>15.478876</v>
      </c>
      <c r="AI82" s="34">
        <f>PXIL!L82</f>
        <v>0</v>
      </c>
      <c r="AJ82" s="34">
        <f>PXIL!R82</f>
        <v>0</v>
      </c>
      <c r="AK82" s="34">
        <f>RTM_IEX!L82</f>
        <v>8.68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8">
        <f>GDAM_IEX!L82</f>
        <v>0</v>
      </c>
      <c r="AP82" s="148">
        <f>GDAM_IEX!R82</f>
        <v>0</v>
      </c>
      <c r="AQ82" s="148">
        <f>GDAM_PXI!L82</f>
        <v>0</v>
      </c>
      <c r="AR82" s="148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0</v>
      </c>
      <c r="H83">
        <f>PPCL_Spot!R83</f>
        <v>0</v>
      </c>
      <c r="I83">
        <f>Bawana_NG!R83</f>
        <v>4.9997763964044548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1.93</v>
      </c>
      <c r="AB83" s="75">
        <f>-STOA!R83</f>
        <v>0</v>
      </c>
      <c r="AC83">
        <f t="shared" si="3"/>
        <v>0.12944212172979741</v>
      </c>
      <c r="AD83">
        <f t="shared" si="4"/>
        <v>15.280334274674658</v>
      </c>
      <c r="AE83">
        <f>'IDT-1'!D83</f>
        <v>0</v>
      </c>
      <c r="AF83" s="24"/>
      <c r="AG83">
        <f t="shared" si="5"/>
        <v>15.280334274674658</v>
      </c>
      <c r="AI83" s="34">
        <f>PXIL!L83</f>
        <v>0</v>
      </c>
      <c r="AJ83" s="34">
        <f>PXIL!R83</f>
        <v>0</v>
      </c>
      <c r="AK83" s="34">
        <f>RTM_IEX!L83</f>
        <v>8.48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8">
        <f>GDAM_IEX!L83</f>
        <v>0</v>
      </c>
      <c r="AP83" s="148">
        <f>GDAM_IEX!R83</f>
        <v>0</v>
      </c>
      <c r="AQ83" s="148">
        <f>GDAM_PXI!L83</f>
        <v>0</v>
      </c>
      <c r="AR83" s="148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0</v>
      </c>
      <c r="H84">
        <f>PPCL_Spot!R84</f>
        <v>0</v>
      </c>
      <c r="I84">
        <f>Bawana_NG!R84</f>
        <v>5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1.93</v>
      </c>
      <c r="AB84" s="75">
        <f>-STOA!R84</f>
        <v>0</v>
      </c>
      <c r="AC84">
        <f t="shared" si="3"/>
        <v>0.12625199999999998</v>
      </c>
      <c r="AD84">
        <f t="shared" si="4"/>
        <v>14.903748</v>
      </c>
      <c r="AE84">
        <f>'IDT-1'!D84</f>
        <v>0</v>
      </c>
      <c r="AF84" s="24"/>
      <c r="AG84">
        <f t="shared" si="5"/>
        <v>14.903748</v>
      </c>
      <c r="AI84" s="34">
        <f>PXIL!L84</f>
        <v>0</v>
      </c>
      <c r="AJ84" s="34">
        <f>PXIL!R84</f>
        <v>0</v>
      </c>
      <c r="AK84" s="34">
        <f>RTM_IEX!L84</f>
        <v>8.1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8">
        <f>GDAM_IEX!L84</f>
        <v>0</v>
      </c>
      <c r="AP84" s="148">
        <f>GDAM_IEX!R84</f>
        <v>0</v>
      </c>
      <c r="AQ84" s="148">
        <f>GDAM_PXI!L84</f>
        <v>0</v>
      </c>
      <c r="AR84" s="148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0</v>
      </c>
      <c r="H85">
        <f>PPCL_Spot!R85</f>
        <v>0</v>
      </c>
      <c r="I85">
        <f>Bawana_NG!R85</f>
        <v>5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1.93</v>
      </c>
      <c r="AB85" s="75">
        <f>-STOA!R85</f>
        <v>0</v>
      </c>
      <c r="AC85">
        <f t="shared" si="3"/>
        <v>0.12457199999999999</v>
      </c>
      <c r="AD85">
        <f t="shared" si="4"/>
        <v>14.705427999999999</v>
      </c>
      <c r="AE85">
        <f>'IDT-1'!D85</f>
        <v>0</v>
      </c>
      <c r="AF85" s="24"/>
      <c r="AG85">
        <f t="shared" si="5"/>
        <v>14.705427999999999</v>
      </c>
      <c r="AI85" s="34">
        <f>PXIL!L85</f>
        <v>0</v>
      </c>
      <c r="AJ85" s="34">
        <f>PXIL!R85</f>
        <v>0</v>
      </c>
      <c r="AK85" s="34">
        <f>RTM_IEX!L85</f>
        <v>7.9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8">
        <f>GDAM_IEX!L85</f>
        <v>0</v>
      </c>
      <c r="AP85" s="148">
        <f>GDAM_IEX!R85</f>
        <v>0</v>
      </c>
      <c r="AQ85" s="148">
        <f>GDAM_PXI!L85</f>
        <v>0</v>
      </c>
      <c r="AR85" s="148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0</v>
      </c>
      <c r="H86">
        <f>PPCL_Spot!R86</f>
        <v>0</v>
      </c>
      <c r="I86">
        <f>Bawana_NG!R86</f>
        <v>5.0002314707652413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1.93</v>
      </c>
      <c r="AB86" s="75">
        <f>-STOA!R86</f>
        <v>0</v>
      </c>
      <c r="AC86">
        <f t="shared" si="3"/>
        <v>0.11734994435442801</v>
      </c>
      <c r="AD86">
        <f t="shared" si="4"/>
        <v>13.852881526410814</v>
      </c>
      <c r="AE86">
        <f>'IDT-1'!D86</f>
        <v>0</v>
      </c>
      <c r="AF86" s="24"/>
      <c r="AG86">
        <f t="shared" si="5"/>
        <v>13.852881526410814</v>
      </c>
      <c r="AI86" s="34">
        <f>PXIL!L86</f>
        <v>0</v>
      </c>
      <c r="AJ86" s="34">
        <f>PXIL!R86</f>
        <v>0</v>
      </c>
      <c r="AK86" s="34">
        <f>RTM_IEX!L86</f>
        <v>7.04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8">
        <f>GDAM_IEX!L86</f>
        <v>0</v>
      </c>
      <c r="AP86" s="148">
        <f>GDAM_IEX!R86</f>
        <v>0</v>
      </c>
      <c r="AQ86" s="148">
        <f>GDAM_PXI!L86</f>
        <v>0</v>
      </c>
      <c r="AR86" s="148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0</v>
      </c>
      <c r="H87">
        <f>PPCL_Spot!R87</f>
        <v>0</v>
      </c>
      <c r="I87">
        <f>Bawana_NG!R87</f>
        <v>5.0002314707652413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1.93</v>
      </c>
      <c r="AB87" s="75">
        <f>-STOA!R87</f>
        <v>0</v>
      </c>
      <c r="AC87">
        <f t="shared" si="3"/>
        <v>0.11407394435442803</v>
      </c>
      <c r="AD87">
        <f t="shared" si="4"/>
        <v>13.466157526410813</v>
      </c>
      <c r="AE87">
        <f>'IDT-1'!D87</f>
        <v>0</v>
      </c>
      <c r="AF87" s="24"/>
      <c r="AG87">
        <f t="shared" si="5"/>
        <v>13.466157526410813</v>
      </c>
      <c r="AI87" s="34">
        <f>PXIL!L87</f>
        <v>0</v>
      </c>
      <c r="AJ87" s="34">
        <f>PXIL!R87</f>
        <v>0</v>
      </c>
      <c r="AK87" s="34">
        <f>RTM_IEX!L87</f>
        <v>6.65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8">
        <f>GDAM_IEX!L87</f>
        <v>0</v>
      </c>
      <c r="AP87" s="148">
        <f>GDAM_IEX!R87</f>
        <v>0</v>
      </c>
      <c r="AQ87" s="148">
        <f>GDAM_PXI!L87</f>
        <v>0</v>
      </c>
      <c r="AR87" s="148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0</v>
      </c>
      <c r="H88">
        <f>PPCL_Spot!R88</f>
        <v>0</v>
      </c>
      <c r="I88">
        <f>Bawana_NG!R88</f>
        <v>5.0002314707652413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1.93</v>
      </c>
      <c r="AB88" s="75">
        <f>-STOA!R88</f>
        <v>0</v>
      </c>
      <c r="AC88">
        <f t="shared" si="3"/>
        <v>0.11331794435442802</v>
      </c>
      <c r="AD88">
        <f t="shared" si="4"/>
        <v>13.376913526410814</v>
      </c>
      <c r="AE88">
        <f>'IDT-1'!D88</f>
        <v>0</v>
      </c>
      <c r="AF88" s="24"/>
      <c r="AG88">
        <f t="shared" si="5"/>
        <v>13.376913526410814</v>
      </c>
      <c r="AI88" s="34">
        <f>PXIL!L88</f>
        <v>0</v>
      </c>
      <c r="AJ88" s="34">
        <f>PXIL!R88</f>
        <v>0</v>
      </c>
      <c r="AK88" s="34">
        <f>RTM_IEX!L88</f>
        <v>6.56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8">
        <f>GDAM_IEX!L88</f>
        <v>0</v>
      </c>
      <c r="AP88" s="148">
        <f>GDAM_IEX!R88</f>
        <v>0</v>
      </c>
      <c r="AQ88" s="148">
        <f>GDAM_PXI!L88</f>
        <v>0</v>
      </c>
      <c r="AR88" s="148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0</v>
      </c>
      <c r="H89">
        <f>PPCL_Spot!R89</f>
        <v>0</v>
      </c>
      <c r="I89">
        <f>Bawana_NG!R89</f>
        <v>5.0002314707652413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1.93</v>
      </c>
      <c r="AB89" s="75">
        <f>-STOA!R89</f>
        <v>0</v>
      </c>
      <c r="AC89">
        <f t="shared" si="3"/>
        <v>0.10029794435442801</v>
      </c>
      <c r="AD89">
        <f t="shared" si="4"/>
        <v>11.839933526410812</v>
      </c>
      <c r="AE89">
        <f>'IDT-1'!D89</f>
        <v>0</v>
      </c>
      <c r="AF89" s="24"/>
      <c r="AG89">
        <f t="shared" si="5"/>
        <v>11.839933526410812</v>
      </c>
      <c r="AI89" s="34">
        <f>PXIL!L89</f>
        <v>0</v>
      </c>
      <c r="AJ89" s="34">
        <f>PXIL!R89</f>
        <v>0</v>
      </c>
      <c r="AK89" s="34">
        <f>RTM_IEX!L89</f>
        <v>5.01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8">
        <f>GDAM_IEX!L89</f>
        <v>0</v>
      </c>
      <c r="AP89" s="148">
        <f>GDAM_IEX!R89</f>
        <v>0</v>
      </c>
      <c r="AQ89" s="148">
        <f>GDAM_PXI!L89</f>
        <v>0</v>
      </c>
      <c r="AR89" s="148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0</v>
      </c>
      <c r="H90">
        <f>PPCL_Spot!R90</f>
        <v>0</v>
      </c>
      <c r="I90">
        <f>Bawana_NG!R90</f>
        <v>5.0002314707652413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1.93</v>
      </c>
      <c r="AB90" s="75">
        <f>-STOA!R90</f>
        <v>0</v>
      </c>
      <c r="AC90">
        <f t="shared" si="3"/>
        <v>9.458594435442802E-2</v>
      </c>
      <c r="AD90">
        <f t="shared" si="4"/>
        <v>11.165645526410813</v>
      </c>
      <c r="AE90">
        <f>'IDT-1'!D90</f>
        <v>0</v>
      </c>
      <c r="AF90" s="24"/>
      <c r="AG90">
        <f t="shared" si="5"/>
        <v>11.165645526410813</v>
      </c>
      <c r="AI90" s="34">
        <f>PXIL!L90</f>
        <v>0</v>
      </c>
      <c r="AJ90" s="34">
        <f>PXIL!R90</f>
        <v>0</v>
      </c>
      <c r="AK90" s="34">
        <f>RTM_IEX!L90</f>
        <v>4.33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8">
        <f>GDAM_IEX!L90</f>
        <v>0</v>
      </c>
      <c r="AP90" s="148">
        <f>GDAM_IEX!R90</f>
        <v>0</v>
      </c>
      <c r="AQ90" s="148">
        <f>GDAM_PXI!L90</f>
        <v>0</v>
      </c>
      <c r="AR90" s="148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0</v>
      </c>
      <c r="H91">
        <f>PPCL_Spot!R91</f>
        <v>0</v>
      </c>
      <c r="I91">
        <f>Bawana_NG!R91</f>
        <v>5.0002314707652413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1.93</v>
      </c>
      <c r="AB91" s="75">
        <f>-STOA!R91</f>
        <v>0</v>
      </c>
      <c r="AC91">
        <f t="shared" si="3"/>
        <v>8.9797944354428005E-2</v>
      </c>
      <c r="AD91">
        <f t="shared" si="4"/>
        <v>10.600433526410812</v>
      </c>
      <c r="AE91">
        <f>'IDT-1'!D91</f>
        <v>0</v>
      </c>
      <c r="AF91" s="24"/>
      <c r="AG91">
        <f t="shared" si="5"/>
        <v>10.600433526410812</v>
      </c>
      <c r="AI91" s="34">
        <f>PXIL!L91</f>
        <v>0</v>
      </c>
      <c r="AJ91" s="34">
        <f>PXIL!R91</f>
        <v>0</v>
      </c>
      <c r="AK91" s="34">
        <f>RTM_IEX!L91</f>
        <v>3.76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8">
        <f>GDAM_IEX!L91</f>
        <v>0</v>
      </c>
      <c r="AP91" s="148">
        <f>GDAM_IEX!R91</f>
        <v>0</v>
      </c>
      <c r="AQ91" s="148">
        <f>GDAM_PXI!L91</f>
        <v>0</v>
      </c>
      <c r="AR91" s="148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0</v>
      </c>
      <c r="H92">
        <f>PPCL_Spot!R92</f>
        <v>0</v>
      </c>
      <c r="I92">
        <f>Bawana_NG!R92</f>
        <v>5.0002314707652413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1.93</v>
      </c>
      <c r="AB92" s="75">
        <f>-STOA!R92</f>
        <v>0</v>
      </c>
      <c r="AC92">
        <f t="shared" si="3"/>
        <v>8.3329944354428018E-2</v>
      </c>
      <c r="AD92">
        <f t="shared" si="4"/>
        <v>9.8369015264108128</v>
      </c>
      <c r="AE92">
        <f>'IDT-1'!D92</f>
        <v>0</v>
      </c>
      <c r="AF92" s="24"/>
      <c r="AG92">
        <f t="shared" si="5"/>
        <v>9.8369015264108128</v>
      </c>
      <c r="AI92" s="34">
        <f>PXIL!L92</f>
        <v>0</v>
      </c>
      <c r="AJ92" s="34">
        <f>PXIL!R92</f>
        <v>0</v>
      </c>
      <c r="AK92" s="34">
        <f>RTM_IEX!L92</f>
        <v>2.99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8">
        <f>GDAM_IEX!L92</f>
        <v>0</v>
      </c>
      <c r="AP92" s="148">
        <f>GDAM_IEX!R92</f>
        <v>0</v>
      </c>
      <c r="AQ92" s="148">
        <f>GDAM_PXI!L92</f>
        <v>0</v>
      </c>
      <c r="AR92" s="148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0</v>
      </c>
      <c r="H93">
        <f>PPCL_Spot!R93</f>
        <v>0</v>
      </c>
      <c r="I93">
        <f>Bawana_NG!R93</f>
        <v>5.0002314707652413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1.93</v>
      </c>
      <c r="AB93" s="75">
        <f>-STOA!R93</f>
        <v>0</v>
      </c>
      <c r="AC93">
        <f t="shared" si="3"/>
        <v>7.9297944354428024E-2</v>
      </c>
      <c r="AD93">
        <f t="shared" si="4"/>
        <v>9.3609335264108129</v>
      </c>
      <c r="AE93">
        <f>'IDT-1'!D93</f>
        <v>0</v>
      </c>
      <c r="AF93" s="24"/>
      <c r="AG93">
        <f t="shared" si="5"/>
        <v>9.3609335264108129</v>
      </c>
      <c r="AI93" s="34">
        <f>PXIL!L93</f>
        <v>0</v>
      </c>
      <c r="AJ93" s="34">
        <f>PXIL!R93</f>
        <v>0</v>
      </c>
      <c r="AK93" s="34">
        <f>RTM_IEX!L93</f>
        <v>2.5099999999999998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8">
        <f>GDAM_IEX!L93</f>
        <v>0</v>
      </c>
      <c r="AP93" s="148">
        <f>GDAM_IEX!R93</f>
        <v>0</v>
      </c>
      <c r="AQ93" s="148">
        <f>GDAM_PXI!L93</f>
        <v>0</v>
      </c>
      <c r="AR93" s="148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0</v>
      </c>
      <c r="H94">
        <f>PPCL_Spot!R94</f>
        <v>0</v>
      </c>
      <c r="I94">
        <f>Bawana_NG!R94</f>
        <v>5.0002314707652413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1.93</v>
      </c>
      <c r="AB94" s="75">
        <f>-STOA!R94</f>
        <v>0</v>
      </c>
      <c r="AC94">
        <f t="shared" si="3"/>
        <v>7.7617944354428009E-2</v>
      </c>
      <c r="AD94">
        <f t="shared" si="4"/>
        <v>9.1626135264108139</v>
      </c>
      <c r="AE94">
        <f>'IDT-1'!D94</f>
        <v>0</v>
      </c>
      <c r="AF94" s="24"/>
      <c r="AG94">
        <f t="shared" si="5"/>
        <v>9.1626135264108139</v>
      </c>
      <c r="AI94" s="34">
        <f>PXIL!L94</f>
        <v>0</v>
      </c>
      <c r="AJ94" s="34">
        <f>PXIL!R94</f>
        <v>0</v>
      </c>
      <c r="AK94" s="34">
        <f>RTM_IEX!L94</f>
        <v>2.31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8">
        <f>GDAM_IEX!L94</f>
        <v>0</v>
      </c>
      <c r="AP94" s="148">
        <f>GDAM_IEX!R94</f>
        <v>0</v>
      </c>
      <c r="AQ94" s="148">
        <f>GDAM_PXI!L94</f>
        <v>0</v>
      </c>
      <c r="AR94" s="148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0</v>
      </c>
      <c r="H95">
        <f>PPCL_Spot!R95</f>
        <v>0</v>
      </c>
      <c r="I95">
        <f>Bawana_NG!R95</f>
        <v>5.0002314707652413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1.93</v>
      </c>
      <c r="AB95" s="75">
        <f>-STOA!R95</f>
        <v>0</v>
      </c>
      <c r="AC95">
        <f t="shared" si="3"/>
        <v>6.627794435442802E-2</v>
      </c>
      <c r="AD95">
        <f t="shared" si="4"/>
        <v>7.8239535264108131</v>
      </c>
      <c r="AE95">
        <f>'IDT-1'!D95</f>
        <v>0</v>
      </c>
      <c r="AF95" s="24"/>
      <c r="AG95">
        <f t="shared" si="5"/>
        <v>7.8239535264108131</v>
      </c>
      <c r="AI95" s="34">
        <f>PXIL!L95</f>
        <v>0</v>
      </c>
      <c r="AJ95" s="34">
        <f>PXIL!R95</f>
        <v>0</v>
      </c>
      <c r="AK95" s="34">
        <f>RTM_IEX!L95</f>
        <v>0.96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8">
        <f>GDAM_IEX!L95</f>
        <v>0</v>
      </c>
      <c r="AP95" s="148">
        <f>GDAM_IEX!R95</f>
        <v>0</v>
      </c>
      <c r="AQ95" s="148">
        <f>GDAM_PXI!L95</f>
        <v>0</v>
      </c>
      <c r="AR95" s="148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0</v>
      </c>
      <c r="H96">
        <f>PPCL_Spot!R96</f>
        <v>0</v>
      </c>
      <c r="I96">
        <f>Bawana_NG!R96</f>
        <v>5.0002314707652413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1.93</v>
      </c>
      <c r="AB96" s="75">
        <f>-STOA!R96</f>
        <v>0</v>
      </c>
      <c r="AC96">
        <f t="shared" si="3"/>
        <v>6.627794435442802E-2</v>
      </c>
      <c r="AD96">
        <f t="shared" si="4"/>
        <v>7.8239535264108131</v>
      </c>
      <c r="AE96">
        <f>'IDT-1'!D96</f>
        <v>0</v>
      </c>
      <c r="AF96" s="24"/>
      <c r="AG96">
        <f t="shared" si="5"/>
        <v>7.8239535264108131</v>
      </c>
      <c r="AI96" s="34">
        <f>PXIL!L96</f>
        <v>0</v>
      </c>
      <c r="AJ96" s="34">
        <f>PXIL!R96</f>
        <v>0</v>
      </c>
      <c r="AK96" s="34">
        <f>RTM_IEX!L96</f>
        <v>0.96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8">
        <f>GDAM_IEX!L96</f>
        <v>0</v>
      </c>
      <c r="AP96" s="148">
        <f>GDAM_IEX!R96</f>
        <v>0</v>
      </c>
      <c r="AQ96" s="148">
        <f>GDAM_PXI!L96</f>
        <v>0</v>
      </c>
      <c r="AR96" s="148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0</v>
      </c>
      <c r="H97">
        <f>PPCL_Spot!R97</f>
        <v>0</v>
      </c>
      <c r="I97">
        <f>Bawana_NG!R97</f>
        <v>5.0002314707652413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1.93</v>
      </c>
      <c r="AB97" s="75">
        <f>-STOA!R97</f>
        <v>0</v>
      </c>
      <c r="AC97">
        <f t="shared" si="3"/>
        <v>5.8213944354428018E-2</v>
      </c>
      <c r="AD97">
        <f t="shared" si="4"/>
        <v>6.8720175264108132</v>
      </c>
      <c r="AE97">
        <f>'IDT-1'!D97</f>
        <v>0</v>
      </c>
      <c r="AF97" s="24"/>
      <c r="AG97">
        <f t="shared" si="5"/>
        <v>6.8720175264108132</v>
      </c>
      <c r="AI97" s="34">
        <f>PXIL!L97</f>
        <v>0</v>
      </c>
      <c r="AJ97" s="34">
        <f>PXIL!R97</f>
        <v>0</v>
      </c>
      <c r="AK97" s="34">
        <f>RTM_IEX!L97</f>
        <v>0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8">
        <f>GDAM_IEX!L97</f>
        <v>0</v>
      </c>
      <c r="AP97" s="148">
        <f>GDAM_IEX!R97</f>
        <v>0</v>
      </c>
      <c r="AQ97" s="148">
        <f>GDAM_PXI!L97</f>
        <v>0</v>
      </c>
      <c r="AR97" s="148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0</v>
      </c>
      <c r="H98">
        <f>PPCL_Spot!R98</f>
        <v>0</v>
      </c>
      <c r="I98">
        <f>Bawana_NG!R98</f>
        <v>5.0002314707652413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1.93</v>
      </c>
      <c r="AB98" s="75">
        <f>-STOA!R98</f>
        <v>0</v>
      </c>
      <c r="AC98">
        <f t="shared" si="3"/>
        <v>5.8213944354428018E-2</v>
      </c>
      <c r="AD98">
        <f t="shared" si="4"/>
        <v>6.8720175264108132</v>
      </c>
      <c r="AE98">
        <f>'IDT-1'!D98</f>
        <v>0</v>
      </c>
      <c r="AF98" s="24"/>
      <c r="AG98">
        <f t="shared" si="5"/>
        <v>6.8720175264108132</v>
      </c>
      <c r="AI98" s="34">
        <f>PXIL!L98</f>
        <v>0</v>
      </c>
      <c r="AJ98" s="34">
        <f>PXIL!R98</f>
        <v>0</v>
      </c>
      <c r="AK98" s="34">
        <f>RTM_IEX!L98</f>
        <v>0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8">
        <f>GDAM_IEX!L98</f>
        <v>0</v>
      </c>
      <c r="AP98" s="148">
        <f>GDAM_IEX!R98</f>
        <v>0</v>
      </c>
      <c r="AQ98" s="148">
        <f>GDAM_PXI!L98</f>
        <v>0</v>
      </c>
      <c r="AR98" s="148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0.11992314287239184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8.5930000000000034E-2</v>
      </c>
      <c r="AB99" s="75">
        <f t="shared" si="6"/>
        <v>0</v>
      </c>
      <c r="AC99">
        <f t="shared" si="6"/>
        <v>2.6816397571268807E-3</v>
      </c>
      <c r="AD99">
        <f t="shared" si="6"/>
        <v>0.30596650311526491</v>
      </c>
      <c r="AE99">
        <f t="shared" ref="AE99:AR99" si="7">SUM(AE3:AE98)/4000</f>
        <v>0</v>
      </c>
      <c r="AG99">
        <f t="shared" si="7"/>
        <v>0.30596650311526491</v>
      </c>
      <c r="AI99">
        <f t="shared" si="7"/>
        <v>0</v>
      </c>
      <c r="AJ99">
        <f t="shared" si="7"/>
        <v>0</v>
      </c>
      <c r="AK99">
        <f t="shared" si="7"/>
        <v>0.10807</v>
      </c>
      <c r="AL99">
        <f t="shared" si="7"/>
        <v>-5.2749999999999993E-3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1">
        <f>Allocation_SG!A1</f>
        <v>45254</v>
      </c>
      <c r="B1" s="216"/>
      <c r="C1" s="216"/>
      <c r="D1" s="216"/>
      <c r="E1" s="216" t="s">
        <v>188</v>
      </c>
      <c r="F1" s="216" t="s">
        <v>189</v>
      </c>
      <c r="G1" s="216" t="s">
        <v>186</v>
      </c>
      <c r="H1" s="216" t="s">
        <v>187</v>
      </c>
      <c r="I1" s="216" t="s">
        <v>190</v>
      </c>
      <c r="J1" s="216" t="s">
        <v>191</v>
      </c>
      <c r="K1" s="216" t="s">
        <v>192</v>
      </c>
      <c r="L1" s="216" t="s">
        <v>196</v>
      </c>
      <c r="M1" s="216" t="s">
        <v>197</v>
      </c>
      <c r="N1" s="216" t="s">
        <v>198</v>
      </c>
      <c r="O1" s="216" t="s">
        <v>193</v>
      </c>
      <c r="P1" s="225" t="s">
        <v>143</v>
      </c>
      <c r="Q1" s="225" t="s">
        <v>144</v>
      </c>
      <c r="R1" s="228" t="s">
        <v>314</v>
      </c>
      <c r="S1" s="228" t="s">
        <v>454</v>
      </c>
      <c r="T1" s="40" t="s">
        <v>282</v>
      </c>
      <c r="U1" s="226" t="s">
        <v>283</v>
      </c>
      <c r="V1" s="65" t="s">
        <v>295</v>
      </c>
      <c r="W1" s="65" t="s">
        <v>282</v>
      </c>
      <c r="X1" s="216" t="s">
        <v>313</v>
      </c>
      <c r="Y1" s="222" t="s">
        <v>218</v>
      </c>
      <c r="Z1" s="222" t="s">
        <v>219</v>
      </c>
      <c r="AA1" s="227" t="s">
        <v>194</v>
      </c>
      <c r="AB1" s="227" t="s">
        <v>195</v>
      </c>
      <c r="AC1" s="25" t="s">
        <v>185</v>
      </c>
      <c r="AD1" s="216" t="s">
        <v>142</v>
      </c>
      <c r="AG1" s="216" t="s">
        <v>272</v>
      </c>
      <c r="AI1" s="222" t="s">
        <v>352</v>
      </c>
      <c r="AJ1" s="222" t="s">
        <v>353</v>
      </c>
      <c r="AK1" s="222" t="s">
        <v>354</v>
      </c>
      <c r="AL1" s="222" t="s">
        <v>355</v>
      </c>
      <c r="AM1" s="222" t="s">
        <v>356</v>
      </c>
      <c r="AN1" s="222" t="s">
        <v>357</v>
      </c>
      <c r="AO1" s="223" t="s">
        <v>373</v>
      </c>
      <c r="AP1" s="223" t="s">
        <v>374</v>
      </c>
      <c r="AQ1" s="223" t="s">
        <v>375</v>
      </c>
      <c r="AR1" s="223" t="s">
        <v>376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5"/>
      <c r="Q2" s="225"/>
      <c r="R2" s="228"/>
      <c r="S2" s="228"/>
      <c r="T2" s="40" t="s">
        <v>294</v>
      </c>
      <c r="U2" s="226"/>
      <c r="V2" s="65" t="s">
        <v>284</v>
      </c>
      <c r="W2" s="65" t="s">
        <v>284</v>
      </c>
      <c r="X2" s="216"/>
      <c r="Y2" s="222"/>
      <c r="Z2" s="222"/>
      <c r="AA2" s="227"/>
      <c r="AB2" s="227"/>
      <c r="AC2" s="25">
        <f>Losses!B3</f>
        <v>8.3999999999999995E-3</v>
      </c>
      <c r="AD2" s="216"/>
      <c r="AE2" t="s">
        <v>270</v>
      </c>
      <c r="AG2" s="216"/>
      <c r="AI2" s="222"/>
      <c r="AJ2" s="222"/>
      <c r="AK2" s="222"/>
      <c r="AL2" s="222"/>
      <c r="AM2" s="222"/>
      <c r="AN2" s="222"/>
      <c r="AO2" s="223"/>
      <c r="AP2" s="223"/>
      <c r="AQ2" s="223"/>
      <c r="AR2" s="223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19.282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3.57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0.19195679999999998</v>
      </c>
      <c r="AD3">
        <f>SUM(B3:AB3,AI3:AR3)-AC3</f>
        <v>22.6600432</v>
      </c>
      <c r="AE3">
        <v>0</v>
      </c>
      <c r="AF3" s="24"/>
      <c r="AG3">
        <f>SUM(AD3:AF3)</f>
        <v>22.6600432</v>
      </c>
      <c r="AI3" s="34">
        <f>PXIL!M3</f>
        <v>0</v>
      </c>
      <c r="AJ3" s="34">
        <f>PXIL!S3</f>
        <v>0</v>
      </c>
      <c r="AK3" s="34">
        <f>RTM_IEX!M3</f>
        <v>0</v>
      </c>
      <c r="AL3" s="34">
        <f>RTM_IEX!S3</f>
        <v>0</v>
      </c>
      <c r="AM3" s="34">
        <f>RTM_PXI!M3</f>
        <v>0</v>
      </c>
      <c r="AN3" s="34">
        <f>RTM_PXI!S3</f>
        <v>0</v>
      </c>
      <c r="AO3" s="148">
        <f>GDAM_IEX!M3</f>
        <v>0</v>
      </c>
      <c r="AP3" s="148">
        <f>GDAM_IEX!S3</f>
        <v>0</v>
      </c>
      <c r="AQ3" s="148">
        <f>GDAM_PXI!M3</f>
        <v>0</v>
      </c>
      <c r="AR3" s="148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19.282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0.57999999999999996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0.16684079999999998</v>
      </c>
      <c r="AD4">
        <f t="shared" ref="AD4:AD67" si="1">SUM(B4:AB4,AI4:AR4)-AC4</f>
        <v>19.695159199999999</v>
      </c>
      <c r="AE4">
        <v>0</v>
      </c>
      <c r="AF4" s="24"/>
      <c r="AG4">
        <f t="shared" ref="AG4:AG67" si="2">SUM(AD4:AF4)</f>
        <v>19.695159199999999</v>
      </c>
      <c r="AI4" s="34">
        <f>PXIL!M4</f>
        <v>0</v>
      </c>
      <c r="AJ4" s="34">
        <f>PXIL!S4</f>
        <v>0</v>
      </c>
      <c r="AK4" s="34">
        <f>RTM_IEX!M4</f>
        <v>0</v>
      </c>
      <c r="AL4" s="34">
        <f>RTM_IEX!S4</f>
        <v>0</v>
      </c>
      <c r="AM4" s="34">
        <f>RTM_PXI!M4</f>
        <v>0</v>
      </c>
      <c r="AN4" s="34">
        <f>RTM_PXI!S4</f>
        <v>0</v>
      </c>
      <c r="AO4" s="148">
        <f>GDAM_IEX!M4</f>
        <v>0</v>
      </c>
      <c r="AP4" s="148">
        <f>GDAM_IEX!S4</f>
        <v>0</v>
      </c>
      <c r="AQ4" s="148">
        <f>GDAM_PXI!M4</f>
        <v>0</v>
      </c>
      <c r="AR4" s="148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17.912977999999999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0.15046901519999997</v>
      </c>
      <c r="AD5">
        <f t="shared" si="1"/>
        <v>17.7625089848</v>
      </c>
      <c r="AE5">
        <v>0</v>
      </c>
      <c r="AF5" s="24"/>
      <c r="AG5">
        <f t="shared" si="2"/>
        <v>17.7625089848</v>
      </c>
      <c r="AI5" s="34">
        <f>PXIL!M5</f>
        <v>0</v>
      </c>
      <c r="AJ5" s="34">
        <f>PXIL!S5</f>
        <v>0</v>
      </c>
      <c r="AK5" s="34">
        <f>RTM_IEX!M5</f>
        <v>0</v>
      </c>
      <c r="AL5" s="34">
        <f>RTM_IEX!S5</f>
        <v>0</v>
      </c>
      <c r="AM5" s="34">
        <f>RTM_PXI!M5</f>
        <v>0</v>
      </c>
      <c r="AN5" s="34">
        <f>RTM_PXI!S5</f>
        <v>0</v>
      </c>
      <c r="AO5" s="148">
        <f>GDAM_IEX!M5</f>
        <v>0</v>
      </c>
      <c r="AP5" s="148">
        <f>GDAM_IEX!S5</f>
        <v>0</v>
      </c>
      <c r="AQ5" s="148">
        <f>GDAM_PXI!M5</f>
        <v>0</v>
      </c>
      <c r="AR5" s="148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17.151339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0.14407124759999998</v>
      </c>
      <c r="AD6">
        <f t="shared" si="1"/>
        <v>17.007267752400001</v>
      </c>
      <c r="AE6">
        <v>0</v>
      </c>
      <c r="AF6" s="24"/>
      <c r="AG6">
        <f t="shared" si="2"/>
        <v>17.007267752400001</v>
      </c>
      <c r="AI6" s="34">
        <f>PXIL!M6</f>
        <v>0</v>
      </c>
      <c r="AJ6" s="34">
        <f>PXIL!S6</f>
        <v>0</v>
      </c>
      <c r="AK6" s="34">
        <f>RTM_IEX!M6</f>
        <v>0</v>
      </c>
      <c r="AL6" s="34">
        <f>RTM_IEX!S6</f>
        <v>0</v>
      </c>
      <c r="AM6" s="34">
        <f>RTM_PXI!M6</f>
        <v>0</v>
      </c>
      <c r="AN6" s="34">
        <f>RTM_PXI!S6</f>
        <v>0</v>
      </c>
      <c r="AO6" s="148">
        <f>GDAM_IEX!M6</f>
        <v>0</v>
      </c>
      <c r="AP6" s="148">
        <f>GDAM_IEX!S6</f>
        <v>0</v>
      </c>
      <c r="AQ6" s="148">
        <f>GDAM_PXI!M6</f>
        <v>0</v>
      </c>
      <c r="AR6" s="148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15.695548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0.13184260319999999</v>
      </c>
      <c r="AD7">
        <f t="shared" si="1"/>
        <v>15.5637053968</v>
      </c>
      <c r="AE7">
        <v>0</v>
      </c>
      <c r="AF7" s="24"/>
      <c r="AG7">
        <f t="shared" si="2"/>
        <v>15.5637053968</v>
      </c>
      <c r="AI7" s="34">
        <f>PXIL!M7</f>
        <v>0</v>
      </c>
      <c r="AJ7" s="34">
        <f>PXIL!S7</f>
        <v>0</v>
      </c>
      <c r="AK7" s="34">
        <f>RTM_IEX!M7</f>
        <v>0</v>
      </c>
      <c r="AL7" s="34">
        <f>RTM_IEX!S7</f>
        <v>0</v>
      </c>
      <c r="AM7" s="34">
        <f>RTM_PXI!M7</f>
        <v>0</v>
      </c>
      <c r="AN7" s="34">
        <f>RTM_PXI!S7</f>
        <v>0</v>
      </c>
      <c r="AO7" s="148">
        <f>GDAM_IEX!M7</f>
        <v>0</v>
      </c>
      <c r="AP7" s="148">
        <f>GDAM_IEX!S7</f>
        <v>0</v>
      </c>
      <c r="AQ7" s="148">
        <f>GDAM_PXI!M7</f>
        <v>0</v>
      </c>
      <c r="AR7" s="148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13.005709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0.10924795559999999</v>
      </c>
      <c r="AD8">
        <f t="shared" si="1"/>
        <v>12.896461044399999</v>
      </c>
      <c r="AE8">
        <v>0</v>
      </c>
      <c r="AF8" s="24"/>
      <c r="AG8">
        <f t="shared" si="2"/>
        <v>12.896461044399999</v>
      </c>
      <c r="AI8" s="34">
        <f>PXIL!M8</f>
        <v>0</v>
      </c>
      <c r="AJ8" s="34">
        <f>PXIL!S8</f>
        <v>0</v>
      </c>
      <c r="AK8" s="34">
        <f>RTM_IEX!M8</f>
        <v>0</v>
      </c>
      <c r="AL8" s="34">
        <f>RTM_IEX!S8</f>
        <v>0</v>
      </c>
      <c r="AM8" s="34">
        <f>RTM_PXI!M8</f>
        <v>0</v>
      </c>
      <c r="AN8" s="34">
        <f>RTM_PXI!S8</f>
        <v>0</v>
      </c>
      <c r="AO8" s="148">
        <f>GDAM_IEX!M8</f>
        <v>0</v>
      </c>
      <c r="AP8" s="148">
        <f>GDAM_IEX!S8</f>
        <v>0</v>
      </c>
      <c r="AQ8" s="148">
        <f>GDAM_PXI!M8</f>
        <v>0</v>
      </c>
      <c r="AR8" s="148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11.76202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9.8800967999999989E-2</v>
      </c>
      <c r="AD9">
        <f t="shared" si="1"/>
        <v>11.663219031999999</v>
      </c>
      <c r="AE9">
        <v>0</v>
      </c>
      <c r="AF9" s="24"/>
      <c r="AG9">
        <f t="shared" si="2"/>
        <v>11.663219031999999</v>
      </c>
      <c r="AI9" s="34">
        <f>PXIL!M9</f>
        <v>0</v>
      </c>
      <c r="AJ9" s="34">
        <f>PXIL!S9</f>
        <v>0</v>
      </c>
      <c r="AK9" s="34">
        <f>RTM_IEX!M9</f>
        <v>0</v>
      </c>
      <c r="AL9" s="34">
        <f>RTM_IEX!S9</f>
        <v>0</v>
      </c>
      <c r="AM9" s="34">
        <f>RTM_PXI!M9</f>
        <v>0</v>
      </c>
      <c r="AN9" s="34">
        <f>RTM_PXI!S9</f>
        <v>0</v>
      </c>
      <c r="AO9" s="148">
        <f>GDAM_IEX!M9</f>
        <v>0</v>
      </c>
      <c r="AP9" s="148">
        <f>GDAM_IEX!S9</f>
        <v>0</v>
      </c>
      <c r="AQ9" s="148">
        <f>GDAM_PXI!M9</f>
        <v>0</v>
      </c>
      <c r="AR9" s="148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13.516681999999999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0.11354012879999999</v>
      </c>
      <c r="AD10">
        <f t="shared" si="1"/>
        <v>13.403141871199999</v>
      </c>
      <c r="AE10">
        <v>0</v>
      </c>
      <c r="AF10" s="24"/>
      <c r="AG10">
        <f t="shared" si="2"/>
        <v>13.403141871199999</v>
      </c>
      <c r="AI10" s="34">
        <f>PXIL!M10</f>
        <v>0</v>
      </c>
      <c r="AJ10" s="34">
        <f>PXIL!S10</f>
        <v>0</v>
      </c>
      <c r="AK10" s="34">
        <f>RTM_IEX!M10</f>
        <v>0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8">
        <f>GDAM_IEX!M10</f>
        <v>0</v>
      </c>
      <c r="AP10" s="148">
        <f>GDAM_IEX!S10</f>
        <v>0</v>
      </c>
      <c r="AQ10" s="148">
        <f>GDAM_PXI!M10</f>
        <v>0</v>
      </c>
      <c r="AR10" s="148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13.237093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0.11119158119999999</v>
      </c>
      <c r="AD11">
        <f t="shared" si="1"/>
        <v>13.1259014188</v>
      </c>
      <c r="AE11">
        <v>0</v>
      </c>
      <c r="AF11" s="24"/>
      <c r="AG11">
        <f t="shared" si="2"/>
        <v>13.1259014188</v>
      </c>
      <c r="AI11" s="34">
        <f>PXIL!M11</f>
        <v>0</v>
      </c>
      <c r="AJ11" s="34">
        <f>PXIL!S11</f>
        <v>0</v>
      </c>
      <c r="AK11" s="34">
        <f>RTM_IEX!M11</f>
        <v>0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8">
        <f>GDAM_IEX!M11</f>
        <v>0</v>
      </c>
      <c r="AP11" s="148">
        <f>GDAM_IEX!S11</f>
        <v>0</v>
      </c>
      <c r="AQ11" s="148">
        <f>GDAM_PXI!M11</f>
        <v>0</v>
      </c>
      <c r="AR11" s="148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12.909299000000001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0.1084381116</v>
      </c>
      <c r="AD12">
        <f t="shared" si="1"/>
        <v>12.800860888400001</v>
      </c>
      <c r="AE12">
        <v>0</v>
      </c>
      <c r="AF12" s="24"/>
      <c r="AG12">
        <f t="shared" si="2"/>
        <v>12.800860888400001</v>
      </c>
      <c r="AI12" s="34">
        <f>PXIL!M12</f>
        <v>0</v>
      </c>
      <c r="AJ12" s="34">
        <f>PXIL!S12</f>
        <v>0</v>
      </c>
      <c r="AK12" s="34">
        <f>RTM_IEX!M12</f>
        <v>0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8">
        <f>GDAM_IEX!M12</f>
        <v>0</v>
      </c>
      <c r="AP12" s="148">
        <f>GDAM_IEX!S12</f>
        <v>0</v>
      </c>
      <c r="AQ12" s="148">
        <f>GDAM_PXI!M12</f>
        <v>0</v>
      </c>
      <c r="AR12" s="148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13.188888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0.1107866592</v>
      </c>
      <c r="AD13">
        <f t="shared" si="1"/>
        <v>13.0781013408</v>
      </c>
      <c r="AE13">
        <v>0</v>
      </c>
      <c r="AF13" s="24"/>
      <c r="AG13">
        <f t="shared" si="2"/>
        <v>13.0781013408</v>
      </c>
      <c r="AI13" s="34">
        <f>PXIL!M13</f>
        <v>0</v>
      </c>
      <c r="AJ13" s="34">
        <f>PXIL!S13</f>
        <v>0</v>
      </c>
      <c r="AK13" s="34">
        <f>RTM_IEX!M13</f>
        <v>0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8">
        <f>GDAM_IEX!M13</f>
        <v>0</v>
      </c>
      <c r="AP13" s="148">
        <f>GDAM_IEX!S13</f>
        <v>0</v>
      </c>
      <c r="AQ13" s="148">
        <f>GDAM_PXI!M13</f>
        <v>0</v>
      </c>
      <c r="AR13" s="148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13.661296999999999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0.11475489479999999</v>
      </c>
      <c r="AD14">
        <f t="shared" si="1"/>
        <v>13.546542105199999</v>
      </c>
      <c r="AE14">
        <v>0</v>
      </c>
      <c r="AF14" s="24"/>
      <c r="AG14">
        <f t="shared" si="2"/>
        <v>13.546542105199999</v>
      </c>
      <c r="AI14" s="34">
        <f>PXIL!M14</f>
        <v>0</v>
      </c>
      <c r="AJ14" s="34">
        <f>PXIL!S14</f>
        <v>0</v>
      </c>
      <c r="AK14" s="34">
        <f>RTM_IEX!M14</f>
        <v>0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8">
        <f>GDAM_IEX!M14</f>
        <v>0</v>
      </c>
      <c r="AP14" s="148">
        <f>GDAM_IEX!S14</f>
        <v>0</v>
      </c>
      <c r="AQ14" s="148">
        <f>GDAM_PXI!M14</f>
        <v>0</v>
      </c>
      <c r="AR14" s="148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14.741089000000001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0.12382514759999999</v>
      </c>
      <c r="AD15">
        <f t="shared" si="1"/>
        <v>14.617263852400001</v>
      </c>
      <c r="AE15">
        <v>0</v>
      </c>
      <c r="AF15" s="24"/>
      <c r="AG15">
        <f t="shared" si="2"/>
        <v>14.617263852400001</v>
      </c>
      <c r="AI15" s="34">
        <f>PXIL!M15</f>
        <v>0</v>
      </c>
      <c r="AJ15" s="34">
        <f>PXIL!S15</f>
        <v>0</v>
      </c>
      <c r="AK15" s="34">
        <f>RTM_IEX!M15</f>
        <v>0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8">
        <f>GDAM_IEX!M15</f>
        <v>0</v>
      </c>
      <c r="AP15" s="148">
        <f>GDAM_IEX!S15</f>
        <v>0</v>
      </c>
      <c r="AQ15" s="148">
        <f>GDAM_PXI!M15</f>
        <v>0</v>
      </c>
      <c r="AR15" s="148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13.940886000000001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0.11710344239999999</v>
      </c>
      <c r="AD16">
        <f t="shared" si="1"/>
        <v>13.823782557600001</v>
      </c>
      <c r="AE16">
        <v>0</v>
      </c>
      <c r="AF16" s="24"/>
      <c r="AG16">
        <f t="shared" si="2"/>
        <v>13.823782557600001</v>
      </c>
      <c r="AI16" s="34">
        <f>PXIL!M16</f>
        <v>0</v>
      </c>
      <c r="AJ16" s="34">
        <f>PXIL!S16</f>
        <v>0</v>
      </c>
      <c r="AK16" s="34">
        <f>RTM_IEX!M16</f>
        <v>0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8">
        <f>GDAM_IEX!M16</f>
        <v>0</v>
      </c>
      <c r="AP16" s="148">
        <f>GDAM_IEX!S16</f>
        <v>0</v>
      </c>
      <c r="AQ16" s="148">
        <f>GDAM_PXI!M16</f>
        <v>0</v>
      </c>
      <c r="AR16" s="148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16.563237999999998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0.13913119919999997</v>
      </c>
      <c r="AD17">
        <f t="shared" si="1"/>
        <v>16.424106800799997</v>
      </c>
      <c r="AE17">
        <v>0</v>
      </c>
      <c r="AF17" s="24"/>
      <c r="AG17">
        <f t="shared" si="2"/>
        <v>16.424106800799997</v>
      </c>
      <c r="AI17" s="34">
        <f>PXIL!M17</f>
        <v>0</v>
      </c>
      <c r="AJ17" s="34">
        <f>PXIL!S17</f>
        <v>0</v>
      </c>
      <c r="AK17" s="34">
        <f>RTM_IEX!M17</f>
        <v>0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8">
        <f>GDAM_IEX!M17</f>
        <v>0</v>
      </c>
      <c r="AP17" s="148">
        <f>GDAM_IEX!S17</f>
        <v>0</v>
      </c>
      <c r="AQ17" s="148">
        <f>GDAM_PXI!M17</f>
        <v>0</v>
      </c>
      <c r="AR17" s="148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17.344159000000001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0.14569093559999999</v>
      </c>
      <c r="AD18">
        <f t="shared" si="1"/>
        <v>17.1984680644</v>
      </c>
      <c r="AE18">
        <v>0</v>
      </c>
      <c r="AF18" s="24"/>
      <c r="AG18">
        <f t="shared" si="2"/>
        <v>17.1984680644</v>
      </c>
      <c r="AI18" s="34">
        <f>PXIL!M18</f>
        <v>0</v>
      </c>
      <c r="AJ18" s="34">
        <f>PXIL!S18</f>
        <v>0</v>
      </c>
      <c r="AK18" s="34">
        <f>RTM_IEX!M18</f>
        <v>0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8">
        <f>GDAM_IEX!M18</f>
        <v>0</v>
      </c>
      <c r="AP18" s="148">
        <f>GDAM_IEX!S18</f>
        <v>0</v>
      </c>
      <c r="AQ18" s="148">
        <f>GDAM_PXI!M18</f>
        <v>0</v>
      </c>
      <c r="AR18" s="148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16.881391000000001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0.14180368439999999</v>
      </c>
      <c r="AD19">
        <f t="shared" si="1"/>
        <v>16.739587315600001</v>
      </c>
      <c r="AE19">
        <v>0</v>
      </c>
      <c r="AF19" s="24"/>
      <c r="AG19">
        <f t="shared" si="2"/>
        <v>16.739587315600001</v>
      </c>
      <c r="AI19" s="34">
        <f>PXIL!M19</f>
        <v>0</v>
      </c>
      <c r="AJ19" s="34">
        <f>PXIL!S19</f>
        <v>0</v>
      </c>
      <c r="AK19" s="34">
        <f>RTM_IEX!M19</f>
        <v>0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8">
        <f>GDAM_IEX!M19</f>
        <v>0</v>
      </c>
      <c r="AP19" s="148">
        <f>GDAM_IEX!S19</f>
        <v>0</v>
      </c>
      <c r="AQ19" s="148">
        <f>GDAM_PXI!M19</f>
        <v>0</v>
      </c>
      <c r="AR19" s="148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19.282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1.06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0.17087279999999999</v>
      </c>
      <c r="AD20">
        <f t="shared" si="1"/>
        <v>20.171127199999997</v>
      </c>
      <c r="AE20">
        <v>0</v>
      </c>
      <c r="AF20" s="24"/>
      <c r="AG20">
        <f t="shared" si="2"/>
        <v>20.171127199999997</v>
      </c>
      <c r="AI20" s="34">
        <f>PXIL!M20</f>
        <v>0</v>
      </c>
      <c r="AJ20" s="34">
        <f>PXIL!S20</f>
        <v>0</v>
      </c>
      <c r="AK20" s="34">
        <f>RTM_IEX!M20</f>
        <v>0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8">
        <f>GDAM_IEX!M20</f>
        <v>0</v>
      </c>
      <c r="AP20" s="148">
        <f>GDAM_IEX!S20</f>
        <v>0</v>
      </c>
      <c r="AQ20" s="148">
        <f>GDAM_PXI!M20</f>
        <v>0</v>
      </c>
      <c r="AR20" s="148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19.282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1.25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0.17246879999999998</v>
      </c>
      <c r="AD21">
        <f t="shared" si="1"/>
        <v>20.359531199999999</v>
      </c>
      <c r="AE21">
        <v>0</v>
      </c>
      <c r="AF21" s="24"/>
      <c r="AG21">
        <f t="shared" si="2"/>
        <v>20.359531199999999</v>
      </c>
      <c r="AI21" s="34">
        <f>PXIL!M21</f>
        <v>0</v>
      </c>
      <c r="AJ21" s="34">
        <f>PXIL!S21</f>
        <v>0</v>
      </c>
      <c r="AK21" s="34">
        <f>RTM_IEX!M21</f>
        <v>0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8">
        <f>GDAM_IEX!M21</f>
        <v>0</v>
      </c>
      <c r="AP21" s="148">
        <f>GDAM_IEX!S21</f>
        <v>0</v>
      </c>
      <c r="AQ21" s="148">
        <f>GDAM_PXI!M21</f>
        <v>0</v>
      </c>
      <c r="AR21" s="148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19.282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2.7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0.18464879999999997</v>
      </c>
      <c r="AD22">
        <f t="shared" si="1"/>
        <v>21.797351199999998</v>
      </c>
      <c r="AE22">
        <v>0</v>
      </c>
      <c r="AF22" s="24"/>
      <c r="AG22">
        <f t="shared" si="2"/>
        <v>21.797351199999998</v>
      </c>
      <c r="AI22" s="34">
        <f>PXIL!M22</f>
        <v>0</v>
      </c>
      <c r="AJ22" s="34">
        <f>PXIL!S22</f>
        <v>0</v>
      </c>
      <c r="AK22" s="34">
        <f>RTM_IEX!M22</f>
        <v>0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8">
        <f>GDAM_IEX!M22</f>
        <v>0</v>
      </c>
      <c r="AP22" s="148">
        <f>GDAM_IEX!S22</f>
        <v>0</v>
      </c>
      <c r="AQ22" s="148">
        <f>GDAM_PXI!M22</f>
        <v>0</v>
      </c>
      <c r="AR22" s="148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19.282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3.57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0.19195679999999998</v>
      </c>
      <c r="AD23">
        <f t="shared" si="1"/>
        <v>22.6600432</v>
      </c>
      <c r="AE23">
        <v>0</v>
      </c>
      <c r="AF23" s="24"/>
      <c r="AG23">
        <f t="shared" si="2"/>
        <v>22.6600432</v>
      </c>
      <c r="AI23" s="34">
        <f>PXIL!M23</f>
        <v>0</v>
      </c>
      <c r="AJ23" s="34">
        <f>PXIL!S23</f>
        <v>0</v>
      </c>
      <c r="AK23" s="34">
        <f>RTM_IEX!M23</f>
        <v>0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8">
        <f>GDAM_IEX!M23</f>
        <v>0</v>
      </c>
      <c r="AP23" s="148">
        <f>GDAM_IEX!S23</f>
        <v>0</v>
      </c>
      <c r="AQ23" s="148">
        <f>GDAM_PXI!M23</f>
        <v>0</v>
      </c>
      <c r="AR23" s="148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19.282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1.64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0.20195280000000002</v>
      </c>
      <c r="AD24">
        <f t="shared" si="1"/>
        <v>23.840047200000001</v>
      </c>
      <c r="AE24">
        <v>0</v>
      </c>
      <c r="AF24" s="24"/>
      <c r="AG24">
        <f t="shared" si="2"/>
        <v>23.840047200000001</v>
      </c>
      <c r="AI24" s="34">
        <f>PXIL!M24</f>
        <v>0</v>
      </c>
      <c r="AJ24" s="34">
        <f>PXIL!S24</f>
        <v>0</v>
      </c>
      <c r="AK24" s="34">
        <f>RTM_IEX!M24</f>
        <v>0.1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8">
        <f>GDAM_IEX!M24</f>
        <v>3.02</v>
      </c>
      <c r="AP24" s="148">
        <f>GDAM_IEX!S24</f>
        <v>0</v>
      </c>
      <c r="AQ24" s="148">
        <f>GDAM_PXI!M24</f>
        <v>0</v>
      </c>
      <c r="AR24" s="148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19.282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1.74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0.20228879999999999</v>
      </c>
      <c r="AD25">
        <f t="shared" si="1"/>
        <v>23.879711199999999</v>
      </c>
      <c r="AE25">
        <v>0</v>
      </c>
      <c r="AF25" s="24"/>
      <c r="AG25">
        <f t="shared" si="2"/>
        <v>23.879711199999999</v>
      </c>
      <c r="AI25" s="34">
        <f>PXIL!M25</f>
        <v>0</v>
      </c>
      <c r="AJ25" s="34">
        <f>PXIL!S25</f>
        <v>0</v>
      </c>
      <c r="AK25" s="34">
        <f>RTM_IEX!M25</f>
        <v>0.1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8">
        <f>GDAM_IEX!M25</f>
        <v>2.96</v>
      </c>
      <c r="AP25" s="148">
        <f>GDAM_IEX!S25</f>
        <v>0</v>
      </c>
      <c r="AQ25" s="148">
        <f>GDAM_PXI!M25</f>
        <v>0</v>
      </c>
      <c r="AR25" s="148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19.282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0.87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0.18187680000000001</v>
      </c>
      <c r="AD26">
        <f t="shared" si="1"/>
        <v>21.4701232</v>
      </c>
      <c r="AE26">
        <v>0</v>
      </c>
      <c r="AF26" s="24"/>
      <c r="AG26">
        <f t="shared" si="2"/>
        <v>21.4701232</v>
      </c>
      <c r="AI26" s="34">
        <f>PXIL!M26</f>
        <v>0</v>
      </c>
      <c r="AJ26" s="34">
        <f>PXIL!S26</f>
        <v>0</v>
      </c>
      <c r="AK26" s="34">
        <f>RTM_IEX!M26</f>
        <v>0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8">
        <f>GDAM_IEX!M26</f>
        <v>1.5</v>
      </c>
      <c r="AP26" s="148">
        <f>GDAM_IEX!S26</f>
        <v>0</v>
      </c>
      <c r="AQ26" s="148">
        <f>GDAM_PXI!M26</f>
        <v>0</v>
      </c>
      <c r="AR26" s="148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19.282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0.87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0.17624880000000001</v>
      </c>
      <c r="AD27">
        <f t="shared" si="1"/>
        <v>20.8057512</v>
      </c>
      <c r="AE27">
        <v>0</v>
      </c>
      <c r="AF27" s="24"/>
      <c r="AG27">
        <f t="shared" si="2"/>
        <v>20.8057512</v>
      </c>
      <c r="AI27" s="34">
        <f>PXIL!M27</f>
        <v>0</v>
      </c>
      <c r="AJ27" s="34">
        <f>PXIL!S27</f>
        <v>0</v>
      </c>
      <c r="AK27" s="34">
        <f>RTM_IEX!M27</f>
        <v>0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8">
        <f>GDAM_IEX!M27</f>
        <v>0.83</v>
      </c>
      <c r="AP27" s="148">
        <f>GDAM_IEX!S27</f>
        <v>0</v>
      </c>
      <c r="AQ27" s="148">
        <f>GDAM_PXI!M27</f>
        <v>0</v>
      </c>
      <c r="AR27" s="148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19.282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2.5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0.20186879999999999</v>
      </c>
      <c r="AD28">
        <f t="shared" si="1"/>
        <v>23.8301312</v>
      </c>
      <c r="AE28">
        <v>0</v>
      </c>
      <c r="AF28" s="24"/>
      <c r="AG28">
        <f t="shared" si="2"/>
        <v>23.8301312</v>
      </c>
      <c r="AI28" s="34">
        <f>PXIL!M28</f>
        <v>0</v>
      </c>
      <c r="AJ28" s="34">
        <f>PXIL!S28</f>
        <v>0</v>
      </c>
      <c r="AK28" s="34">
        <f>RTM_IEX!M28</f>
        <v>0.1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8">
        <f>GDAM_IEX!M28</f>
        <v>2.15</v>
      </c>
      <c r="AP28" s="148">
        <f>GDAM_IEX!S28</f>
        <v>0</v>
      </c>
      <c r="AQ28" s="148">
        <f>GDAM_PXI!M28</f>
        <v>0</v>
      </c>
      <c r="AR28" s="148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19.282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3.28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0.19204079999999998</v>
      </c>
      <c r="AD29">
        <f t="shared" si="1"/>
        <v>22.669959200000001</v>
      </c>
      <c r="AE29">
        <v>0</v>
      </c>
      <c r="AF29" s="24"/>
      <c r="AG29">
        <f t="shared" si="2"/>
        <v>22.669959200000001</v>
      </c>
      <c r="AI29" s="34">
        <f>PXIL!M29</f>
        <v>0</v>
      </c>
      <c r="AJ29" s="34">
        <f>PXIL!S29</f>
        <v>0</v>
      </c>
      <c r="AK29" s="34">
        <f>RTM_IEX!M29</f>
        <v>0.1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8">
        <f>GDAM_IEX!M29</f>
        <v>0.2</v>
      </c>
      <c r="AP29" s="148">
        <f>GDAM_IEX!S29</f>
        <v>0</v>
      </c>
      <c r="AQ29" s="148">
        <f>GDAM_PXI!M29</f>
        <v>0</v>
      </c>
      <c r="AR29" s="148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19.282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1.35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0.17591280000000001</v>
      </c>
      <c r="AD30">
        <f t="shared" si="1"/>
        <v>20.766087200000005</v>
      </c>
      <c r="AE30">
        <v>0</v>
      </c>
      <c r="AF30" s="24"/>
      <c r="AG30">
        <f t="shared" si="2"/>
        <v>20.766087200000005</v>
      </c>
      <c r="AI30" s="34">
        <f>PXIL!M30</f>
        <v>0</v>
      </c>
      <c r="AJ30" s="34">
        <f>PXIL!S30</f>
        <v>0</v>
      </c>
      <c r="AK30" s="34">
        <f>RTM_IEX!M30</f>
        <v>0.1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8">
        <f>GDAM_IEX!M30</f>
        <v>0.21</v>
      </c>
      <c r="AP30" s="148">
        <f>GDAM_IEX!S30</f>
        <v>0</v>
      </c>
      <c r="AQ30" s="148">
        <f>GDAM_PXI!M30</f>
        <v>0</v>
      </c>
      <c r="AR30" s="148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19.282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3.76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0.1935528</v>
      </c>
      <c r="AD31">
        <f t="shared" si="1"/>
        <v>22.848447200000003</v>
      </c>
      <c r="AE31">
        <v>0</v>
      </c>
      <c r="AF31" s="24"/>
      <c r="AG31">
        <f t="shared" si="2"/>
        <v>22.848447200000003</v>
      </c>
      <c r="AI31" s="34">
        <f>PXIL!M31</f>
        <v>0</v>
      </c>
      <c r="AJ31" s="34">
        <f>PXIL!S31</f>
        <v>0</v>
      </c>
      <c r="AK31" s="34">
        <f>RTM_IEX!M31</f>
        <v>0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8">
        <f>GDAM_IEX!M31</f>
        <v>0</v>
      </c>
      <c r="AP31" s="148">
        <f>GDAM_IEX!S31</f>
        <v>0</v>
      </c>
      <c r="AQ31" s="148">
        <f>GDAM_PXI!M31</f>
        <v>0</v>
      </c>
      <c r="AR31" s="148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19.282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2.7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0.18574079999999998</v>
      </c>
      <c r="AD32">
        <f t="shared" si="1"/>
        <v>21.926259200000001</v>
      </c>
      <c r="AE32">
        <v>0</v>
      </c>
      <c r="AF32" s="24"/>
      <c r="AG32">
        <f t="shared" si="2"/>
        <v>21.926259200000001</v>
      </c>
      <c r="AI32" s="34">
        <f>PXIL!M32</f>
        <v>0</v>
      </c>
      <c r="AJ32" s="34">
        <f>PXIL!S32</f>
        <v>0</v>
      </c>
      <c r="AK32" s="34">
        <f>RTM_IEX!M32</f>
        <v>0.1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8">
        <f>GDAM_IEX!M32</f>
        <v>0.03</v>
      </c>
      <c r="AP32" s="148">
        <f>GDAM_IEX!S32</f>
        <v>0</v>
      </c>
      <c r="AQ32" s="148">
        <f>GDAM_PXI!M32</f>
        <v>0</v>
      </c>
      <c r="AR32" s="148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19.282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2.41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0.18557279999999998</v>
      </c>
      <c r="AD33">
        <f t="shared" si="1"/>
        <v>21.906427200000003</v>
      </c>
      <c r="AE33">
        <v>0</v>
      </c>
      <c r="AF33" s="24"/>
      <c r="AG33">
        <f t="shared" si="2"/>
        <v>21.906427200000003</v>
      </c>
      <c r="AI33" s="34">
        <f>PXIL!M33</f>
        <v>0</v>
      </c>
      <c r="AJ33" s="34">
        <f>PXIL!S33</f>
        <v>0</v>
      </c>
      <c r="AK33" s="34">
        <f>RTM_IEX!M33</f>
        <v>0.1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8">
        <f>GDAM_IEX!M33</f>
        <v>0.3</v>
      </c>
      <c r="AP33" s="148">
        <f>GDAM_IEX!S33</f>
        <v>0</v>
      </c>
      <c r="AQ33" s="148">
        <f>GDAM_PXI!M33</f>
        <v>0</v>
      </c>
      <c r="AR33" s="148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19.282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2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0.18464879999999997</v>
      </c>
      <c r="AD34">
        <f t="shared" si="1"/>
        <v>21.797351200000001</v>
      </c>
      <c r="AE34">
        <v>0</v>
      </c>
      <c r="AF34" s="24"/>
      <c r="AG34">
        <f t="shared" si="2"/>
        <v>21.797351200000001</v>
      </c>
      <c r="AI34" s="34">
        <f>PXIL!M34</f>
        <v>0</v>
      </c>
      <c r="AJ34" s="34">
        <f>PXIL!S34</f>
        <v>0</v>
      </c>
      <c r="AK34" s="34">
        <f>RTM_IEX!M34</f>
        <v>0.19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8">
        <f>GDAM_IEX!M34</f>
        <v>0.51</v>
      </c>
      <c r="AP34" s="148">
        <f>GDAM_IEX!S34</f>
        <v>0</v>
      </c>
      <c r="AQ34" s="148">
        <f>GDAM_PXI!M34</f>
        <v>0</v>
      </c>
      <c r="AR34" s="148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19.282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3.09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0.18792479999999998</v>
      </c>
      <c r="AD35">
        <f t="shared" si="1"/>
        <v>22.184075199999999</v>
      </c>
      <c r="AE35">
        <v>0</v>
      </c>
      <c r="AF35" s="24"/>
      <c r="AG35">
        <f t="shared" si="2"/>
        <v>22.184075199999999</v>
      </c>
      <c r="AI35" s="34">
        <f>PXIL!M35</f>
        <v>0</v>
      </c>
      <c r="AJ35" s="34">
        <f>PXIL!S35</f>
        <v>0</v>
      </c>
      <c r="AK35" s="34">
        <f>RTM_IEX!M35</f>
        <v>0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8">
        <f>GDAM_IEX!M35</f>
        <v>0</v>
      </c>
      <c r="AP35" s="148">
        <f>GDAM_IEX!S35</f>
        <v>0</v>
      </c>
      <c r="AQ35" s="148">
        <f>GDAM_PXI!M35</f>
        <v>0</v>
      </c>
      <c r="AR35" s="148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19.282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4.72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0.20245679999999999</v>
      </c>
      <c r="AD36">
        <f t="shared" si="1"/>
        <v>23.8995432</v>
      </c>
      <c r="AE36">
        <v>0</v>
      </c>
      <c r="AF36" s="24"/>
      <c r="AG36">
        <f t="shared" si="2"/>
        <v>23.8995432</v>
      </c>
      <c r="AI36" s="34">
        <f>PXIL!M36</f>
        <v>0</v>
      </c>
      <c r="AJ36" s="34">
        <f>PXIL!S36</f>
        <v>0</v>
      </c>
      <c r="AK36" s="34">
        <f>RTM_IEX!M36</f>
        <v>0.1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8">
        <f>GDAM_IEX!M36</f>
        <v>0</v>
      </c>
      <c r="AP36" s="148">
        <f>GDAM_IEX!S36</f>
        <v>0</v>
      </c>
      <c r="AQ36" s="148">
        <f>GDAM_PXI!M36</f>
        <v>0</v>
      </c>
      <c r="AR36" s="148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19.282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4.72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0.20245679999999999</v>
      </c>
      <c r="AD37">
        <f t="shared" si="1"/>
        <v>23.8995432</v>
      </c>
      <c r="AE37">
        <v>0</v>
      </c>
      <c r="AF37" s="24"/>
      <c r="AG37">
        <f t="shared" si="2"/>
        <v>23.8995432</v>
      </c>
      <c r="AI37" s="34">
        <f>PXIL!M37</f>
        <v>0</v>
      </c>
      <c r="AJ37" s="34">
        <f>PXIL!S37</f>
        <v>0</v>
      </c>
      <c r="AK37" s="34">
        <f>RTM_IEX!M37</f>
        <v>0.1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8">
        <f>GDAM_IEX!M37</f>
        <v>0</v>
      </c>
      <c r="AP37" s="148">
        <f>GDAM_IEX!S37</f>
        <v>0</v>
      </c>
      <c r="AQ37" s="148">
        <f>GDAM_PXI!M37</f>
        <v>0</v>
      </c>
      <c r="AR37" s="148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19.282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4.72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0.20245679999999999</v>
      </c>
      <c r="AD38">
        <f t="shared" si="1"/>
        <v>23.8995432</v>
      </c>
      <c r="AE38">
        <v>0</v>
      </c>
      <c r="AF38" s="24"/>
      <c r="AG38">
        <f t="shared" si="2"/>
        <v>23.8995432</v>
      </c>
      <c r="AI38" s="34">
        <f>PXIL!M38</f>
        <v>0</v>
      </c>
      <c r="AJ38" s="34">
        <f>PXIL!S38</f>
        <v>0</v>
      </c>
      <c r="AK38" s="34">
        <f>RTM_IEX!M38</f>
        <v>0.1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8">
        <f>GDAM_IEX!M38</f>
        <v>0</v>
      </c>
      <c r="AP38" s="148">
        <f>GDAM_IEX!S38</f>
        <v>0</v>
      </c>
      <c r="AQ38" s="148">
        <f>GDAM_PXI!M38</f>
        <v>0</v>
      </c>
      <c r="AR38" s="148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19.282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3.57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0.19195679999999998</v>
      </c>
      <c r="AD39">
        <f t="shared" si="1"/>
        <v>22.6600432</v>
      </c>
      <c r="AE39">
        <v>0</v>
      </c>
      <c r="AF39" s="24"/>
      <c r="AG39">
        <f t="shared" si="2"/>
        <v>22.6600432</v>
      </c>
      <c r="AI39" s="34">
        <f>PXIL!M39</f>
        <v>0</v>
      </c>
      <c r="AJ39" s="34">
        <f>PXIL!S39</f>
        <v>0</v>
      </c>
      <c r="AK39" s="34">
        <f>RTM_IEX!M39</f>
        <v>0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8">
        <f>GDAM_IEX!M39</f>
        <v>0</v>
      </c>
      <c r="AP39" s="148">
        <f>GDAM_IEX!S39</f>
        <v>0</v>
      </c>
      <c r="AQ39" s="148">
        <f>GDAM_PXI!M39</f>
        <v>0</v>
      </c>
      <c r="AR39" s="148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19.282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2.8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0.18548879999999998</v>
      </c>
      <c r="AD40">
        <f t="shared" si="1"/>
        <v>21.896511199999999</v>
      </c>
      <c r="AE40">
        <v>0</v>
      </c>
      <c r="AF40" s="24"/>
      <c r="AG40">
        <f t="shared" si="2"/>
        <v>21.896511199999999</v>
      </c>
      <c r="AI40" s="34">
        <f>PXIL!M40</f>
        <v>0</v>
      </c>
      <c r="AJ40" s="34">
        <f>PXIL!S40</f>
        <v>0</v>
      </c>
      <c r="AK40" s="34">
        <f>RTM_IEX!M40</f>
        <v>0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8">
        <f>GDAM_IEX!M40</f>
        <v>0</v>
      </c>
      <c r="AP40" s="148">
        <f>GDAM_IEX!S40</f>
        <v>0</v>
      </c>
      <c r="AQ40" s="148">
        <f>GDAM_PXI!M40</f>
        <v>0</v>
      </c>
      <c r="AR40" s="148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19.282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2.89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0.18624479999999999</v>
      </c>
      <c r="AD41">
        <f t="shared" si="1"/>
        <v>21.9857552</v>
      </c>
      <c r="AE41">
        <v>0</v>
      </c>
      <c r="AF41" s="24"/>
      <c r="AG41">
        <f t="shared" si="2"/>
        <v>21.9857552</v>
      </c>
      <c r="AI41" s="34">
        <f>PXIL!M41</f>
        <v>0</v>
      </c>
      <c r="AJ41" s="34">
        <f>PXIL!S41</f>
        <v>0</v>
      </c>
      <c r="AK41" s="34">
        <f>RTM_IEX!M41</f>
        <v>0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8">
        <f>GDAM_IEX!M41</f>
        <v>0</v>
      </c>
      <c r="AP41" s="148">
        <f>GDAM_IEX!S41</f>
        <v>0</v>
      </c>
      <c r="AQ41" s="148">
        <f>GDAM_PXI!M41</f>
        <v>0</v>
      </c>
      <c r="AR41" s="148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19.282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3.57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0.19195679999999998</v>
      </c>
      <c r="AD42">
        <f t="shared" si="1"/>
        <v>22.6600432</v>
      </c>
      <c r="AE42">
        <v>0</v>
      </c>
      <c r="AF42" s="24"/>
      <c r="AG42">
        <f t="shared" si="2"/>
        <v>22.6600432</v>
      </c>
      <c r="AI42" s="34">
        <f>PXIL!M42</f>
        <v>0</v>
      </c>
      <c r="AJ42" s="34">
        <f>PXIL!S42</f>
        <v>0</v>
      </c>
      <c r="AK42" s="34">
        <f>RTM_IEX!M42</f>
        <v>0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8">
        <f>GDAM_IEX!M42</f>
        <v>0</v>
      </c>
      <c r="AP42" s="148">
        <f>GDAM_IEX!S42</f>
        <v>0</v>
      </c>
      <c r="AQ42" s="148">
        <f>GDAM_PXI!M42</f>
        <v>0</v>
      </c>
      <c r="AR42" s="148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19.282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1.54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0.17490479999999997</v>
      </c>
      <c r="AD43">
        <f t="shared" si="1"/>
        <v>20.647095199999999</v>
      </c>
      <c r="AE43">
        <v>0</v>
      </c>
      <c r="AF43" s="24"/>
      <c r="AG43">
        <f t="shared" si="2"/>
        <v>20.647095199999999</v>
      </c>
      <c r="AI43" s="34">
        <f>PXIL!M43</f>
        <v>0</v>
      </c>
      <c r="AJ43" s="34">
        <f>PXIL!S43</f>
        <v>0</v>
      </c>
      <c r="AK43" s="34">
        <f>RTM_IEX!M43</f>
        <v>0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8">
        <f>GDAM_IEX!M43</f>
        <v>0</v>
      </c>
      <c r="AP43" s="148">
        <f>GDAM_IEX!S43</f>
        <v>0</v>
      </c>
      <c r="AQ43" s="148">
        <f>GDAM_PXI!M43</f>
        <v>0</v>
      </c>
      <c r="AR43" s="148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19.282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1.64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0.17574480000000001</v>
      </c>
      <c r="AD44">
        <f t="shared" si="1"/>
        <v>20.7462552</v>
      </c>
      <c r="AE44">
        <v>0</v>
      </c>
      <c r="AF44" s="24"/>
      <c r="AG44">
        <f t="shared" si="2"/>
        <v>20.7462552</v>
      </c>
      <c r="AI44" s="34">
        <f>PXIL!M44</f>
        <v>0</v>
      </c>
      <c r="AJ44" s="34">
        <f>PXIL!S44</f>
        <v>0</v>
      </c>
      <c r="AK44" s="34">
        <f>RTM_IEX!M44</f>
        <v>0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8">
        <f>GDAM_IEX!M44</f>
        <v>0</v>
      </c>
      <c r="AP44" s="148">
        <f>GDAM_IEX!S44</f>
        <v>0</v>
      </c>
      <c r="AQ44" s="148">
        <f>GDAM_PXI!M44</f>
        <v>0</v>
      </c>
      <c r="AR44" s="148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18.260054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0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0.1533844536</v>
      </c>
      <c r="AD45">
        <f t="shared" si="1"/>
        <v>18.106669546399999</v>
      </c>
      <c r="AE45">
        <v>0</v>
      </c>
      <c r="AF45" s="24"/>
      <c r="AG45">
        <f t="shared" si="2"/>
        <v>18.106669546399999</v>
      </c>
      <c r="AI45" s="34">
        <f>PXIL!M45</f>
        <v>0</v>
      </c>
      <c r="AJ45" s="34">
        <f>PXIL!S45</f>
        <v>0</v>
      </c>
      <c r="AK45" s="34">
        <f>RTM_IEX!M45</f>
        <v>0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8">
        <f>GDAM_IEX!M45</f>
        <v>0</v>
      </c>
      <c r="AP45" s="148">
        <f>GDAM_IEX!S45</f>
        <v>0</v>
      </c>
      <c r="AQ45" s="148">
        <f>GDAM_PXI!M45</f>
        <v>0</v>
      </c>
      <c r="AR45" s="148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18.337181999999999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0.15403232879999998</v>
      </c>
      <c r="AD46">
        <f t="shared" si="1"/>
        <v>18.183149671199999</v>
      </c>
      <c r="AE46">
        <v>0</v>
      </c>
      <c r="AF46" s="24"/>
      <c r="AG46">
        <f t="shared" si="2"/>
        <v>18.183149671199999</v>
      </c>
      <c r="AI46" s="34">
        <f>PXIL!M46</f>
        <v>0</v>
      </c>
      <c r="AJ46" s="34">
        <f>PXIL!S46</f>
        <v>0</v>
      </c>
      <c r="AK46" s="34">
        <f>RTM_IEX!M46</f>
        <v>0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8">
        <f>GDAM_IEX!M46</f>
        <v>0</v>
      </c>
      <c r="AP46" s="148">
        <f>GDAM_IEX!S46</f>
        <v>0</v>
      </c>
      <c r="AQ46" s="148">
        <f>GDAM_PXI!M46</f>
        <v>0</v>
      </c>
      <c r="AR46" s="148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19.282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0.19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0.16356480000000001</v>
      </c>
      <c r="AD47">
        <f t="shared" si="1"/>
        <v>19.308435200000002</v>
      </c>
      <c r="AE47">
        <v>0</v>
      </c>
      <c r="AF47" s="24"/>
      <c r="AG47">
        <f t="shared" si="2"/>
        <v>19.308435200000002</v>
      </c>
      <c r="AI47" s="34">
        <f>PXIL!M47</f>
        <v>0</v>
      </c>
      <c r="AJ47" s="34">
        <f>PXIL!S47</f>
        <v>0</v>
      </c>
      <c r="AK47" s="34">
        <f>RTM_IEX!M47</f>
        <v>0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8">
        <f>GDAM_IEX!M47</f>
        <v>0</v>
      </c>
      <c r="AP47" s="148">
        <f>GDAM_IEX!S47</f>
        <v>0</v>
      </c>
      <c r="AQ47" s="148">
        <f>GDAM_PXI!M47</f>
        <v>0</v>
      </c>
      <c r="AR47" s="148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16.110111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0.13532493239999999</v>
      </c>
      <c r="AD48">
        <f t="shared" si="1"/>
        <v>15.9747860676</v>
      </c>
      <c r="AE48">
        <v>0</v>
      </c>
      <c r="AF48" s="24"/>
      <c r="AG48">
        <f t="shared" si="2"/>
        <v>15.9747860676</v>
      </c>
      <c r="AI48" s="34">
        <f>PXIL!M48</f>
        <v>0</v>
      </c>
      <c r="AJ48" s="34">
        <f>PXIL!S48</f>
        <v>0</v>
      </c>
      <c r="AK48" s="34">
        <f>RTM_IEX!M48</f>
        <v>0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8">
        <f>GDAM_IEX!M48</f>
        <v>0</v>
      </c>
      <c r="AP48" s="148">
        <f>GDAM_IEX!S48</f>
        <v>0</v>
      </c>
      <c r="AQ48" s="148">
        <f>GDAM_PXI!M48</f>
        <v>0</v>
      </c>
      <c r="AR48" s="148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17.722021999999999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0.14886498479999999</v>
      </c>
      <c r="AD49">
        <f t="shared" si="1"/>
        <v>17.5731570152</v>
      </c>
      <c r="AE49">
        <v>0</v>
      </c>
      <c r="AF49" s="24"/>
      <c r="AG49">
        <f t="shared" si="2"/>
        <v>17.5731570152</v>
      </c>
      <c r="AI49" s="34">
        <f>PXIL!M49</f>
        <v>0</v>
      </c>
      <c r="AJ49" s="34">
        <f>PXIL!S49</f>
        <v>0</v>
      </c>
      <c r="AK49" s="34">
        <f>RTM_IEX!M49</f>
        <v>0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8">
        <f>GDAM_IEX!M49</f>
        <v>0</v>
      </c>
      <c r="AP49" s="148">
        <f>GDAM_IEX!S49</f>
        <v>0</v>
      </c>
      <c r="AQ49" s="148">
        <f>GDAM_PXI!M49</f>
        <v>0</v>
      </c>
      <c r="AR49" s="148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19.282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0.96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0.17003279999999998</v>
      </c>
      <c r="AD50">
        <f t="shared" si="1"/>
        <v>20.0719672</v>
      </c>
      <c r="AE50">
        <v>0</v>
      </c>
      <c r="AF50" s="24"/>
      <c r="AG50">
        <f t="shared" si="2"/>
        <v>20.0719672</v>
      </c>
      <c r="AI50" s="34">
        <f>PXIL!M50</f>
        <v>0</v>
      </c>
      <c r="AJ50" s="34">
        <f>PXIL!S50</f>
        <v>0</v>
      </c>
      <c r="AK50" s="34">
        <f>RTM_IEX!M50</f>
        <v>0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8">
        <f>GDAM_IEX!M50</f>
        <v>0</v>
      </c>
      <c r="AP50" s="148">
        <f>GDAM_IEX!S50</f>
        <v>0</v>
      </c>
      <c r="AQ50" s="148">
        <f>GDAM_PXI!M50</f>
        <v>0</v>
      </c>
      <c r="AR50" s="148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19.282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1.06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0.17641679999999998</v>
      </c>
      <c r="AD51">
        <f t="shared" si="1"/>
        <v>20.825583200000001</v>
      </c>
      <c r="AE51">
        <v>0</v>
      </c>
      <c r="AF51" s="24"/>
      <c r="AG51">
        <f t="shared" si="2"/>
        <v>20.825583200000001</v>
      </c>
      <c r="AI51" s="34">
        <f>PXIL!M51</f>
        <v>0</v>
      </c>
      <c r="AJ51" s="34">
        <f>PXIL!S51</f>
        <v>0</v>
      </c>
      <c r="AK51" s="34">
        <f>RTM_IEX!M51</f>
        <v>0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8">
        <f>GDAM_IEX!M51</f>
        <v>0.66</v>
      </c>
      <c r="AP51" s="148">
        <f>GDAM_IEX!S51</f>
        <v>0</v>
      </c>
      <c r="AQ51" s="148">
        <f>GDAM_PXI!M51</f>
        <v>0</v>
      </c>
      <c r="AR51" s="148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19.282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1.45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0.1872528</v>
      </c>
      <c r="AD52">
        <f t="shared" si="1"/>
        <v>22.104747199999998</v>
      </c>
      <c r="AE52">
        <v>0</v>
      </c>
      <c r="AF52" s="24"/>
      <c r="AG52">
        <f t="shared" si="2"/>
        <v>22.104747199999998</v>
      </c>
      <c r="AI52" s="34">
        <f>PXIL!M52</f>
        <v>0</v>
      </c>
      <c r="AJ52" s="34">
        <f>PXIL!S52</f>
        <v>0</v>
      </c>
      <c r="AK52" s="34">
        <f>RTM_IEX!M52</f>
        <v>0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8">
        <f>GDAM_IEX!M52</f>
        <v>1.56</v>
      </c>
      <c r="AP52" s="148">
        <f>GDAM_IEX!S52</f>
        <v>0</v>
      </c>
      <c r="AQ52" s="148">
        <f>GDAM_PXI!M52</f>
        <v>0</v>
      </c>
      <c r="AR52" s="148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19.282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0.67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0.17440080000000002</v>
      </c>
      <c r="AD53">
        <f t="shared" si="1"/>
        <v>20.587599200000003</v>
      </c>
      <c r="AE53">
        <v>0</v>
      </c>
      <c r="AF53" s="24"/>
      <c r="AG53">
        <f t="shared" si="2"/>
        <v>20.587599200000003</v>
      </c>
      <c r="AI53" s="34">
        <f>PXIL!M53</f>
        <v>0</v>
      </c>
      <c r="AJ53" s="34">
        <f>PXIL!S53</f>
        <v>0</v>
      </c>
      <c r="AK53" s="34">
        <f>RTM_IEX!M53</f>
        <v>0.1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8">
        <f>GDAM_IEX!M53</f>
        <v>0.71</v>
      </c>
      <c r="AP53" s="148">
        <f>GDAM_IEX!S53</f>
        <v>0</v>
      </c>
      <c r="AQ53" s="148">
        <f>GDAM_PXI!M53</f>
        <v>0</v>
      </c>
      <c r="AR53" s="148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19.282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1.93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0.19590479999999999</v>
      </c>
      <c r="AD54">
        <f t="shared" si="1"/>
        <v>23.126095200000002</v>
      </c>
      <c r="AE54">
        <v>0</v>
      </c>
      <c r="AF54" s="24"/>
      <c r="AG54">
        <f t="shared" si="2"/>
        <v>23.126095200000002</v>
      </c>
      <c r="AI54" s="34">
        <f>PXIL!M54</f>
        <v>0</v>
      </c>
      <c r="AJ54" s="34">
        <f>PXIL!S54</f>
        <v>0</v>
      </c>
      <c r="AK54" s="34">
        <f>RTM_IEX!M54</f>
        <v>0.1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8">
        <f>GDAM_IEX!M54</f>
        <v>2.0099999999999998</v>
      </c>
      <c r="AP54" s="148">
        <f>GDAM_IEX!S54</f>
        <v>0</v>
      </c>
      <c r="AQ54" s="148">
        <f>GDAM_PXI!M54</f>
        <v>0</v>
      </c>
      <c r="AR54" s="148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19.282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1.64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0.18952080000000002</v>
      </c>
      <c r="AD55">
        <f t="shared" si="1"/>
        <v>22.372479200000001</v>
      </c>
      <c r="AE55">
        <v>0</v>
      </c>
      <c r="AF55" s="24"/>
      <c r="AG55">
        <f t="shared" si="2"/>
        <v>22.372479200000001</v>
      </c>
      <c r="AI55" s="34">
        <f>PXIL!M55</f>
        <v>0</v>
      </c>
      <c r="AJ55" s="34">
        <f>PXIL!S55</f>
        <v>0</v>
      </c>
      <c r="AK55" s="34">
        <f>RTM_IEX!M55</f>
        <v>0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8">
        <f>GDAM_IEX!M55</f>
        <v>1.64</v>
      </c>
      <c r="AP55" s="148">
        <f>GDAM_IEX!S55</f>
        <v>0</v>
      </c>
      <c r="AQ55" s="148">
        <f>GDAM_PXI!M55</f>
        <v>0</v>
      </c>
      <c r="AR55" s="148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19.282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0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0.1619688</v>
      </c>
      <c r="AD56">
        <f t="shared" si="1"/>
        <v>19.1200312</v>
      </c>
      <c r="AE56">
        <v>0</v>
      </c>
      <c r="AF56" s="24"/>
      <c r="AG56">
        <f t="shared" si="2"/>
        <v>19.1200312</v>
      </c>
      <c r="AI56" s="34">
        <f>PXIL!M56</f>
        <v>0</v>
      </c>
      <c r="AJ56" s="34">
        <f>PXIL!S56</f>
        <v>0</v>
      </c>
      <c r="AK56" s="34">
        <f>RTM_IEX!M56</f>
        <v>0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8">
        <f>GDAM_IEX!M56</f>
        <v>0</v>
      </c>
      <c r="AP56" s="148">
        <f>GDAM_IEX!S56</f>
        <v>0</v>
      </c>
      <c r="AQ56" s="148">
        <f>GDAM_PXI!M56</f>
        <v>0</v>
      </c>
      <c r="AR56" s="148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19.282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1.83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0.1906128</v>
      </c>
      <c r="AD57">
        <f t="shared" si="1"/>
        <v>22.5013872</v>
      </c>
      <c r="AE57">
        <v>0</v>
      </c>
      <c r="AF57" s="24"/>
      <c r="AG57">
        <f t="shared" si="2"/>
        <v>22.5013872</v>
      </c>
      <c r="AI57" s="34">
        <f>PXIL!M57</f>
        <v>0</v>
      </c>
      <c r="AJ57" s="34">
        <f>PXIL!S57</f>
        <v>0</v>
      </c>
      <c r="AK57" s="34">
        <f>RTM_IEX!M57</f>
        <v>0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8">
        <f>GDAM_IEX!M57</f>
        <v>1.58</v>
      </c>
      <c r="AP57" s="148">
        <f>GDAM_IEX!S57</f>
        <v>0</v>
      </c>
      <c r="AQ57" s="148">
        <f>GDAM_PXI!M57</f>
        <v>0</v>
      </c>
      <c r="AR57" s="148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19.282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1.64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0.18565680000000001</v>
      </c>
      <c r="AD58">
        <f t="shared" si="1"/>
        <v>21.9163432</v>
      </c>
      <c r="AE58">
        <v>0</v>
      </c>
      <c r="AF58" s="24"/>
      <c r="AG58">
        <f t="shared" si="2"/>
        <v>21.9163432</v>
      </c>
      <c r="AI58" s="34">
        <f>PXIL!M58</f>
        <v>0</v>
      </c>
      <c r="AJ58" s="34">
        <f>PXIL!S58</f>
        <v>0</v>
      </c>
      <c r="AK58" s="34">
        <f>RTM_IEX!M58</f>
        <v>0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8">
        <f>GDAM_IEX!M58</f>
        <v>1.18</v>
      </c>
      <c r="AP58" s="148">
        <f>GDAM_IEX!S58</f>
        <v>0</v>
      </c>
      <c r="AQ58" s="148">
        <f>GDAM_PXI!M58</f>
        <v>0</v>
      </c>
      <c r="AR58" s="148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19.282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1.54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0.18036479999999996</v>
      </c>
      <c r="AD59">
        <f t="shared" si="1"/>
        <v>21.291635200000002</v>
      </c>
      <c r="AE59">
        <v>0</v>
      </c>
      <c r="AF59" s="24"/>
      <c r="AG59">
        <f t="shared" si="2"/>
        <v>21.291635200000002</v>
      </c>
      <c r="AI59" s="34">
        <f>PXIL!M59</f>
        <v>0</v>
      </c>
      <c r="AJ59" s="34">
        <f>PXIL!S59</f>
        <v>0</v>
      </c>
      <c r="AK59" s="34">
        <f>RTM_IEX!M59</f>
        <v>0.1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8">
        <f>GDAM_IEX!M59</f>
        <v>0.55000000000000004</v>
      </c>
      <c r="AP59" s="148">
        <f>GDAM_IEX!S59</f>
        <v>0</v>
      </c>
      <c r="AQ59" s="148">
        <f>GDAM_PXI!M59</f>
        <v>0</v>
      </c>
      <c r="AR59" s="148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19.282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2.99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0.19472879999999998</v>
      </c>
      <c r="AD60">
        <f t="shared" si="1"/>
        <v>22.987271199999999</v>
      </c>
      <c r="AE60">
        <v>0</v>
      </c>
      <c r="AF60" s="24"/>
      <c r="AG60">
        <f t="shared" si="2"/>
        <v>22.987271199999999</v>
      </c>
      <c r="AI60" s="34">
        <f>PXIL!M60</f>
        <v>0</v>
      </c>
      <c r="AJ60" s="34">
        <f>PXIL!S60</f>
        <v>0</v>
      </c>
      <c r="AK60" s="34">
        <f>RTM_IEX!M60</f>
        <v>0.1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8">
        <f>GDAM_IEX!M60</f>
        <v>0.81</v>
      </c>
      <c r="AP60" s="148">
        <f>GDAM_IEX!S60</f>
        <v>0</v>
      </c>
      <c r="AQ60" s="148">
        <f>GDAM_PXI!M60</f>
        <v>0</v>
      </c>
      <c r="AR60" s="148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19.282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2.8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0.19061279999999997</v>
      </c>
      <c r="AD61">
        <f t="shared" si="1"/>
        <v>22.501387200000003</v>
      </c>
      <c r="AE61">
        <v>0</v>
      </c>
      <c r="AF61" s="24"/>
      <c r="AG61">
        <f t="shared" si="2"/>
        <v>22.501387200000003</v>
      </c>
      <c r="AI61" s="34">
        <f>PXIL!M61</f>
        <v>0</v>
      </c>
      <c r="AJ61" s="34">
        <f>PXIL!S61</f>
        <v>0</v>
      </c>
      <c r="AK61" s="34">
        <f>RTM_IEX!M61</f>
        <v>0.1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8">
        <f>GDAM_IEX!M61</f>
        <v>0.51</v>
      </c>
      <c r="AP61" s="148">
        <f>GDAM_IEX!S61</f>
        <v>0</v>
      </c>
      <c r="AQ61" s="148">
        <f>GDAM_PXI!M61</f>
        <v>0</v>
      </c>
      <c r="AR61" s="148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19.282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3.47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0.19296479999999996</v>
      </c>
      <c r="AD62">
        <f t="shared" si="1"/>
        <v>22.779035200000003</v>
      </c>
      <c r="AE62">
        <v>0</v>
      </c>
      <c r="AF62" s="24"/>
      <c r="AG62">
        <f t="shared" si="2"/>
        <v>22.779035200000003</v>
      </c>
      <c r="AI62" s="34">
        <f>PXIL!M62</f>
        <v>0</v>
      </c>
      <c r="AJ62" s="34">
        <f>PXIL!S62</f>
        <v>0</v>
      </c>
      <c r="AK62" s="34">
        <f>RTM_IEX!M62</f>
        <v>0.1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8">
        <f>GDAM_IEX!M62</f>
        <v>0.12</v>
      </c>
      <c r="AP62" s="148">
        <f>GDAM_IEX!S62</f>
        <v>0</v>
      </c>
      <c r="AQ62" s="148">
        <f>GDAM_PXI!M62</f>
        <v>0</v>
      </c>
      <c r="AR62" s="148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19.282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1.06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0.1719648</v>
      </c>
      <c r="AD63">
        <f t="shared" si="1"/>
        <v>20.300035199999996</v>
      </c>
      <c r="AE63">
        <v>0</v>
      </c>
      <c r="AF63" s="24"/>
      <c r="AG63">
        <f t="shared" si="2"/>
        <v>20.300035199999996</v>
      </c>
      <c r="AI63" s="34">
        <f>PXIL!M63</f>
        <v>0</v>
      </c>
      <c r="AJ63" s="34">
        <f>PXIL!S63</f>
        <v>0</v>
      </c>
      <c r="AK63" s="34">
        <f>RTM_IEX!M63</f>
        <v>0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8">
        <f>GDAM_IEX!M63</f>
        <v>0.13</v>
      </c>
      <c r="AP63" s="148">
        <f>GDAM_IEX!S63</f>
        <v>0</v>
      </c>
      <c r="AQ63" s="148">
        <f>GDAM_PXI!M63</f>
        <v>0</v>
      </c>
      <c r="AR63" s="148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19.282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3.57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0.19573679999999999</v>
      </c>
      <c r="AD64">
        <f t="shared" si="1"/>
        <v>23.106263200000001</v>
      </c>
      <c r="AE64">
        <v>0</v>
      </c>
      <c r="AF64" s="24"/>
      <c r="AG64">
        <f t="shared" si="2"/>
        <v>23.106263200000001</v>
      </c>
      <c r="AI64" s="34">
        <f>PXIL!M64</f>
        <v>0</v>
      </c>
      <c r="AJ64" s="34">
        <f>PXIL!S64</f>
        <v>0</v>
      </c>
      <c r="AK64" s="34">
        <f>RTM_IEX!M64</f>
        <v>0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8">
        <f>GDAM_IEX!M64</f>
        <v>0.45</v>
      </c>
      <c r="AP64" s="148">
        <f>GDAM_IEX!S64</f>
        <v>0</v>
      </c>
      <c r="AQ64" s="148">
        <f>GDAM_PXI!M64</f>
        <v>0</v>
      </c>
      <c r="AR64" s="148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19.282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3.18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0.18868079999999998</v>
      </c>
      <c r="AD65">
        <f t="shared" si="1"/>
        <v>22.2733192</v>
      </c>
      <c r="AE65">
        <v>0</v>
      </c>
      <c r="AF65" s="24"/>
      <c r="AG65">
        <f t="shared" si="2"/>
        <v>22.2733192</v>
      </c>
      <c r="AI65" s="34">
        <f>PXIL!M65</f>
        <v>0</v>
      </c>
      <c r="AJ65" s="34">
        <f>PXIL!S65</f>
        <v>0</v>
      </c>
      <c r="AK65" s="34">
        <f>RTM_IEX!M65</f>
        <v>0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8">
        <f>GDAM_IEX!M65</f>
        <v>0</v>
      </c>
      <c r="AP65" s="148">
        <f>GDAM_IEX!S65</f>
        <v>0</v>
      </c>
      <c r="AQ65" s="148">
        <f>GDAM_PXI!M65</f>
        <v>0</v>
      </c>
      <c r="AR65" s="148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19.282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0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0.18952079999999999</v>
      </c>
      <c r="AD66">
        <f t="shared" si="1"/>
        <v>22.372479200000001</v>
      </c>
      <c r="AE66">
        <v>0</v>
      </c>
      <c r="AF66" s="24"/>
      <c r="AG66">
        <f t="shared" si="2"/>
        <v>22.372479200000001</v>
      </c>
      <c r="AI66" s="34">
        <f>PXIL!M66</f>
        <v>0</v>
      </c>
      <c r="AJ66" s="34">
        <f>PXIL!S66</f>
        <v>0</v>
      </c>
      <c r="AK66" s="34">
        <f>RTM_IEX!M66</f>
        <v>0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8">
        <f>GDAM_IEX!M66</f>
        <v>3.28</v>
      </c>
      <c r="AP66" s="148">
        <f>GDAM_IEX!S66</f>
        <v>0</v>
      </c>
      <c r="AQ66" s="148">
        <f>GDAM_PXI!M66</f>
        <v>0</v>
      </c>
      <c r="AR66" s="148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19.282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0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0.18952079999999999</v>
      </c>
      <c r="AD67">
        <f t="shared" si="1"/>
        <v>22.372479200000001</v>
      </c>
      <c r="AE67">
        <v>0</v>
      </c>
      <c r="AF67" s="24"/>
      <c r="AG67">
        <f t="shared" si="2"/>
        <v>22.372479200000001</v>
      </c>
      <c r="AI67" s="34">
        <f>PXIL!M67</f>
        <v>0</v>
      </c>
      <c r="AJ67" s="34">
        <f>PXIL!S67</f>
        <v>0</v>
      </c>
      <c r="AK67" s="34">
        <f>RTM_IEX!M67</f>
        <v>0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8">
        <f>GDAM_IEX!M67</f>
        <v>3.28</v>
      </c>
      <c r="AP67" s="148">
        <f>GDAM_IEX!S67</f>
        <v>0</v>
      </c>
      <c r="AQ67" s="148">
        <f>GDAM_PXI!M67</f>
        <v>0</v>
      </c>
      <c r="AR67" s="148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19.282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0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0.1935528</v>
      </c>
      <c r="AD68">
        <f t="shared" ref="AD68:AD98" si="4">SUM(B68:AB68,AI68:AR68)-AC68</f>
        <v>22.848447200000003</v>
      </c>
      <c r="AE68">
        <v>0</v>
      </c>
      <c r="AF68" s="24"/>
      <c r="AG68">
        <f t="shared" ref="AG68:AG98" si="5">SUM(AD68:AF68)</f>
        <v>22.848447200000003</v>
      </c>
      <c r="AI68" s="34">
        <f>PXIL!M68</f>
        <v>0</v>
      </c>
      <c r="AJ68" s="34">
        <f>PXIL!S68</f>
        <v>0</v>
      </c>
      <c r="AK68" s="34">
        <f>RTM_IEX!M68</f>
        <v>0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8">
        <f>GDAM_IEX!M68</f>
        <v>3.76</v>
      </c>
      <c r="AP68" s="148">
        <f>GDAM_IEX!S68</f>
        <v>0</v>
      </c>
      <c r="AQ68" s="148">
        <f>GDAM_PXI!M68</f>
        <v>0</v>
      </c>
      <c r="AR68" s="148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19.282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0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0.20245679999999999</v>
      </c>
      <c r="AD69">
        <f t="shared" si="4"/>
        <v>23.8995432</v>
      </c>
      <c r="AE69">
        <v>0</v>
      </c>
      <c r="AF69" s="24"/>
      <c r="AG69">
        <f t="shared" si="5"/>
        <v>23.8995432</v>
      </c>
      <c r="AI69" s="34">
        <f>PXIL!M69</f>
        <v>0</v>
      </c>
      <c r="AJ69" s="34">
        <f>PXIL!S69</f>
        <v>0</v>
      </c>
      <c r="AK69" s="34">
        <f>RTM_IEX!M69</f>
        <v>0.1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8">
        <f>GDAM_IEX!M69</f>
        <v>4.72</v>
      </c>
      <c r="AP69" s="148">
        <f>GDAM_IEX!S69</f>
        <v>0</v>
      </c>
      <c r="AQ69" s="148">
        <f>GDAM_PXI!M69</f>
        <v>0</v>
      </c>
      <c r="AR69" s="148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19.282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0.57999999999999996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0.1905288</v>
      </c>
      <c r="AD70">
        <f t="shared" si="4"/>
        <v>22.491471199999999</v>
      </c>
      <c r="AE70">
        <v>0</v>
      </c>
      <c r="AF70" s="24"/>
      <c r="AG70">
        <f t="shared" si="5"/>
        <v>22.491471199999999</v>
      </c>
      <c r="AI70" s="34">
        <f>PXIL!M70</f>
        <v>0</v>
      </c>
      <c r="AJ70" s="34">
        <f>PXIL!S70</f>
        <v>0</v>
      </c>
      <c r="AK70" s="34">
        <f>RTM_IEX!M70</f>
        <v>0.1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8">
        <f>GDAM_IEX!M70</f>
        <v>2.72</v>
      </c>
      <c r="AP70" s="148">
        <f>GDAM_IEX!S70</f>
        <v>0</v>
      </c>
      <c r="AQ70" s="148">
        <f>GDAM_PXI!M70</f>
        <v>0</v>
      </c>
      <c r="AR70" s="148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19.282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1.23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0.20178479999999999</v>
      </c>
      <c r="AD71">
        <f t="shared" si="4"/>
        <v>23.8202152</v>
      </c>
      <c r="AE71">
        <v>0</v>
      </c>
      <c r="AF71" s="24"/>
      <c r="AG71">
        <f t="shared" si="5"/>
        <v>23.8202152</v>
      </c>
      <c r="AI71" s="34">
        <f>PXIL!M71</f>
        <v>0</v>
      </c>
      <c r="AJ71" s="34">
        <f>PXIL!S71</f>
        <v>0</v>
      </c>
      <c r="AK71" s="34">
        <f>RTM_IEX!M71</f>
        <v>2.31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8">
        <f>GDAM_IEX!M71</f>
        <v>1.2</v>
      </c>
      <c r="AP71" s="148">
        <f>GDAM_IEX!S71</f>
        <v>0</v>
      </c>
      <c r="AQ71" s="148">
        <f>GDAM_PXI!M71</f>
        <v>0</v>
      </c>
      <c r="AR71" s="148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19.282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0.1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0.19909680000000002</v>
      </c>
      <c r="AD72">
        <f t="shared" si="4"/>
        <v>23.502903200000002</v>
      </c>
      <c r="AE72">
        <v>0</v>
      </c>
      <c r="AF72" s="24"/>
      <c r="AG72">
        <f t="shared" si="5"/>
        <v>23.502903200000002</v>
      </c>
      <c r="AI72" s="34">
        <f>PXIL!M72</f>
        <v>0</v>
      </c>
      <c r="AJ72" s="34">
        <f>PXIL!S72</f>
        <v>0</v>
      </c>
      <c r="AK72" s="34">
        <f>RTM_IEX!M72</f>
        <v>3.65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8">
        <f>GDAM_IEX!M72</f>
        <v>0.67</v>
      </c>
      <c r="AP72" s="148">
        <f>GDAM_IEX!S72</f>
        <v>0</v>
      </c>
      <c r="AQ72" s="148">
        <f>GDAM_PXI!M72</f>
        <v>0</v>
      </c>
      <c r="AR72" s="148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19.282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0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0.18884879999999998</v>
      </c>
      <c r="AD73">
        <f t="shared" si="4"/>
        <v>22.293151200000004</v>
      </c>
      <c r="AE73">
        <v>0</v>
      </c>
      <c r="AF73" s="24"/>
      <c r="AG73">
        <f t="shared" si="5"/>
        <v>22.293151200000004</v>
      </c>
      <c r="AI73" s="34">
        <f>PXIL!M73</f>
        <v>0</v>
      </c>
      <c r="AJ73" s="34">
        <f>PXIL!S73</f>
        <v>0</v>
      </c>
      <c r="AK73" s="34">
        <f>RTM_IEX!M73</f>
        <v>2.69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8">
        <f>GDAM_IEX!M73</f>
        <v>0.51</v>
      </c>
      <c r="AP73" s="148">
        <f>GDAM_IEX!S73</f>
        <v>0</v>
      </c>
      <c r="AQ73" s="148">
        <f>GDAM_PXI!M73</f>
        <v>0</v>
      </c>
      <c r="AR73" s="148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19.282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0.06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0.18246479999999998</v>
      </c>
      <c r="AD74">
        <f t="shared" si="4"/>
        <v>21.539535199999996</v>
      </c>
      <c r="AE74">
        <v>0</v>
      </c>
      <c r="AF74" s="24"/>
      <c r="AG74">
        <f t="shared" si="5"/>
        <v>21.539535199999996</v>
      </c>
      <c r="AI74" s="34">
        <f>PXIL!M74</f>
        <v>0</v>
      </c>
      <c r="AJ74" s="34">
        <f>PXIL!S74</f>
        <v>0</v>
      </c>
      <c r="AK74" s="34">
        <f>RTM_IEX!M74</f>
        <v>1.95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8">
        <f>GDAM_IEX!M74</f>
        <v>0.43</v>
      </c>
      <c r="AP74" s="148">
        <f>GDAM_IEX!S74</f>
        <v>0</v>
      </c>
      <c r="AQ74" s="148">
        <f>GDAM_PXI!M74</f>
        <v>0</v>
      </c>
      <c r="AR74" s="148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19.282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0.53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0.1905288</v>
      </c>
      <c r="AD75">
        <f t="shared" si="4"/>
        <v>22.491471199999999</v>
      </c>
      <c r="AE75">
        <v>0</v>
      </c>
      <c r="AF75" s="24"/>
      <c r="AG75">
        <f t="shared" si="5"/>
        <v>22.491471199999999</v>
      </c>
      <c r="AI75" s="34">
        <f>PXIL!M75</f>
        <v>0</v>
      </c>
      <c r="AJ75" s="34">
        <f>PXIL!S75</f>
        <v>0</v>
      </c>
      <c r="AK75" s="34">
        <f>RTM_IEX!M75</f>
        <v>2.4900000000000002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8">
        <f>GDAM_IEX!M75</f>
        <v>0.38</v>
      </c>
      <c r="AP75" s="148">
        <f>GDAM_IEX!S75</f>
        <v>0</v>
      </c>
      <c r="AQ75" s="148">
        <f>GDAM_PXI!M75</f>
        <v>0</v>
      </c>
      <c r="AR75" s="148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19.282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0.4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0.18112079999999997</v>
      </c>
      <c r="AD76">
        <f t="shared" si="4"/>
        <v>21.380879200000003</v>
      </c>
      <c r="AE76">
        <v>0</v>
      </c>
      <c r="AF76" s="24"/>
      <c r="AG76">
        <f t="shared" si="5"/>
        <v>21.380879200000003</v>
      </c>
      <c r="AI76" s="34">
        <f>PXIL!M76</f>
        <v>0</v>
      </c>
      <c r="AJ76" s="34">
        <f>PXIL!S76</f>
        <v>0</v>
      </c>
      <c r="AK76" s="34">
        <f>RTM_IEX!M76</f>
        <v>1.51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8">
        <f>GDAM_IEX!M76</f>
        <v>0.37</v>
      </c>
      <c r="AP76" s="148">
        <f>GDAM_IEX!S76</f>
        <v>0</v>
      </c>
      <c r="AQ76" s="148">
        <f>GDAM_PXI!M76</f>
        <v>0</v>
      </c>
      <c r="AR76" s="148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19.282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0.65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0.18296879999999999</v>
      </c>
      <c r="AD77">
        <f t="shared" si="4"/>
        <v>21.599031199999995</v>
      </c>
      <c r="AE77">
        <v>0</v>
      </c>
      <c r="AF77" s="24"/>
      <c r="AG77">
        <f t="shared" si="5"/>
        <v>21.599031199999995</v>
      </c>
      <c r="AI77" s="34">
        <f>PXIL!M77</f>
        <v>0</v>
      </c>
      <c r="AJ77" s="34">
        <f>PXIL!S77</f>
        <v>0</v>
      </c>
      <c r="AK77" s="34">
        <f>RTM_IEX!M77</f>
        <v>1.45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8">
        <f>GDAM_IEX!M77</f>
        <v>0.4</v>
      </c>
      <c r="AP77" s="148">
        <f>GDAM_IEX!S77</f>
        <v>0</v>
      </c>
      <c r="AQ77" s="148">
        <f>GDAM_PXI!M77</f>
        <v>0</v>
      </c>
      <c r="AR77" s="148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19.282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0.86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0.18137279999999997</v>
      </c>
      <c r="AD78">
        <f t="shared" si="4"/>
        <v>21.4106272</v>
      </c>
      <c r="AE78">
        <v>0</v>
      </c>
      <c r="AF78" s="24"/>
      <c r="AG78">
        <f t="shared" si="5"/>
        <v>21.4106272</v>
      </c>
      <c r="AI78" s="34">
        <f>PXIL!M78</f>
        <v>0</v>
      </c>
      <c r="AJ78" s="34">
        <f>PXIL!S78</f>
        <v>0</v>
      </c>
      <c r="AK78" s="34">
        <f>RTM_IEX!M78</f>
        <v>0.87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8">
        <f>GDAM_IEX!M78</f>
        <v>0.57999999999999996</v>
      </c>
      <c r="AP78" s="148">
        <f>GDAM_IEX!S78</f>
        <v>0</v>
      </c>
      <c r="AQ78" s="148">
        <f>GDAM_PXI!M78</f>
        <v>0</v>
      </c>
      <c r="AR78" s="148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19.282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3.89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0.19624079999999999</v>
      </c>
      <c r="AD79">
        <f t="shared" si="4"/>
        <v>23.165759200000004</v>
      </c>
      <c r="AE79">
        <v>0</v>
      </c>
      <c r="AF79" s="24"/>
      <c r="AG79">
        <f t="shared" si="5"/>
        <v>23.165759200000004</v>
      </c>
      <c r="AI79" s="34">
        <f>PXIL!M79</f>
        <v>0</v>
      </c>
      <c r="AJ79" s="34">
        <f>PXIL!S79</f>
        <v>0</v>
      </c>
      <c r="AK79" s="34">
        <f>RTM_IEX!M79</f>
        <v>0.19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8">
        <f>GDAM_IEX!M79</f>
        <v>0</v>
      </c>
      <c r="AP79" s="148">
        <f>GDAM_IEX!S79</f>
        <v>0</v>
      </c>
      <c r="AQ79" s="148">
        <f>GDAM_PXI!M79</f>
        <v>0</v>
      </c>
      <c r="AR79" s="148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19.282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2.89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0.18624479999999999</v>
      </c>
      <c r="AD80">
        <f t="shared" si="4"/>
        <v>21.9857552</v>
      </c>
      <c r="AE80">
        <v>0</v>
      </c>
      <c r="AF80" s="24"/>
      <c r="AG80">
        <f t="shared" si="5"/>
        <v>21.9857552</v>
      </c>
      <c r="AI80" s="34">
        <f>PXIL!M80</f>
        <v>0</v>
      </c>
      <c r="AJ80" s="34">
        <f>PXIL!S80</f>
        <v>0</v>
      </c>
      <c r="AK80" s="34">
        <f>RTM_IEX!M80</f>
        <v>0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8">
        <f>GDAM_IEX!M80</f>
        <v>0</v>
      </c>
      <c r="AP80" s="148">
        <f>GDAM_IEX!S80</f>
        <v>0</v>
      </c>
      <c r="AQ80" s="148">
        <f>GDAM_PXI!M80</f>
        <v>0</v>
      </c>
      <c r="AR80" s="148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19.282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3.76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0.1935528</v>
      </c>
      <c r="AD81">
        <f t="shared" si="4"/>
        <v>22.848447200000003</v>
      </c>
      <c r="AE81">
        <v>0</v>
      </c>
      <c r="AF81" s="24"/>
      <c r="AG81">
        <f t="shared" si="5"/>
        <v>22.848447200000003</v>
      </c>
      <c r="AI81" s="34">
        <f>PXIL!M81</f>
        <v>0</v>
      </c>
      <c r="AJ81" s="34">
        <f>PXIL!S81</f>
        <v>0</v>
      </c>
      <c r="AK81" s="34">
        <f>RTM_IEX!M81</f>
        <v>0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8">
        <f>GDAM_IEX!M81</f>
        <v>0</v>
      </c>
      <c r="AP81" s="148">
        <f>GDAM_IEX!S81</f>
        <v>0</v>
      </c>
      <c r="AQ81" s="148">
        <f>GDAM_PXI!M81</f>
        <v>0</v>
      </c>
      <c r="AR81" s="148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19.282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4.72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0.20245679999999999</v>
      </c>
      <c r="AD82">
        <f t="shared" si="4"/>
        <v>23.8995432</v>
      </c>
      <c r="AE82">
        <v>0</v>
      </c>
      <c r="AF82" s="24"/>
      <c r="AG82">
        <f t="shared" si="5"/>
        <v>23.8995432</v>
      </c>
      <c r="AI82" s="34">
        <f>PXIL!M82</f>
        <v>0</v>
      </c>
      <c r="AJ82" s="34">
        <f>PXIL!S82</f>
        <v>0</v>
      </c>
      <c r="AK82" s="34">
        <f>RTM_IEX!M82</f>
        <v>0.1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8">
        <f>GDAM_IEX!M82</f>
        <v>0</v>
      </c>
      <c r="AP82" s="148">
        <f>GDAM_IEX!S82</f>
        <v>0</v>
      </c>
      <c r="AQ82" s="148">
        <f>GDAM_PXI!M82</f>
        <v>0</v>
      </c>
      <c r="AR82" s="148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19.282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3.86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0.20186879999999999</v>
      </c>
      <c r="AD83">
        <f t="shared" si="4"/>
        <v>23.8301312</v>
      </c>
      <c r="AE83">
        <v>0</v>
      </c>
      <c r="AF83" s="24"/>
      <c r="AG83">
        <f t="shared" si="5"/>
        <v>23.8301312</v>
      </c>
      <c r="AI83" s="34">
        <f>PXIL!M83</f>
        <v>0</v>
      </c>
      <c r="AJ83" s="34">
        <f>PXIL!S83</f>
        <v>0</v>
      </c>
      <c r="AK83" s="34">
        <f>RTM_IEX!M83</f>
        <v>0.1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8">
        <f>GDAM_IEX!M83</f>
        <v>0.79</v>
      </c>
      <c r="AP83" s="148">
        <f>GDAM_IEX!S83</f>
        <v>0</v>
      </c>
      <c r="AQ83" s="148">
        <f>GDAM_PXI!M83</f>
        <v>0</v>
      </c>
      <c r="AR83" s="148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19.282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3.37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0.20220479999999999</v>
      </c>
      <c r="AD84">
        <f t="shared" si="4"/>
        <v>23.869795200000002</v>
      </c>
      <c r="AE84">
        <v>0</v>
      </c>
      <c r="AF84" s="24"/>
      <c r="AG84">
        <f t="shared" si="5"/>
        <v>23.869795200000002</v>
      </c>
      <c r="AI84" s="34">
        <f>PXIL!M84</f>
        <v>0</v>
      </c>
      <c r="AJ84" s="34">
        <f>PXIL!S84</f>
        <v>0</v>
      </c>
      <c r="AK84" s="34">
        <f>RTM_IEX!M84</f>
        <v>0.1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8">
        <f>GDAM_IEX!M84</f>
        <v>1.32</v>
      </c>
      <c r="AP84" s="148">
        <f>GDAM_IEX!S84</f>
        <v>0</v>
      </c>
      <c r="AQ84" s="148">
        <f>GDAM_PXI!M84</f>
        <v>0</v>
      </c>
      <c r="AR84" s="148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19.282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3.28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0.20186879999999999</v>
      </c>
      <c r="AD85">
        <f t="shared" si="4"/>
        <v>23.830131200000004</v>
      </c>
      <c r="AE85">
        <v>0</v>
      </c>
      <c r="AF85" s="24"/>
      <c r="AG85">
        <f t="shared" si="5"/>
        <v>23.830131200000004</v>
      </c>
      <c r="AI85" s="34">
        <f>PXIL!M85</f>
        <v>0</v>
      </c>
      <c r="AJ85" s="34">
        <f>PXIL!S85</f>
        <v>0</v>
      </c>
      <c r="AK85" s="34">
        <f>RTM_IEX!M85</f>
        <v>0.1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8">
        <f>GDAM_IEX!M85</f>
        <v>1.37</v>
      </c>
      <c r="AP85" s="148">
        <f>GDAM_IEX!S85</f>
        <v>0</v>
      </c>
      <c r="AQ85" s="148">
        <f>GDAM_PXI!M85</f>
        <v>0</v>
      </c>
      <c r="AR85" s="148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19.282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3.28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0.20170079999999999</v>
      </c>
      <c r="AD86">
        <f t="shared" si="4"/>
        <v>23.810299199999999</v>
      </c>
      <c r="AE86">
        <v>0</v>
      </c>
      <c r="AF86" s="24"/>
      <c r="AG86">
        <f t="shared" si="5"/>
        <v>23.810299199999999</v>
      </c>
      <c r="AI86" s="34">
        <f>PXIL!M86</f>
        <v>0</v>
      </c>
      <c r="AJ86" s="34">
        <f>PXIL!S86</f>
        <v>0</v>
      </c>
      <c r="AK86" s="34">
        <f>RTM_IEX!M86</f>
        <v>0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8">
        <f>GDAM_IEX!M86</f>
        <v>1.45</v>
      </c>
      <c r="AP86" s="148">
        <f>GDAM_IEX!S86</f>
        <v>0</v>
      </c>
      <c r="AQ86" s="148">
        <f>GDAM_PXI!M86</f>
        <v>0</v>
      </c>
      <c r="AR86" s="148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19.282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4.05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0.20212079999999999</v>
      </c>
      <c r="AD87">
        <f t="shared" si="4"/>
        <v>23.859879200000002</v>
      </c>
      <c r="AE87">
        <v>0</v>
      </c>
      <c r="AF87" s="24"/>
      <c r="AG87">
        <f t="shared" si="5"/>
        <v>23.859879200000002</v>
      </c>
      <c r="AI87" s="34">
        <f>PXIL!M87</f>
        <v>0</v>
      </c>
      <c r="AJ87" s="34">
        <f>PXIL!S87</f>
        <v>0</v>
      </c>
      <c r="AK87" s="34">
        <f>RTM_IEX!M87</f>
        <v>0.1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8">
        <f>GDAM_IEX!M87</f>
        <v>0.63</v>
      </c>
      <c r="AP87" s="148">
        <f>GDAM_IEX!S87</f>
        <v>0</v>
      </c>
      <c r="AQ87" s="148">
        <f>GDAM_PXI!M87</f>
        <v>0</v>
      </c>
      <c r="AR87" s="148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19.282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4.72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0.20245679999999999</v>
      </c>
      <c r="AD88">
        <f t="shared" si="4"/>
        <v>23.8995432</v>
      </c>
      <c r="AE88">
        <v>0</v>
      </c>
      <c r="AF88" s="24"/>
      <c r="AG88">
        <f t="shared" si="5"/>
        <v>23.8995432</v>
      </c>
      <c r="AI88" s="34">
        <f>PXIL!M88</f>
        <v>0</v>
      </c>
      <c r="AJ88" s="34">
        <f>PXIL!S88</f>
        <v>0</v>
      </c>
      <c r="AK88" s="34">
        <f>RTM_IEX!M88</f>
        <v>0.1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8">
        <f>GDAM_IEX!M88</f>
        <v>0</v>
      </c>
      <c r="AP88" s="148">
        <f>GDAM_IEX!S88</f>
        <v>0</v>
      </c>
      <c r="AQ88" s="148">
        <f>GDAM_PXI!M88</f>
        <v>0</v>
      </c>
      <c r="AR88" s="148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19.282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4.72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0.20245679999999999</v>
      </c>
      <c r="AD89">
        <f t="shared" si="4"/>
        <v>23.8995432</v>
      </c>
      <c r="AE89">
        <v>0</v>
      </c>
      <c r="AF89" s="24"/>
      <c r="AG89">
        <f t="shared" si="5"/>
        <v>23.8995432</v>
      </c>
      <c r="AI89" s="34">
        <f>PXIL!M89</f>
        <v>0</v>
      </c>
      <c r="AJ89" s="34">
        <f>PXIL!S89</f>
        <v>0</v>
      </c>
      <c r="AK89" s="34">
        <f>RTM_IEX!M89</f>
        <v>0.1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8">
        <f>GDAM_IEX!M89</f>
        <v>0</v>
      </c>
      <c r="AP89" s="148">
        <f>GDAM_IEX!S89</f>
        <v>0</v>
      </c>
      <c r="AQ89" s="148">
        <f>GDAM_PXI!M89</f>
        <v>0</v>
      </c>
      <c r="AR89" s="148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19.282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4.72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0.20245679999999999</v>
      </c>
      <c r="AD90">
        <f t="shared" si="4"/>
        <v>23.8995432</v>
      </c>
      <c r="AE90">
        <v>0</v>
      </c>
      <c r="AF90" s="24"/>
      <c r="AG90">
        <f t="shared" si="5"/>
        <v>23.8995432</v>
      </c>
      <c r="AI90" s="34">
        <f>PXIL!M90</f>
        <v>0</v>
      </c>
      <c r="AJ90" s="34">
        <f>PXIL!S90</f>
        <v>0</v>
      </c>
      <c r="AK90" s="34">
        <f>RTM_IEX!M90</f>
        <v>0.1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8">
        <f>GDAM_IEX!M90</f>
        <v>0</v>
      </c>
      <c r="AP90" s="148">
        <f>GDAM_IEX!S90</f>
        <v>0</v>
      </c>
      <c r="AQ90" s="148">
        <f>GDAM_PXI!M90</f>
        <v>0</v>
      </c>
      <c r="AR90" s="148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19.282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3.18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0.18868079999999998</v>
      </c>
      <c r="AD91">
        <f t="shared" si="4"/>
        <v>22.2733192</v>
      </c>
      <c r="AE91">
        <v>0</v>
      </c>
      <c r="AF91" s="24"/>
      <c r="AG91">
        <f t="shared" si="5"/>
        <v>22.2733192</v>
      </c>
      <c r="AI91" s="34">
        <f>PXIL!M91</f>
        <v>0</v>
      </c>
      <c r="AJ91" s="34">
        <f>PXIL!S91</f>
        <v>0</v>
      </c>
      <c r="AK91" s="34">
        <f>RTM_IEX!M91</f>
        <v>0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8">
        <f>GDAM_IEX!M91</f>
        <v>0</v>
      </c>
      <c r="AP91" s="148">
        <f>GDAM_IEX!S91</f>
        <v>0</v>
      </c>
      <c r="AQ91" s="148">
        <f>GDAM_PXI!M91</f>
        <v>0</v>
      </c>
      <c r="AR91" s="148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19.282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3.95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0.19514879999999998</v>
      </c>
      <c r="AD92">
        <f t="shared" si="4"/>
        <v>23.036851200000001</v>
      </c>
      <c r="AE92">
        <v>0</v>
      </c>
      <c r="AF92" s="24"/>
      <c r="AG92">
        <f t="shared" si="5"/>
        <v>23.036851200000001</v>
      </c>
      <c r="AI92" s="34">
        <f>PXIL!M92</f>
        <v>0</v>
      </c>
      <c r="AJ92" s="34">
        <f>PXIL!S92</f>
        <v>0</v>
      </c>
      <c r="AK92" s="34">
        <f>RTM_IEX!M92</f>
        <v>0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8">
        <f>GDAM_IEX!M92</f>
        <v>0</v>
      </c>
      <c r="AP92" s="148">
        <f>GDAM_IEX!S92</f>
        <v>0</v>
      </c>
      <c r="AQ92" s="148">
        <f>GDAM_PXI!M92</f>
        <v>0</v>
      </c>
      <c r="AR92" s="148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18.375745999999999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0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0.1543562664</v>
      </c>
      <c r="AD93">
        <f t="shared" si="4"/>
        <v>18.221389733599999</v>
      </c>
      <c r="AE93">
        <v>0</v>
      </c>
      <c r="AF93" s="24"/>
      <c r="AG93">
        <f t="shared" si="5"/>
        <v>18.221389733599999</v>
      </c>
      <c r="AI93" s="34">
        <f>PXIL!M93</f>
        <v>0</v>
      </c>
      <c r="AJ93" s="34">
        <f>PXIL!S93</f>
        <v>0</v>
      </c>
      <c r="AK93" s="34">
        <f>RTM_IEX!M93</f>
        <v>0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8">
        <f>GDAM_IEX!M93</f>
        <v>0</v>
      </c>
      <c r="AP93" s="148">
        <f>GDAM_IEX!S93</f>
        <v>0</v>
      </c>
      <c r="AQ93" s="148">
        <f>GDAM_PXI!M93</f>
        <v>0</v>
      </c>
      <c r="AR93" s="148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19.281949000000001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3.66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0.19271237159999999</v>
      </c>
      <c r="AD94">
        <f t="shared" si="4"/>
        <v>22.749236628400002</v>
      </c>
      <c r="AE94">
        <v>0</v>
      </c>
      <c r="AF94" s="24"/>
      <c r="AG94">
        <f t="shared" si="5"/>
        <v>22.749236628400002</v>
      </c>
      <c r="AI94" s="34">
        <f>PXIL!M94</f>
        <v>0</v>
      </c>
      <c r="AJ94" s="34">
        <f>PXIL!S94</f>
        <v>0</v>
      </c>
      <c r="AK94" s="34">
        <f>RTM_IEX!M94</f>
        <v>0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8">
        <f>GDAM_IEX!M94</f>
        <v>0</v>
      </c>
      <c r="AP94" s="148">
        <f>GDAM_IEX!S94</f>
        <v>0</v>
      </c>
      <c r="AQ94" s="148">
        <f>GDAM_PXI!M94</f>
        <v>0</v>
      </c>
      <c r="AR94" s="148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19.282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4.72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0.20245679999999999</v>
      </c>
      <c r="AD95">
        <f t="shared" si="4"/>
        <v>23.8995432</v>
      </c>
      <c r="AE95">
        <v>0</v>
      </c>
      <c r="AF95" s="24"/>
      <c r="AG95">
        <f t="shared" si="5"/>
        <v>23.8995432</v>
      </c>
      <c r="AI95" s="34">
        <f>PXIL!M95</f>
        <v>0</v>
      </c>
      <c r="AJ95" s="34">
        <f>PXIL!S95</f>
        <v>0</v>
      </c>
      <c r="AK95" s="34">
        <f>RTM_IEX!M95</f>
        <v>0.1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8">
        <f>GDAM_IEX!M95</f>
        <v>0</v>
      </c>
      <c r="AP95" s="148">
        <f>GDAM_IEX!S95</f>
        <v>0</v>
      </c>
      <c r="AQ95" s="148">
        <f>GDAM_PXI!M95</f>
        <v>0</v>
      </c>
      <c r="AR95" s="148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19.282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4.72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0.20245679999999999</v>
      </c>
      <c r="AD96">
        <f t="shared" si="4"/>
        <v>23.8995432</v>
      </c>
      <c r="AE96">
        <v>0</v>
      </c>
      <c r="AF96" s="24"/>
      <c r="AG96">
        <f t="shared" si="5"/>
        <v>23.8995432</v>
      </c>
      <c r="AI96" s="34">
        <f>PXIL!M96</f>
        <v>0</v>
      </c>
      <c r="AJ96" s="34">
        <f>PXIL!S96</f>
        <v>0</v>
      </c>
      <c r="AK96" s="34">
        <f>RTM_IEX!M96</f>
        <v>0.1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8">
        <f>GDAM_IEX!M96</f>
        <v>0</v>
      </c>
      <c r="AP96" s="148">
        <f>GDAM_IEX!S96</f>
        <v>0</v>
      </c>
      <c r="AQ96" s="148">
        <f>GDAM_PXI!M96</f>
        <v>0</v>
      </c>
      <c r="AR96" s="148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19.282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3.47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0.19111679999999998</v>
      </c>
      <c r="AD97">
        <f t="shared" si="4"/>
        <v>22.560883199999999</v>
      </c>
      <c r="AE97">
        <v>0</v>
      </c>
      <c r="AF97" s="24"/>
      <c r="AG97">
        <f t="shared" si="5"/>
        <v>22.560883199999999</v>
      </c>
      <c r="AI97" s="34">
        <f>PXIL!M97</f>
        <v>0</v>
      </c>
      <c r="AJ97" s="34">
        <f>PXIL!S97</f>
        <v>0</v>
      </c>
      <c r="AK97" s="34">
        <f>RTM_IEX!M97</f>
        <v>0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8">
        <f>GDAM_IEX!M97</f>
        <v>0</v>
      </c>
      <c r="AP97" s="148">
        <f>GDAM_IEX!S97</f>
        <v>0</v>
      </c>
      <c r="AQ97" s="148">
        <f>GDAM_PXI!M97</f>
        <v>0</v>
      </c>
      <c r="AR97" s="148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19.282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0.77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0.1684368</v>
      </c>
      <c r="AD98">
        <f t="shared" si="4"/>
        <v>19.883563200000001</v>
      </c>
      <c r="AE98">
        <v>0</v>
      </c>
      <c r="AF98" s="24"/>
      <c r="AG98">
        <f t="shared" si="5"/>
        <v>19.883563200000001</v>
      </c>
      <c r="AI98" s="34">
        <f>PXIL!M98</f>
        <v>0</v>
      </c>
      <c r="AJ98" s="34">
        <f>PXIL!S98</f>
        <v>0</v>
      </c>
      <c r="AK98" s="34">
        <f>RTM_IEX!M98</f>
        <v>0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8">
        <f>GDAM_IEX!M98</f>
        <v>0</v>
      </c>
      <c r="AP98" s="148">
        <f>GDAM_IEX!S98</f>
        <v>0</v>
      </c>
      <c r="AQ98" s="148">
        <f>GDAM_PXI!M98</f>
        <v>0</v>
      </c>
      <c r="AR98" s="148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0.44393716999999944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4.3807500000000006E-2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4.2473732279999996E-3</v>
      </c>
      <c r="AD99">
        <f t="shared" si="6"/>
        <v>0.50139229677199981</v>
      </c>
      <c r="AE99">
        <f t="shared" ref="AE99:AR99" si="8">SUM(AE3:AE98)/4000</f>
        <v>0</v>
      </c>
      <c r="AG99">
        <f t="shared" si="8"/>
        <v>0.50139229677199981</v>
      </c>
      <c r="AI99">
        <f t="shared" si="8"/>
        <v>0</v>
      </c>
      <c r="AJ99">
        <f t="shared" si="8"/>
        <v>0</v>
      </c>
      <c r="AK99">
        <f t="shared" si="8"/>
        <v>5.0250000000000043E-3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1.2869999999999999E-2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  <mergeCell ref="G1:G2"/>
    <mergeCell ref="H1:H2"/>
    <mergeCell ref="I1:I2"/>
    <mergeCell ref="J1:J2"/>
    <mergeCell ref="K1:K2"/>
    <mergeCell ref="B1:B2"/>
    <mergeCell ref="C1:C2"/>
    <mergeCell ref="D1:D2"/>
    <mergeCell ref="E1:E2"/>
    <mergeCell ref="F1:F2"/>
    <mergeCell ref="AI1:AI2"/>
    <mergeCell ref="AJ1:AJ2"/>
    <mergeCell ref="AK1:AK2"/>
    <mergeCell ref="AL1:AL2"/>
    <mergeCell ref="AM1:AM2"/>
    <mergeCell ref="AO1:AO2"/>
    <mergeCell ref="AP1:AP2"/>
    <mergeCell ref="AQ1:AQ2"/>
    <mergeCell ref="AR1:AR2"/>
    <mergeCell ref="AN1:AN2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2">
        <f>Allocation_SG!A1</f>
        <v>45254</v>
      </c>
      <c r="B1" s="3" t="s">
        <v>172</v>
      </c>
      <c r="C1" s="4" t="s">
        <v>172</v>
      </c>
      <c r="D1" s="4" t="s">
        <v>172</v>
      </c>
      <c r="E1" s="4" t="s">
        <v>172</v>
      </c>
      <c r="F1" s="5" t="s">
        <v>153</v>
      </c>
      <c r="G1" s="3" t="s">
        <v>173</v>
      </c>
      <c r="H1" s="4" t="s">
        <v>173</v>
      </c>
      <c r="I1" s="4" t="s">
        <v>173</v>
      </c>
      <c r="J1" s="4" t="s">
        <v>173</v>
      </c>
      <c r="K1" s="5" t="s">
        <v>173</v>
      </c>
      <c r="L1" s="6" t="s">
        <v>155</v>
      </c>
      <c r="M1" s="4" t="s">
        <v>174</v>
      </c>
      <c r="N1" s="4" t="s">
        <v>174</v>
      </c>
      <c r="O1" s="4" t="s">
        <v>174</v>
      </c>
      <c r="P1" s="4" t="s">
        <v>174</v>
      </c>
      <c r="Q1" s="5" t="s">
        <v>174</v>
      </c>
    </row>
    <row r="2" spans="1:18" ht="26.25">
      <c r="A2" s="9" t="s">
        <v>160</v>
      </c>
      <c r="B2" s="10" t="s">
        <v>161</v>
      </c>
      <c r="C2" s="11" t="s">
        <v>162</v>
      </c>
      <c r="D2" s="11" t="s">
        <v>165</v>
      </c>
      <c r="E2" s="11" t="s">
        <v>166</v>
      </c>
      <c r="F2" s="12" t="s">
        <v>183</v>
      </c>
      <c r="G2" s="10" t="s">
        <v>161</v>
      </c>
      <c r="H2" s="11" t="s">
        <v>162</v>
      </c>
      <c r="I2" s="11" t="s">
        <v>165</v>
      </c>
      <c r="J2" s="11" t="s">
        <v>166</v>
      </c>
      <c r="K2" s="12" t="s">
        <v>183</v>
      </c>
      <c r="L2" s="13" t="s">
        <v>168</v>
      </c>
      <c r="M2" s="11" t="s">
        <v>161</v>
      </c>
      <c r="N2" s="11" t="s">
        <v>162</v>
      </c>
      <c r="O2" s="11" t="s">
        <v>165</v>
      </c>
      <c r="P2" s="11" t="s">
        <v>166</v>
      </c>
      <c r="Q2" s="12" t="s">
        <v>183</v>
      </c>
    </row>
    <row r="3" spans="1:18">
      <c r="A3" s="8" t="s">
        <v>45</v>
      </c>
      <c r="B3" s="15">
        <f>'[1]24'!B5</f>
        <v>265</v>
      </c>
      <c r="C3" s="16">
        <f>'[1]24'!C5</f>
        <v>0</v>
      </c>
      <c r="D3" s="16">
        <f>'[1]24'!D5</f>
        <v>75</v>
      </c>
      <c r="E3" s="16">
        <f>'[1]24'!E5</f>
        <v>0</v>
      </c>
      <c r="F3" s="15">
        <f>SUM(B3:E3)</f>
        <v>340</v>
      </c>
      <c r="G3" s="15">
        <f>'[1]24'!H5</f>
        <v>0</v>
      </c>
      <c r="H3" s="16">
        <f>'[1]24'!I5</f>
        <v>0</v>
      </c>
      <c r="I3" s="16">
        <f>'[1]24'!J5</f>
        <v>0</v>
      </c>
      <c r="J3" s="16">
        <f>'[1]24'!K5</f>
        <v>0</v>
      </c>
      <c r="K3" s="15">
        <f>SUM(G3:J3)</f>
        <v>0</v>
      </c>
      <c r="L3" s="18">
        <f>frq!C3</f>
        <v>1</v>
      </c>
      <c r="M3" s="16">
        <f t="shared" ref="M3:M34" si="0">IF($L3=1,G3,IF(AND($L3=0.985,G3&gt;0.985*B3),B3*0.985,IF(AND($L3=0.965,G3&gt;0.965*B3),0.965*B3,G3)))</f>
        <v>0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0</v>
      </c>
    </row>
    <row r="4" spans="1:18">
      <c r="A4" s="8" t="s">
        <v>46</v>
      </c>
      <c r="B4" s="15">
        <f>'[1]24'!B6</f>
        <v>265</v>
      </c>
      <c r="C4" s="16">
        <f>'[1]24'!C6</f>
        <v>0</v>
      </c>
      <c r="D4" s="16">
        <f>'[1]24'!D6</f>
        <v>75</v>
      </c>
      <c r="E4" s="16">
        <f>'[1]24'!E6</f>
        <v>0</v>
      </c>
      <c r="F4" s="15">
        <f>SUM(B4:E4)</f>
        <v>340</v>
      </c>
      <c r="G4" s="15">
        <f>'[1]24'!H6</f>
        <v>0</v>
      </c>
      <c r="H4" s="16">
        <f>'[1]24'!I6</f>
        <v>0</v>
      </c>
      <c r="I4" s="16">
        <f>'[1]24'!J6</f>
        <v>0</v>
      </c>
      <c r="J4" s="16">
        <f>'[1]24'!K6</f>
        <v>0</v>
      </c>
      <c r="K4" s="15">
        <f t="shared" ref="K4:K67" si="4">SUM(G4:J4)</f>
        <v>0</v>
      </c>
      <c r="L4" s="18">
        <f>frq!C4</f>
        <v>1</v>
      </c>
      <c r="M4" s="16">
        <f t="shared" si="0"/>
        <v>0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0</v>
      </c>
    </row>
    <row r="5" spans="1:18">
      <c r="A5" s="8" t="s">
        <v>47</v>
      </c>
      <c r="B5" s="15">
        <f>'[1]24'!B7</f>
        <v>265</v>
      </c>
      <c r="C5" s="16">
        <f>'[1]24'!C7</f>
        <v>0</v>
      </c>
      <c r="D5" s="16">
        <f>'[1]24'!D7</f>
        <v>75</v>
      </c>
      <c r="E5" s="16">
        <f>'[1]24'!E7</f>
        <v>0</v>
      </c>
      <c r="F5" s="15">
        <f t="shared" ref="F5:F68" si="6">SUM(B5:E5)</f>
        <v>340</v>
      </c>
      <c r="G5" s="15">
        <f>'[1]24'!H7</f>
        <v>0</v>
      </c>
      <c r="H5" s="16">
        <f>'[1]24'!I7</f>
        <v>0</v>
      </c>
      <c r="I5" s="16">
        <f>'[1]24'!J7</f>
        <v>0</v>
      </c>
      <c r="J5" s="16">
        <f>'[1]24'!K7</f>
        <v>0</v>
      </c>
      <c r="K5" s="15">
        <f t="shared" si="4"/>
        <v>0</v>
      </c>
      <c r="L5" s="18">
        <f>frq!C5</f>
        <v>1</v>
      </c>
      <c r="M5" s="16">
        <f t="shared" si="0"/>
        <v>0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0</v>
      </c>
      <c r="R5" s="125"/>
    </row>
    <row r="6" spans="1:18">
      <c r="A6" s="8" t="s">
        <v>48</v>
      </c>
      <c r="B6" s="15">
        <f>'[1]24'!B8</f>
        <v>265</v>
      </c>
      <c r="C6" s="16">
        <f>'[1]24'!C8</f>
        <v>0</v>
      </c>
      <c r="D6" s="16">
        <f>'[1]24'!D8</f>
        <v>75</v>
      </c>
      <c r="E6" s="16">
        <f>'[1]24'!E8</f>
        <v>0</v>
      </c>
      <c r="F6" s="15">
        <f t="shared" si="6"/>
        <v>340</v>
      </c>
      <c r="G6" s="15">
        <f>'[1]24'!H8</f>
        <v>0</v>
      </c>
      <c r="H6" s="16">
        <f>'[1]24'!I8</f>
        <v>0</v>
      </c>
      <c r="I6" s="16">
        <f>'[1]24'!J8</f>
        <v>0</v>
      </c>
      <c r="J6" s="16">
        <f>'[1]24'!K8</f>
        <v>0</v>
      </c>
      <c r="K6" s="15">
        <f t="shared" si="4"/>
        <v>0</v>
      </c>
      <c r="L6" s="18">
        <f>frq!C6</f>
        <v>1</v>
      </c>
      <c r="M6" s="16">
        <f t="shared" si="0"/>
        <v>0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0</v>
      </c>
    </row>
    <row r="7" spans="1:18">
      <c r="A7" s="8" t="s">
        <v>49</v>
      </c>
      <c r="B7" s="15">
        <f>'[1]24'!B9</f>
        <v>265</v>
      </c>
      <c r="C7" s="16">
        <f>'[1]24'!C9</f>
        <v>0</v>
      </c>
      <c r="D7" s="16">
        <f>'[1]24'!D9</f>
        <v>75</v>
      </c>
      <c r="E7" s="16">
        <f>'[1]24'!E9</f>
        <v>0</v>
      </c>
      <c r="F7" s="15">
        <f t="shared" si="6"/>
        <v>340</v>
      </c>
      <c r="G7" s="15">
        <f>'[1]24'!H9</f>
        <v>0</v>
      </c>
      <c r="H7" s="16">
        <f>'[1]24'!I9</f>
        <v>0</v>
      </c>
      <c r="I7" s="16">
        <f>'[1]24'!J9</f>
        <v>0</v>
      </c>
      <c r="J7" s="16">
        <f>'[1]24'!K9</f>
        <v>0</v>
      </c>
      <c r="K7" s="15">
        <f t="shared" si="4"/>
        <v>0</v>
      </c>
      <c r="L7" s="18">
        <f>frq!C7</f>
        <v>1</v>
      </c>
      <c r="M7" s="16">
        <f t="shared" si="0"/>
        <v>0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0</v>
      </c>
    </row>
    <row r="8" spans="1:18">
      <c r="A8" s="8" t="s">
        <v>50</v>
      </c>
      <c r="B8" s="15">
        <f>'[1]24'!B10</f>
        <v>265</v>
      </c>
      <c r="C8" s="16">
        <f>'[1]24'!C10</f>
        <v>0</v>
      </c>
      <c r="D8" s="16">
        <f>'[1]24'!D10</f>
        <v>75</v>
      </c>
      <c r="E8" s="16">
        <f>'[1]24'!E10</f>
        <v>0</v>
      </c>
      <c r="F8" s="15">
        <f t="shared" si="6"/>
        <v>340</v>
      </c>
      <c r="G8" s="15">
        <f>'[1]24'!H10</f>
        <v>0</v>
      </c>
      <c r="H8" s="16">
        <f>'[1]24'!I10</f>
        <v>0</v>
      </c>
      <c r="I8" s="16">
        <f>'[1]24'!J10</f>
        <v>0</v>
      </c>
      <c r="J8" s="16">
        <f>'[1]24'!K10</f>
        <v>0</v>
      </c>
      <c r="K8" s="15">
        <f t="shared" si="4"/>
        <v>0</v>
      </c>
      <c r="L8" s="18">
        <f>frq!C8</f>
        <v>1</v>
      </c>
      <c r="M8" s="16">
        <f t="shared" si="0"/>
        <v>0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0</v>
      </c>
    </row>
    <row r="9" spans="1:18">
      <c r="A9" s="8" t="s">
        <v>51</v>
      </c>
      <c r="B9" s="15">
        <f>'[1]24'!B11</f>
        <v>265</v>
      </c>
      <c r="C9" s="16">
        <f>'[1]24'!C11</f>
        <v>0</v>
      </c>
      <c r="D9" s="16">
        <f>'[1]24'!D11</f>
        <v>75</v>
      </c>
      <c r="E9" s="16">
        <f>'[1]24'!E11</f>
        <v>0</v>
      </c>
      <c r="F9" s="15">
        <f t="shared" si="6"/>
        <v>340</v>
      </c>
      <c r="G9" s="15">
        <f>'[1]24'!H11</f>
        <v>0</v>
      </c>
      <c r="H9" s="16">
        <f>'[1]24'!I11</f>
        <v>0</v>
      </c>
      <c r="I9" s="16">
        <f>'[1]24'!J11</f>
        <v>0</v>
      </c>
      <c r="J9" s="16">
        <f>'[1]24'!K11</f>
        <v>0</v>
      </c>
      <c r="K9" s="15">
        <f t="shared" si="4"/>
        <v>0</v>
      </c>
      <c r="L9" s="18">
        <f>frq!C9</f>
        <v>1</v>
      </c>
      <c r="M9" s="16">
        <f t="shared" si="0"/>
        <v>0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0</v>
      </c>
    </row>
    <row r="10" spans="1:18">
      <c r="A10" s="8" t="s">
        <v>52</v>
      </c>
      <c r="B10" s="15">
        <f>'[1]24'!B12</f>
        <v>265</v>
      </c>
      <c r="C10" s="16">
        <f>'[1]24'!C12</f>
        <v>0</v>
      </c>
      <c r="D10" s="16">
        <f>'[1]24'!D12</f>
        <v>75</v>
      </c>
      <c r="E10" s="16">
        <f>'[1]24'!E12</f>
        <v>0</v>
      </c>
      <c r="F10" s="15">
        <f t="shared" si="6"/>
        <v>340</v>
      </c>
      <c r="G10" s="15">
        <f>'[1]24'!H12</f>
        <v>0</v>
      </c>
      <c r="H10" s="16">
        <f>'[1]24'!I12</f>
        <v>0</v>
      </c>
      <c r="I10" s="16">
        <f>'[1]24'!J12</f>
        <v>0</v>
      </c>
      <c r="J10" s="16">
        <f>'[1]24'!K12</f>
        <v>0</v>
      </c>
      <c r="K10" s="15">
        <f t="shared" si="4"/>
        <v>0</v>
      </c>
      <c r="L10" s="18">
        <f>frq!C10</f>
        <v>1</v>
      </c>
      <c r="M10" s="16">
        <f t="shared" si="0"/>
        <v>0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0</v>
      </c>
    </row>
    <row r="11" spans="1:18">
      <c r="A11" s="8" t="s">
        <v>53</v>
      </c>
      <c r="B11" s="15">
        <f>'[1]24'!B13</f>
        <v>265</v>
      </c>
      <c r="C11" s="16">
        <f>'[1]24'!C13</f>
        <v>0</v>
      </c>
      <c r="D11" s="16">
        <f>'[1]24'!D13</f>
        <v>75</v>
      </c>
      <c r="E11" s="16">
        <f>'[1]24'!E13</f>
        <v>0</v>
      </c>
      <c r="F11" s="15">
        <f t="shared" si="6"/>
        <v>340</v>
      </c>
      <c r="G11" s="15">
        <f>'[1]24'!H13</f>
        <v>0</v>
      </c>
      <c r="H11" s="16">
        <f>'[1]24'!I13</f>
        <v>0</v>
      </c>
      <c r="I11" s="16">
        <f>'[1]24'!J13</f>
        <v>0</v>
      </c>
      <c r="J11" s="16">
        <f>'[1]24'!K13</f>
        <v>0</v>
      </c>
      <c r="K11" s="15">
        <f t="shared" si="4"/>
        <v>0</v>
      </c>
      <c r="L11" s="18">
        <f>frq!C11</f>
        <v>1</v>
      </c>
      <c r="M11" s="16">
        <f t="shared" si="0"/>
        <v>0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0</v>
      </c>
    </row>
    <row r="12" spans="1:18">
      <c r="A12" s="8" t="s">
        <v>54</v>
      </c>
      <c r="B12" s="15">
        <f>'[1]24'!B14</f>
        <v>265</v>
      </c>
      <c r="C12" s="16">
        <f>'[1]24'!C14</f>
        <v>0</v>
      </c>
      <c r="D12" s="16">
        <f>'[1]24'!D14</f>
        <v>75</v>
      </c>
      <c r="E12" s="16">
        <f>'[1]24'!E14</f>
        <v>0</v>
      </c>
      <c r="F12" s="15">
        <f t="shared" si="6"/>
        <v>340</v>
      </c>
      <c r="G12" s="15">
        <f>'[1]24'!H14</f>
        <v>0</v>
      </c>
      <c r="H12" s="16">
        <f>'[1]24'!I14</f>
        <v>0</v>
      </c>
      <c r="I12" s="16">
        <f>'[1]24'!J14</f>
        <v>0</v>
      </c>
      <c r="J12" s="16">
        <f>'[1]24'!K14</f>
        <v>0</v>
      </c>
      <c r="K12" s="15">
        <f t="shared" si="4"/>
        <v>0</v>
      </c>
      <c r="L12" s="18">
        <f>frq!C12</f>
        <v>1</v>
      </c>
      <c r="M12" s="16">
        <f t="shared" si="0"/>
        <v>0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0</v>
      </c>
    </row>
    <row r="13" spans="1:18">
      <c r="A13" s="8" t="s">
        <v>55</v>
      </c>
      <c r="B13" s="15">
        <f>'[1]24'!B15</f>
        <v>265</v>
      </c>
      <c r="C13" s="16">
        <f>'[1]24'!C15</f>
        <v>0</v>
      </c>
      <c r="D13" s="16">
        <f>'[1]24'!D15</f>
        <v>75</v>
      </c>
      <c r="E13" s="16">
        <f>'[1]24'!E15</f>
        <v>0</v>
      </c>
      <c r="F13" s="15">
        <f t="shared" si="6"/>
        <v>340</v>
      </c>
      <c r="G13" s="15">
        <f>'[1]24'!H15</f>
        <v>0</v>
      </c>
      <c r="H13" s="16">
        <f>'[1]24'!I15</f>
        <v>0</v>
      </c>
      <c r="I13" s="16">
        <f>'[1]24'!J15</f>
        <v>0</v>
      </c>
      <c r="J13" s="16">
        <f>'[1]24'!K15</f>
        <v>0</v>
      </c>
      <c r="K13" s="15">
        <f t="shared" si="4"/>
        <v>0</v>
      </c>
      <c r="L13" s="18">
        <f>frq!C13</f>
        <v>1</v>
      </c>
      <c r="M13" s="16">
        <f t="shared" si="0"/>
        <v>0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0</v>
      </c>
    </row>
    <row r="14" spans="1:18">
      <c r="A14" s="8" t="s">
        <v>56</v>
      </c>
      <c r="B14" s="15">
        <f>'[1]24'!B16</f>
        <v>265</v>
      </c>
      <c r="C14" s="16">
        <f>'[1]24'!C16</f>
        <v>0</v>
      </c>
      <c r="D14" s="16">
        <f>'[1]24'!D16</f>
        <v>75</v>
      </c>
      <c r="E14" s="16">
        <f>'[1]24'!E16</f>
        <v>0</v>
      </c>
      <c r="F14" s="15">
        <f t="shared" si="6"/>
        <v>340</v>
      </c>
      <c r="G14" s="15">
        <f>'[1]24'!H16</f>
        <v>0</v>
      </c>
      <c r="H14" s="16">
        <f>'[1]24'!I16</f>
        <v>0</v>
      </c>
      <c r="I14" s="16">
        <f>'[1]24'!J16</f>
        <v>0</v>
      </c>
      <c r="J14" s="16">
        <f>'[1]24'!K16</f>
        <v>0</v>
      </c>
      <c r="K14" s="15">
        <f t="shared" si="4"/>
        <v>0</v>
      </c>
      <c r="L14" s="18">
        <f>frq!C14</f>
        <v>1</v>
      </c>
      <c r="M14" s="16">
        <f t="shared" si="0"/>
        <v>0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0</v>
      </c>
    </row>
    <row r="15" spans="1:18">
      <c r="A15" s="8" t="s">
        <v>57</v>
      </c>
      <c r="B15" s="15">
        <f>'[1]24'!B17</f>
        <v>265</v>
      </c>
      <c r="C15" s="16">
        <f>'[1]24'!C17</f>
        <v>0</v>
      </c>
      <c r="D15" s="16">
        <f>'[1]24'!D17</f>
        <v>75</v>
      </c>
      <c r="E15" s="16">
        <f>'[1]24'!E17</f>
        <v>0</v>
      </c>
      <c r="F15" s="15">
        <f t="shared" si="6"/>
        <v>340</v>
      </c>
      <c r="G15" s="15">
        <f>'[1]24'!H17</f>
        <v>0</v>
      </c>
      <c r="H15" s="16">
        <f>'[1]24'!I17</f>
        <v>0</v>
      </c>
      <c r="I15" s="16">
        <f>'[1]24'!J17</f>
        <v>0</v>
      </c>
      <c r="J15" s="16">
        <f>'[1]24'!K17</f>
        <v>0</v>
      </c>
      <c r="K15" s="15">
        <f t="shared" si="4"/>
        <v>0</v>
      </c>
      <c r="L15" s="18">
        <f>frq!C15</f>
        <v>1</v>
      </c>
      <c r="M15" s="16">
        <f t="shared" si="0"/>
        <v>0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0</v>
      </c>
    </row>
    <row r="16" spans="1:18">
      <c r="A16" s="8" t="s">
        <v>58</v>
      </c>
      <c r="B16" s="15">
        <f>'[1]24'!B18</f>
        <v>265</v>
      </c>
      <c r="C16" s="16">
        <f>'[1]24'!C18</f>
        <v>0</v>
      </c>
      <c r="D16" s="16">
        <f>'[1]24'!D18</f>
        <v>75</v>
      </c>
      <c r="E16" s="16">
        <f>'[1]24'!E18</f>
        <v>0</v>
      </c>
      <c r="F16" s="15">
        <f t="shared" si="6"/>
        <v>340</v>
      </c>
      <c r="G16" s="15">
        <f>'[1]24'!H18</f>
        <v>0</v>
      </c>
      <c r="H16" s="16">
        <f>'[1]24'!I18</f>
        <v>0</v>
      </c>
      <c r="I16" s="16">
        <f>'[1]24'!J18</f>
        <v>0</v>
      </c>
      <c r="J16" s="16">
        <f>'[1]24'!K18</f>
        <v>0</v>
      </c>
      <c r="K16" s="15">
        <f t="shared" si="4"/>
        <v>0</v>
      </c>
      <c r="L16" s="18">
        <f>frq!C16</f>
        <v>1</v>
      </c>
      <c r="M16" s="16">
        <f t="shared" si="0"/>
        <v>0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0</v>
      </c>
    </row>
    <row r="17" spans="1:17">
      <c r="A17" s="8" t="s">
        <v>59</v>
      </c>
      <c r="B17" s="15">
        <f>'[1]24'!B19</f>
        <v>265</v>
      </c>
      <c r="C17" s="16">
        <f>'[1]24'!C19</f>
        <v>0</v>
      </c>
      <c r="D17" s="16">
        <f>'[1]24'!D19</f>
        <v>75</v>
      </c>
      <c r="E17" s="16">
        <f>'[1]24'!E19</f>
        <v>0</v>
      </c>
      <c r="F17" s="15">
        <f t="shared" si="6"/>
        <v>340</v>
      </c>
      <c r="G17" s="15">
        <f>'[1]24'!H19</f>
        <v>0</v>
      </c>
      <c r="H17" s="16">
        <f>'[1]24'!I19</f>
        <v>0</v>
      </c>
      <c r="I17" s="16">
        <f>'[1]24'!J19</f>
        <v>0</v>
      </c>
      <c r="J17" s="16">
        <f>'[1]24'!K19</f>
        <v>0</v>
      </c>
      <c r="K17" s="15">
        <f t="shared" si="4"/>
        <v>0</v>
      </c>
      <c r="L17" s="18">
        <f>frq!C17</f>
        <v>1</v>
      </c>
      <c r="M17" s="16">
        <f t="shared" si="0"/>
        <v>0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0</v>
      </c>
    </row>
    <row r="18" spans="1:17">
      <c r="A18" s="8" t="s">
        <v>60</v>
      </c>
      <c r="B18" s="15">
        <f>'[1]24'!B20</f>
        <v>265</v>
      </c>
      <c r="C18" s="16">
        <f>'[1]24'!C20</f>
        <v>0</v>
      </c>
      <c r="D18" s="16">
        <f>'[1]24'!D20</f>
        <v>75</v>
      </c>
      <c r="E18" s="16">
        <f>'[1]24'!E20</f>
        <v>0</v>
      </c>
      <c r="F18" s="15">
        <f t="shared" si="6"/>
        <v>340</v>
      </c>
      <c r="G18" s="15">
        <f>'[1]24'!H20</f>
        <v>0</v>
      </c>
      <c r="H18" s="16">
        <f>'[1]24'!I20</f>
        <v>0</v>
      </c>
      <c r="I18" s="16">
        <f>'[1]24'!J20</f>
        <v>0</v>
      </c>
      <c r="J18" s="16">
        <f>'[1]24'!K20</f>
        <v>0</v>
      </c>
      <c r="K18" s="15">
        <f t="shared" si="4"/>
        <v>0</v>
      </c>
      <c r="L18" s="18">
        <f>frq!C18</f>
        <v>1</v>
      </c>
      <c r="M18" s="16">
        <f t="shared" si="0"/>
        <v>0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0</v>
      </c>
    </row>
    <row r="19" spans="1:17">
      <c r="A19" s="8" t="s">
        <v>61</v>
      </c>
      <c r="B19" s="15">
        <f>'[1]24'!B21</f>
        <v>265</v>
      </c>
      <c r="C19" s="16">
        <f>'[1]24'!C21</f>
        <v>0</v>
      </c>
      <c r="D19" s="16">
        <f>'[1]24'!D21</f>
        <v>75</v>
      </c>
      <c r="E19" s="16">
        <f>'[1]24'!E21</f>
        <v>0</v>
      </c>
      <c r="F19" s="15">
        <f t="shared" si="6"/>
        <v>340</v>
      </c>
      <c r="G19" s="15">
        <f>'[1]24'!H21</f>
        <v>0</v>
      </c>
      <c r="H19" s="16">
        <f>'[1]24'!I21</f>
        <v>0</v>
      </c>
      <c r="I19" s="16">
        <f>'[1]24'!J21</f>
        <v>0</v>
      </c>
      <c r="J19" s="16">
        <f>'[1]24'!K21</f>
        <v>0</v>
      </c>
      <c r="K19" s="15">
        <f t="shared" si="4"/>
        <v>0</v>
      </c>
      <c r="L19" s="18">
        <f>frq!C19</f>
        <v>1</v>
      </c>
      <c r="M19" s="16">
        <f t="shared" si="0"/>
        <v>0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0</v>
      </c>
    </row>
    <row r="20" spans="1:17">
      <c r="A20" s="8" t="s">
        <v>62</v>
      </c>
      <c r="B20" s="15">
        <f>'[1]24'!B22</f>
        <v>265</v>
      </c>
      <c r="C20" s="16">
        <f>'[1]24'!C22</f>
        <v>0</v>
      </c>
      <c r="D20" s="16">
        <f>'[1]24'!D22</f>
        <v>75</v>
      </c>
      <c r="E20" s="16">
        <f>'[1]24'!E22</f>
        <v>0</v>
      </c>
      <c r="F20" s="15">
        <f t="shared" si="6"/>
        <v>340</v>
      </c>
      <c r="G20" s="15">
        <f>'[1]24'!H22</f>
        <v>0</v>
      </c>
      <c r="H20" s="16">
        <f>'[1]24'!I22</f>
        <v>0</v>
      </c>
      <c r="I20" s="16">
        <f>'[1]24'!J22</f>
        <v>0</v>
      </c>
      <c r="J20" s="16">
        <f>'[1]24'!K22</f>
        <v>0</v>
      </c>
      <c r="K20" s="15">
        <f t="shared" si="4"/>
        <v>0</v>
      </c>
      <c r="L20" s="18">
        <f>frq!C20</f>
        <v>1</v>
      </c>
      <c r="M20" s="16">
        <f t="shared" si="0"/>
        <v>0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0</v>
      </c>
    </row>
    <row r="21" spans="1:17">
      <c r="A21" s="8" t="s">
        <v>63</v>
      </c>
      <c r="B21" s="15">
        <f>'[1]24'!B23</f>
        <v>265</v>
      </c>
      <c r="C21" s="16">
        <f>'[1]24'!C23</f>
        <v>0</v>
      </c>
      <c r="D21" s="16">
        <f>'[1]24'!D23</f>
        <v>75</v>
      </c>
      <c r="E21" s="16">
        <f>'[1]24'!E23</f>
        <v>0</v>
      </c>
      <c r="F21" s="15">
        <f t="shared" si="6"/>
        <v>340</v>
      </c>
      <c r="G21" s="15">
        <f>'[1]24'!H23</f>
        <v>0</v>
      </c>
      <c r="H21" s="16">
        <f>'[1]24'!I23</f>
        <v>0</v>
      </c>
      <c r="I21" s="16">
        <f>'[1]24'!J23</f>
        <v>0</v>
      </c>
      <c r="J21" s="16">
        <f>'[1]24'!K23</f>
        <v>0</v>
      </c>
      <c r="K21" s="15">
        <f t="shared" si="4"/>
        <v>0</v>
      </c>
      <c r="L21" s="18">
        <f>frq!C21</f>
        <v>1</v>
      </c>
      <c r="M21" s="16">
        <f t="shared" si="0"/>
        <v>0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0</v>
      </c>
    </row>
    <row r="22" spans="1:17">
      <c r="A22" s="8" t="s">
        <v>64</v>
      </c>
      <c r="B22" s="15">
        <f>'[1]24'!B24</f>
        <v>265</v>
      </c>
      <c r="C22" s="16">
        <f>'[1]24'!C24</f>
        <v>0</v>
      </c>
      <c r="D22" s="16">
        <f>'[1]24'!D24</f>
        <v>75</v>
      </c>
      <c r="E22" s="16">
        <f>'[1]24'!E24</f>
        <v>0</v>
      </c>
      <c r="F22" s="15">
        <f t="shared" si="6"/>
        <v>340</v>
      </c>
      <c r="G22" s="15">
        <f>'[1]24'!H24</f>
        <v>0</v>
      </c>
      <c r="H22" s="16">
        <f>'[1]24'!I24</f>
        <v>0</v>
      </c>
      <c r="I22" s="16">
        <f>'[1]24'!J24</f>
        <v>0</v>
      </c>
      <c r="J22" s="16">
        <f>'[1]24'!K24</f>
        <v>0</v>
      </c>
      <c r="K22" s="15">
        <f t="shared" si="4"/>
        <v>0</v>
      </c>
      <c r="L22" s="18">
        <f>frq!C22</f>
        <v>1</v>
      </c>
      <c r="M22" s="16">
        <f t="shared" si="0"/>
        <v>0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0</v>
      </c>
    </row>
    <row r="23" spans="1:17">
      <c r="A23" s="8" t="s">
        <v>65</v>
      </c>
      <c r="B23" s="15">
        <f>'[1]24'!B25</f>
        <v>265</v>
      </c>
      <c r="C23" s="16">
        <f>'[1]24'!C25</f>
        <v>0</v>
      </c>
      <c r="D23" s="16">
        <f>'[1]24'!D25</f>
        <v>75</v>
      </c>
      <c r="E23" s="16">
        <f>'[1]24'!E25</f>
        <v>0</v>
      </c>
      <c r="F23" s="15">
        <f t="shared" si="6"/>
        <v>340</v>
      </c>
      <c r="G23" s="15">
        <f>'[1]24'!H25</f>
        <v>0</v>
      </c>
      <c r="H23" s="16">
        <f>'[1]24'!I25</f>
        <v>0</v>
      </c>
      <c r="I23" s="16">
        <f>'[1]24'!J25</f>
        <v>0</v>
      </c>
      <c r="J23" s="16">
        <f>'[1]24'!K25</f>
        <v>0</v>
      </c>
      <c r="K23" s="15">
        <f t="shared" si="4"/>
        <v>0</v>
      </c>
      <c r="L23" s="18">
        <f>frq!C23</f>
        <v>1</v>
      </c>
      <c r="M23" s="16">
        <f t="shared" si="0"/>
        <v>0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0</v>
      </c>
    </row>
    <row r="24" spans="1:17">
      <c r="A24" s="8" t="s">
        <v>66</v>
      </c>
      <c r="B24" s="15">
        <f>'[1]24'!B26</f>
        <v>265</v>
      </c>
      <c r="C24" s="16">
        <f>'[1]24'!C26</f>
        <v>0</v>
      </c>
      <c r="D24" s="16">
        <f>'[1]24'!D26</f>
        <v>75</v>
      </c>
      <c r="E24" s="16">
        <f>'[1]24'!E26</f>
        <v>0</v>
      </c>
      <c r="F24" s="15">
        <f t="shared" si="6"/>
        <v>340</v>
      </c>
      <c r="G24" s="15">
        <f>'[1]24'!H26</f>
        <v>0</v>
      </c>
      <c r="H24" s="16">
        <f>'[1]24'!I26</f>
        <v>0</v>
      </c>
      <c r="I24" s="16">
        <f>'[1]24'!J26</f>
        <v>0</v>
      </c>
      <c r="J24" s="16">
        <f>'[1]24'!K26</f>
        <v>0</v>
      </c>
      <c r="K24" s="15">
        <f t="shared" si="4"/>
        <v>0</v>
      </c>
      <c r="L24" s="18">
        <f>frq!C24</f>
        <v>1</v>
      </c>
      <c r="M24" s="16">
        <f t="shared" si="0"/>
        <v>0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0</v>
      </c>
    </row>
    <row r="25" spans="1:17">
      <c r="A25" s="8" t="s">
        <v>67</v>
      </c>
      <c r="B25" s="15">
        <f>'[1]24'!B27</f>
        <v>265</v>
      </c>
      <c r="C25" s="16">
        <f>'[1]24'!C27</f>
        <v>0</v>
      </c>
      <c r="D25" s="16">
        <f>'[1]24'!D27</f>
        <v>75</v>
      </c>
      <c r="E25" s="16">
        <f>'[1]24'!E27</f>
        <v>0</v>
      </c>
      <c r="F25" s="15">
        <f t="shared" si="6"/>
        <v>340</v>
      </c>
      <c r="G25" s="15">
        <f>'[1]24'!H27</f>
        <v>0</v>
      </c>
      <c r="H25" s="16">
        <f>'[1]24'!I27</f>
        <v>0</v>
      </c>
      <c r="I25" s="16">
        <f>'[1]24'!J27</f>
        <v>0</v>
      </c>
      <c r="J25" s="16">
        <f>'[1]24'!K27</f>
        <v>0</v>
      </c>
      <c r="K25" s="15">
        <f t="shared" si="4"/>
        <v>0</v>
      </c>
      <c r="L25" s="18">
        <f>frq!C25</f>
        <v>1</v>
      </c>
      <c r="M25" s="16">
        <f t="shared" si="0"/>
        <v>0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0</v>
      </c>
    </row>
    <row r="26" spans="1:17">
      <c r="A26" s="8" t="s">
        <v>68</v>
      </c>
      <c r="B26" s="15">
        <f>'[1]24'!B28</f>
        <v>265</v>
      </c>
      <c r="C26" s="16">
        <f>'[1]24'!C28</f>
        <v>0</v>
      </c>
      <c r="D26" s="16">
        <f>'[1]24'!D28</f>
        <v>75</v>
      </c>
      <c r="E26" s="16">
        <f>'[1]24'!E28</f>
        <v>0</v>
      </c>
      <c r="F26" s="15">
        <f t="shared" si="6"/>
        <v>340</v>
      </c>
      <c r="G26" s="15">
        <f>'[1]24'!H28</f>
        <v>0</v>
      </c>
      <c r="H26" s="16">
        <f>'[1]24'!I28</f>
        <v>0</v>
      </c>
      <c r="I26" s="16">
        <f>'[1]24'!J28</f>
        <v>0</v>
      </c>
      <c r="J26" s="16">
        <f>'[1]24'!K28</f>
        <v>0</v>
      </c>
      <c r="K26" s="15">
        <f t="shared" si="4"/>
        <v>0</v>
      </c>
      <c r="L26" s="18">
        <f>frq!C26</f>
        <v>1</v>
      </c>
      <c r="M26" s="16">
        <f t="shared" si="0"/>
        <v>0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0</v>
      </c>
    </row>
    <row r="27" spans="1:17">
      <c r="A27" s="8" t="s">
        <v>69</v>
      </c>
      <c r="B27" s="15">
        <f>'[1]24'!B29</f>
        <v>265</v>
      </c>
      <c r="C27" s="16">
        <f>'[1]24'!C29</f>
        <v>0</v>
      </c>
      <c r="D27" s="16">
        <f>'[1]24'!D29</f>
        <v>75</v>
      </c>
      <c r="E27" s="16">
        <f>'[1]24'!E29</f>
        <v>0</v>
      </c>
      <c r="F27" s="15">
        <f t="shared" si="6"/>
        <v>340</v>
      </c>
      <c r="G27" s="15">
        <f>'[1]24'!H29</f>
        <v>0</v>
      </c>
      <c r="H27" s="16">
        <f>'[1]24'!I29</f>
        <v>0</v>
      </c>
      <c r="I27" s="16">
        <f>'[1]24'!J29</f>
        <v>0</v>
      </c>
      <c r="J27" s="16">
        <f>'[1]24'!K29</f>
        <v>0</v>
      </c>
      <c r="K27" s="15">
        <f t="shared" si="4"/>
        <v>0</v>
      </c>
      <c r="L27" s="18">
        <f>frq!C27</f>
        <v>1</v>
      </c>
      <c r="M27" s="16">
        <f t="shared" si="0"/>
        <v>0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0</v>
      </c>
    </row>
    <row r="28" spans="1:17">
      <c r="A28" s="8" t="s">
        <v>70</v>
      </c>
      <c r="B28" s="15">
        <f>'[1]24'!B30</f>
        <v>265</v>
      </c>
      <c r="C28" s="16">
        <f>'[1]24'!C30</f>
        <v>0</v>
      </c>
      <c r="D28" s="16">
        <f>'[1]24'!D30</f>
        <v>75</v>
      </c>
      <c r="E28" s="16">
        <f>'[1]24'!E30</f>
        <v>0</v>
      </c>
      <c r="F28" s="15">
        <f t="shared" si="6"/>
        <v>340</v>
      </c>
      <c r="G28" s="15">
        <f>'[1]24'!H30</f>
        <v>0</v>
      </c>
      <c r="H28" s="16">
        <f>'[1]24'!I30</f>
        <v>0</v>
      </c>
      <c r="I28" s="16">
        <f>'[1]24'!J30</f>
        <v>0</v>
      </c>
      <c r="J28" s="16">
        <f>'[1]24'!K30</f>
        <v>0</v>
      </c>
      <c r="K28" s="15">
        <f t="shared" si="4"/>
        <v>0</v>
      </c>
      <c r="L28" s="18">
        <f>frq!C28</f>
        <v>1</v>
      </c>
      <c r="M28" s="16">
        <f t="shared" si="0"/>
        <v>0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0</v>
      </c>
    </row>
    <row r="29" spans="1:17">
      <c r="A29" s="8" t="s">
        <v>71</v>
      </c>
      <c r="B29" s="15">
        <f>'[1]24'!B31</f>
        <v>265</v>
      </c>
      <c r="C29" s="16">
        <f>'[1]24'!C31</f>
        <v>0</v>
      </c>
      <c r="D29" s="16">
        <f>'[1]24'!D31</f>
        <v>75</v>
      </c>
      <c r="E29" s="16">
        <f>'[1]24'!E31</f>
        <v>0</v>
      </c>
      <c r="F29" s="15">
        <f t="shared" si="6"/>
        <v>340</v>
      </c>
      <c r="G29" s="15">
        <f>'[1]24'!H31</f>
        <v>0</v>
      </c>
      <c r="H29" s="16">
        <f>'[1]24'!I31</f>
        <v>0</v>
      </c>
      <c r="I29" s="16">
        <f>'[1]24'!J31</f>
        <v>0</v>
      </c>
      <c r="J29" s="16">
        <f>'[1]24'!K31</f>
        <v>0</v>
      </c>
      <c r="K29" s="15">
        <f t="shared" si="4"/>
        <v>0</v>
      </c>
      <c r="L29" s="18">
        <f>frq!C29</f>
        <v>1</v>
      </c>
      <c r="M29" s="16">
        <f t="shared" si="0"/>
        <v>0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0</v>
      </c>
    </row>
    <row r="30" spans="1:17">
      <c r="A30" s="8" t="s">
        <v>72</v>
      </c>
      <c r="B30" s="15">
        <f>'[1]24'!B32</f>
        <v>265</v>
      </c>
      <c r="C30" s="16">
        <f>'[1]24'!C32</f>
        <v>0</v>
      </c>
      <c r="D30" s="16">
        <f>'[1]24'!D32</f>
        <v>75</v>
      </c>
      <c r="E30" s="16">
        <f>'[1]24'!E32</f>
        <v>0</v>
      </c>
      <c r="F30" s="15">
        <f t="shared" si="6"/>
        <v>340</v>
      </c>
      <c r="G30" s="15">
        <f>'[1]24'!H32</f>
        <v>0</v>
      </c>
      <c r="H30" s="16">
        <f>'[1]24'!I32</f>
        <v>0</v>
      </c>
      <c r="I30" s="16">
        <f>'[1]24'!J32</f>
        <v>0</v>
      </c>
      <c r="J30" s="16">
        <f>'[1]24'!K32</f>
        <v>0</v>
      </c>
      <c r="K30" s="15">
        <f t="shared" si="4"/>
        <v>0</v>
      </c>
      <c r="L30" s="18">
        <f>frq!C30</f>
        <v>1</v>
      </c>
      <c r="M30" s="16">
        <f t="shared" si="0"/>
        <v>0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0</v>
      </c>
    </row>
    <row r="31" spans="1:17">
      <c r="A31" s="8" t="s">
        <v>73</v>
      </c>
      <c r="B31" s="15">
        <f>'[1]24'!B33</f>
        <v>265</v>
      </c>
      <c r="C31" s="16">
        <f>'[1]24'!C33</f>
        <v>0</v>
      </c>
      <c r="D31" s="16">
        <f>'[1]24'!D33</f>
        <v>75</v>
      </c>
      <c r="E31" s="16">
        <f>'[1]24'!E33</f>
        <v>0</v>
      </c>
      <c r="F31" s="15">
        <f t="shared" si="6"/>
        <v>340</v>
      </c>
      <c r="G31" s="15">
        <f>'[1]24'!H33</f>
        <v>0</v>
      </c>
      <c r="H31" s="16">
        <f>'[1]24'!I33</f>
        <v>0</v>
      </c>
      <c r="I31" s="16">
        <f>'[1]24'!J33</f>
        <v>0</v>
      </c>
      <c r="J31" s="16">
        <f>'[1]24'!K33</f>
        <v>0</v>
      </c>
      <c r="K31" s="15">
        <f t="shared" si="4"/>
        <v>0</v>
      </c>
      <c r="L31" s="18">
        <f>frq!C31</f>
        <v>1</v>
      </c>
      <c r="M31" s="16">
        <f t="shared" si="0"/>
        <v>0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0</v>
      </c>
    </row>
    <row r="32" spans="1:17">
      <c r="A32" s="8" t="s">
        <v>74</v>
      </c>
      <c r="B32" s="15">
        <f>'[1]24'!B34</f>
        <v>265</v>
      </c>
      <c r="C32" s="16">
        <f>'[1]24'!C34</f>
        <v>0</v>
      </c>
      <c r="D32" s="16">
        <f>'[1]24'!D34</f>
        <v>75</v>
      </c>
      <c r="E32" s="16">
        <f>'[1]24'!E34</f>
        <v>0</v>
      </c>
      <c r="F32" s="15">
        <f t="shared" si="6"/>
        <v>340</v>
      </c>
      <c r="G32" s="15">
        <f>'[1]24'!H34</f>
        <v>0</v>
      </c>
      <c r="H32" s="16">
        <f>'[1]24'!I34</f>
        <v>0</v>
      </c>
      <c r="I32" s="16">
        <f>'[1]24'!J34</f>
        <v>0</v>
      </c>
      <c r="J32" s="16">
        <f>'[1]24'!K34</f>
        <v>0</v>
      </c>
      <c r="K32" s="15">
        <f t="shared" si="4"/>
        <v>0</v>
      </c>
      <c r="L32" s="18">
        <f>frq!C32</f>
        <v>1</v>
      </c>
      <c r="M32" s="16">
        <f t="shared" si="0"/>
        <v>0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0</v>
      </c>
    </row>
    <row r="33" spans="1:17">
      <c r="A33" s="8" t="s">
        <v>75</v>
      </c>
      <c r="B33" s="15">
        <f>'[1]24'!B35</f>
        <v>265</v>
      </c>
      <c r="C33" s="16">
        <f>'[1]24'!C35</f>
        <v>0</v>
      </c>
      <c r="D33" s="16">
        <f>'[1]24'!D35</f>
        <v>75</v>
      </c>
      <c r="E33" s="16">
        <f>'[1]24'!E35</f>
        <v>0</v>
      </c>
      <c r="F33" s="15">
        <f t="shared" si="6"/>
        <v>340</v>
      </c>
      <c r="G33" s="15">
        <f>'[1]24'!H35</f>
        <v>0</v>
      </c>
      <c r="H33" s="16">
        <f>'[1]24'!I35</f>
        <v>0</v>
      </c>
      <c r="I33" s="16">
        <f>'[1]24'!J35</f>
        <v>0</v>
      </c>
      <c r="J33" s="16">
        <f>'[1]24'!K35</f>
        <v>0</v>
      </c>
      <c r="K33" s="15">
        <f t="shared" si="4"/>
        <v>0</v>
      </c>
      <c r="L33" s="18">
        <f>frq!C33</f>
        <v>1</v>
      </c>
      <c r="M33" s="16">
        <f t="shared" si="0"/>
        <v>0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0</v>
      </c>
    </row>
    <row r="34" spans="1:17">
      <c r="A34" s="8" t="s">
        <v>76</v>
      </c>
      <c r="B34" s="15">
        <f>'[1]24'!B36</f>
        <v>265</v>
      </c>
      <c r="C34" s="16">
        <f>'[1]24'!C36</f>
        <v>0</v>
      </c>
      <c r="D34" s="16">
        <f>'[1]24'!D36</f>
        <v>75</v>
      </c>
      <c r="E34" s="16">
        <f>'[1]24'!E36</f>
        <v>0</v>
      </c>
      <c r="F34" s="15">
        <f t="shared" si="6"/>
        <v>340</v>
      </c>
      <c r="G34" s="15">
        <f>'[1]24'!H36</f>
        <v>0</v>
      </c>
      <c r="H34" s="16">
        <f>'[1]24'!I36</f>
        <v>0</v>
      </c>
      <c r="I34" s="16">
        <f>'[1]24'!J36</f>
        <v>0</v>
      </c>
      <c r="J34" s="16">
        <f>'[1]24'!K36</f>
        <v>0</v>
      </c>
      <c r="K34" s="15">
        <f t="shared" si="4"/>
        <v>0</v>
      </c>
      <c r="L34" s="18">
        <f>frq!C34</f>
        <v>1</v>
      </c>
      <c r="M34" s="16">
        <f t="shared" si="0"/>
        <v>0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0</v>
      </c>
    </row>
    <row r="35" spans="1:17">
      <c r="A35" s="8" t="s">
        <v>77</v>
      </c>
      <c r="B35" s="15">
        <f>'[1]24'!B37</f>
        <v>265</v>
      </c>
      <c r="C35" s="16">
        <f>'[1]24'!C37</f>
        <v>0</v>
      </c>
      <c r="D35" s="16">
        <f>'[1]24'!D37</f>
        <v>75</v>
      </c>
      <c r="E35" s="16">
        <f>'[1]24'!E37</f>
        <v>0</v>
      </c>
      <c r="F35" s="15">
        <f t="shared" si="6"/>
        <v>340</v>
      </c>
      <c r="G35" s="15">
        <f>'[1]24'!H37</f>
        <v>0</v>
      </c>
      <c r="H35" s="16">
        <f>'[1]24'!I37</f>
        <v>0</v>
      </c>
      <c r="I35" s="16">
        <f>'[1]24'!J37</f>
        <v>0</v>
      </c>
      <c r="J35" s="16">
        <f>'[1]24'!K37</f>
        <v>0</v>
      </c>
      <c r="K35" s="15">
        <f t="shared" si="4"/>
        <v>0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0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0</v>
      </c>
    </row>
    <row r="36" spans="1:17">
      <c r="A36" s="8" t="s">
        <v>78</v>
      </c>
      <c r="B36" s="15">
        <f>'[1]24'!B38</f>
        <v>265</v>
      </c>
      <c r="C36" s="16">
        <f>'[1]24'!C38</f>
        <v>0</v>
      </c>
      <c r="D36" s="16">
        <f>'[1]24'!D38</f>
        <v>75</v>
      </c>
      <c r="E36" s="16">
        <f>'[1]24'!E38</f>
        <v>0</v>
      </c>
      <c r="F36" s="15">
        <f t="shared" si="6"/>
        <v>340</v>
      </c>
      <c r="G36" s="15">
        <f>'[1]24'!H38</f>
        <v>0</v>
      </c>
      <c r="H36" s="16">
        <f>'[1]24'!I38</f>
        <v>0</v>
      </c>
      <c r="I36" s="16">
        <f>'[1]24'!J38</f>
        <v>0</v>
      </c>
      <c r="J36" s="16">
        <f>'[1]24'!K38</f>
        <v>0</v>
      </c>
      <c r="K36" s="15">
        <f t="shared" si="4"/>
        <v>0</v>
      </c>
      <c r="L36" s="18">
        <f>frq!C36</f>
        <v>1</v>
      </c>
      <c r="M36" s="16">
        <f t="shared" si="7"/>
        <v>0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0</v>
      </c>
    </row>
    <row r="37" spans="1:17">
      <c r="A37" s="8" t="s">
        <v>79</v>
      </c>
      <c r="B37" s="15">
        <f>'[1]24'!B39</f>
        <v>265</v>
      </c>
      <c r="C37" s="16">
        <f>'[1]24'!C39</f>
        <v>0</v>
      </c>
      <c r="D37" s="16">
        <f>'[1]24'!D39</f>
        <v>75</v>
      </c>
      <c r="E37" s="16">
        <f>'[1]24'!E39</f>
        <v>0</v>
      </c>
      <c r="F37" s="15">
        <f t="shared" si="6"/>
        <v>340</v>
      </c>
      <c r="G37" s="15">
        <f>'[1]24'!H39</f>
        <v>0</v>
      </c>
      <c r="H37" s="16">
        <f>'[1]24'!I39</f>
        <v>0</v>
      </c>
      <c r="I37" s="16">
        <f>'[1]24'!J39</f>
        <v>0</v>
      </c>
      <c r="J37" s="16">
        <f>'[1]24'!K39</f>
        <v>0</v>
      </c>
      <c r="K37" s="15">
        <f t="shared" si="4"/>
        <v>0</v>
      </c>
      <c r="L37" s="18">
        <f>frq!C37</f>
        <v>1</v>
      </c>
      <c r="M37" s="16">
        <f t="shared" si="7"/>
        <v>0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0</v>
      </c>
    </row>
    <row r="38" spans="1:17">
      <c r="A38" s="8" t="s">
        <v>80</v>
      </c>
      <c r="B38" s="15">
        <f>'[1]24'!B40</f>
        <v>265</v>
      </c>
      <c r="C38" s="16">
        <f>'[1]24'!C40</f>
        <v>0</v>
      </c>
      <c r="D38" s="16">
        <f>'[1]24'!D40</f>
        <v>75</v>
      </c>
      <c r="E38" s="16">
        <f>'[1]24'!E40</f>
        <v>0</v>
      </c>
      <c r="F38" s="15">
        <f t="shared" si="6"/>
        <v>340</v>
      </c>
      <c r="G38" s="15">
        <f>'[1]24'!H40</f>
        <v>0</v>
      </c>
      <c r="H38" s="16">
        <f>'[1]24'!I40</f>
        <v>0</v>
      </c>
      <c r="I38" s="16">
        <f>'[1]24'!J40</f>
        <v>0</v>
      </c>
      <c r="J38" s="16">
        <f>'[1]24'!K40</f>
        <v>0</v>
      </c>
      <c r="K38" s="15">
        <f t="shared" si="4"/>
        <v>0</v>
      </c>
      <c r="L38" s="18">
        <f>frq!C38</f>
        <v>1</v>
      </c>
      <c r="M38" s="16">
        <f t="shared" si="7"/>
        <v>0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0</v>
      </c>
    </row>
    <row r="39" spans="1:17">
      <c r="A39" s="8" t="s">
        <v>81</v>
      </c>
      <c r="B39" s="15">
        <f>'[1]24'!B41</f>
        <v>265</v>
      </c>
      <c r="C39" s="16">
        <f>'[1]24'!C41</f>
        <v>0</v>
      </c>
      <c r="D39" s="16">
        <f>'[1]24'!D41</f>
        <v>75</v>
      </c>
      <c r="E39" s="16">
        <f>'[1]24'!E41</f>
        <v>0</v>
      </c>
      <c r="F39" s="15">
        <f t="shared" si="6"/>
        <v>340</v>
      </c>
      <c r="G39" s="15">
        <f>'[1]24'!H41</f>
        <v>0</v>
      </c>
      <c r="H39" s="16">
        <f>'[1]24'!I41</f>
        <v>0</v>
      </c>
      <c r="I39" s="16">
        <f>'[1]24'!J41</f>
        <v>0</v>
      </c>
      <c r="J39" s="16">
        <f>'[1]24'!K41</f>
        <v>0</v>
      </c>
      <c r="K39" s="15">
        <f t="shared" si="4"/>
        <v>0</v>
      </c>
      <c r="L39" s="18">
        <f>frq!C39</f>
        <v>1</v>
      </c>
      <c r="M39" s="16">
        <f t="shared" si="7"/>
        <v>0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0</v>
      </c>
    </row>
    <row r="40" spans="1:17">
      <c r="A40" s="8" t="s">
        <v>82</v>
      </c>
      <c r="B40" s="15">
        <f>'[1]24'!B42</f>
        <v>265</v>
      </c>
      <c r="C40" s="16">
        <f>'[1]24'!C42</f>
        <v>0</v>
      </c>
      <c r="D40" s="16">
        <f>'[1]24'!D42</f>
        <v>75</v>
      </c>
      <c r="E40" s="16">
        <f>'[1]24'!E42</f>
        <v>0</v>
      </c>
      <c r="F40" s="15">
        <f t="shared" si="6"/>
        <v>340</v>
      </c>
      <c r="G40" s="15">
        <f>'[1]24'!H42</f>
        <v>0</v>
      </c>
      <c r="H40" s="16">
        <f>'[1]24'!I42</f>
        <v>0</v>
      </c>
      <c r="I40" s="16">
        <f>'[1]24'!J42</f>
        <v>0</v>
      </c>
      <c r="J40" s="16">
        <f>'[1]24'!K42</f>
        <v>0</v>
      </c>
      <c r="K40" s="15">
        <f t="shared" si="4"/>
        <v>0</v>
      </c>
      <c r="L40" s="18">
        <f>frq!C40</f>
        <v>1</v>
      </c>
      <c r="M40" s="16">
        <f t="shared" si="7"/>
        <v>0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0</v>
      </c>
    </row>
    <row r="41" spans="1:17">
      <c r="A41" s="8" t="s">
        <v>83</v>
      </c>
      <c r="B41" s="15">
        <f>'[1]24'!B43</f>
        <v>265</v>
      </c>
      <c r="C41" s="16">
        <f>'[1]24'!C43</f>
        <v>0</v>
      </c>
      <c r="D41" s="16">
        <f>'[1]24'!D43</f>
        <v>75</v>
      </c>
      <c r="E41" s="16">
        <f>'[1]24'!E43</f>
        <v>0</v>
      </c>
      <c r="F41" s="15">
        <f t="shared" si="6"/>
        <v>340</v>
      </c>
      <c r="G41" s="15">
        <f>'[1]24'!H43</f>
        <v>0</v>
      </c>
      <c r="H41" s="16">
        <f>'[1]24'!I43</f>
        <v>0</v>
      </c>
      <c r="I41" s="16">
        <f>'[1]24'!J43</f>
        <v>0</v>
      </c>
      <c r="J41" s="16">
        <f>'[1]24'!K43</f>
        <v>0</v>
      </c>
      <c r="K41" s="15">
        <f t="shared" si="4"/>
        <v>0</v>
      </c>
      <c r="L41" s="18">
        <f>frq!C41</f>
        <v>1</v>
      </c>
      <c r="M41" s="16">
        <f t="shared" si="7"/>
        <v>0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0</v>
      </c>
    </row>
    <row r="42" spans="1:17">
      <c r="A42" s="8" t="s">
        <v>84</v>
      </c>
      <c r="B42" s="15">
        <f>'[1]24'!B44</f>
        <v>265</v>
      </c>
      <c r="C42" s="16">
        <f>'[1]24'!C44</f>
        <v>0</v>
      </c>
      <c r="D42" s="16">
        <f>'[1]24'!D44</f>
        <v>75</v>
      </c>
      <c r="E42" s="16">
        <f>'[1]24'!E44</f>
        <v>0</v>
      </c>
      <c r="F42" s="15">
        <f t="shared" si="6"/>
        <v>340</v>
      </c>
      <c r="G42" s="15">
        <f>'[1]24'!H44</f>
        <v>0</v>
      </c>
      <c r="H42" s="16">
        <f>'[1]24'!I44</f>
        <v>0</v>
      </c>
      <c r="I42" s="16">
        <f>'[1]24'!J44</f>
        <v>0</v>
      </c>
      <c r="J42" s="16">
        <f>'[1]24'!K44</f>
        <v>0</v>
      </c>
      <c r="K42" s="15">
        <f t="shared" si="4"/>
        <v>0</v>
      </c>
      <c r="L42" s="18">
        <f>frq!C42</f>
        <v>1</v>
      </c>
      <c r="M42" s="16">
        <f t="shared" si="7"/>
        <v>0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0</v>
      </c>
    </row>
    <row r="43" spans="1:17">
      <c r="A43" s="8" t="s">
        <v>85</v>
      </c>
      <c r="B43" s="15">
        <f>'[1]24'!B45</f>
        <v>265</v>
      </c>
      <c r="C43" s="16">
        <f>'[1]24'!C45</f>
        <v>0</v>
      </c>
      <c r="D43" s="16">
        <f>'[1]24'!D45</f>
        <v>75</v>
      </c>
      <c r="E43" s="16">
        <f>'[1]24'!E45</f>
        <v>0</v>
      </c>
      <c r="F43" s="15">
        <f t="shared" si="6"/>
        <v>340</v>
      </c>
      <c r="G43" s="15">
        <f>'[1]24'!H45</f>
        <v>0</v>
      </c>
      <c r="H43" s="16">
        <f>'[1]24'!I45</f>
        <v>0</v>
      </c>
      <c r="I43" s="16">
        <f>'[1]24'!J45</f>
        <v>0</v>
      </c>
      <c r="J43" s="16">
        <f>'[1]24'!K45</f>
        <v>0</v>
      </c>
      <c r="K43" s="15">
        <f t="shared" si="4"/>
        <v>0</v>
      </c>
      <c r="L43" s="18">
        <f>frq!C43</f>
        <v>1</v>
      </c>
      <c r="M43" s="16">
        <f t="shared" si="7"/>
        <v>0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0</v>
      </c>
    </row>
    <row r="44" spans="1:17">
      <c r="A44" s="8" t="s">
        <v>86</v>
      </c>
      <c r="B44" s="15">
        <f>'[1]24'!B46</f>
        <v>265</v>
      </c>
      <c r="C44" s="16">
        <f>'[1]24'!C46</f>
        <v>0</v>
      </c>
      <c r="D44" s="16">
        <f>'[1]24'!D46</f>
        <v>75</v>
      </c>
      <c r="E44" s="16">
        <f>'[1]24'!E46</f>
        <v>0</v>
      </c>
      <c r="F44" s="15">
        <f t="shared" si="6"/>
        <v>340</v>
      </c>
      <c r="G44" s="15">
        <f>'[1]24'!H46</f>
        <v>0</v>
      </c>
      <c r="H44" s="16">
        <f>'[1]24'!I46</f>
        <v>0</v>
      </c>
      <c r="I44" s="16">
        <f>'[1]24'!J46</f>
        <v>0</v>
      </c>
      <c r="J44" s="16">
        <f>'[1]24'!K46</f>
        <v>0</v>
      </c>
      <c r="K44" s="15">
        <f t="shared" si="4"/>
        <v>0</v>
      </c>
      <c r="L44" s="18">
        <f>frq!C44</f>
        <v>1</v>
      </c>
      <c r="M44" s="16">
        <f t="shared" si="7"/>
        <v>0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0</v>
      </c>
    </row>
    <row r="45" spans="1:17">
      <c r="A45" s="8" t="s">
        <v>87</v>
      </c>
      <c r="B45" s="15">
        <f>'[1]24'!B47</f>
        <v>265</v>
      </c>
      <c r="C45" s="16">
        <f>'[1]24'!C47</f>
        <v>0</v>
      </c>
      <c r="D45" s="16">
        <f>'[1]24'!D47</f>
        <v>75</v>
      </c>
      <c r="E45" s="16">
        <f>'[1]24'!E47</f>
        <v>0</v>
      </c>
      <c r="F45" s="15">
        <f t="shared" si="6"/>
        <v>340</v>
      </c>
      <c r="G45" s="15">
        <f>'[1]24'!H47</f>
        <v>0</v>
      </c>
      <c r="H45" s="16">
        <f>'[1]24'!I47</f>
        <v>0</v>
      </c>
      <c r="I45" s="16">
        <f>'[1]24'!J47</f>
        <v>0</v>
      </c>
      <c r="J45" s="16">
        <f>'[1]24'!K47</f>
        <v>0</v>
      </c>
      <c r="K45" s="15">
        <f t="shared" si="4"/>
        <v>0</v>
      </c>
      <c r="L45" s="18">
        <f>frq!C45</f>
        <v>1</v>
      </c>
      <c r="M45" s="16">
        <f t="shared" si="7"/>
        <v>0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0</v>
      </c>
    </row>
    <row r="46" spans="1:17">
      <c r="A46" s="8" t="s">
        <v>88</v>
      </c>
      <c r="B46" s="15">
        <f>'[1]24'!B48</f>
        <v>265</v>
      </c>
      <c r="C46" s="16">
        <f>'[1]24'!C48</f>
        <v>0</v>
      </c>
      <c r="D46" s="16">
        <f>'[1]24'!D48</f>
        <v>75</v>
      </c>
      <c r="E46" s="16">
        <f>'[1]24'!E48</f>
        <v>0</v>
      </c>
      <c r="F46" s="15">
        <f t="shared" si="6"/>
        <v>340</v>
      </c>
      <c r="G46" s="15">
        <f>'[1]24'!H48</f>
        <v>0</v>
      </c>
      <c r="H46" s="16">
        <f>'[1]24'!I48</f>
        <v>0</v>
      </c>
      <c r="I46" s="16">
        <f>'[1]24'!J48</f>
        <v>0</v>
      </c>
      <c r="J46" s="16">
        <f>'[1]24'!K48</f>
        <v>0</v>
      </c>
      <c r="K46" s="15">
        <f t="shared" si="4"/>
        <v>0</v>
      </c>
      <c r="L46" s="18">
        <f>frq!C46</f>
        <v>1</v>
      </c>
      <c r="M46" s="16">
        <f t="shared" si="7"/>
        <v>0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0</v>
      </c>
    </row>
    <row r="47" spans="1:17">
      <c r="A47" s="8" t="s">
        <v>89</v>
      </c>
      <c r="B47" s="15">
        <f>'[1]24'!B49</f>
        <v>265</v>
      </c>
      <c r="C47" s="16">
        <f>'[1]24'!C49</f>
        <v>0</v>
      </c>
      <c r="D47" s="16">
        <f>'[1]24'!D49</f>
        <v>75</v>
      </c>
      <c r="E47" s="16">
        <f>'[1]24'!E49</f>
        <v>0</v>
      </c>
      <c r="F47" s="15">
        <f t="shared" si="6"/>
        <v>340</v>
      </c>
      <c r="G47" s="15">
        <f>'[1]24'!H49</f>
        <v>0</v>
      </c>
      <c r="H47" s="16">
        <f>'[1]24'!I49</f>
        <v>0</v>
      </c>
      <c r="I47" s="16">
        <f>'[1]24'!J49</f>
        <v>0</v>
      </c>
      <c r="J47" s="16">
        <f>'[1]24'!K49</f>
        <v>0</v>
      </c>
      <c r="K47" s="15">
        <f t="shared" si="4"/>
        <v>0</v>
      </c>
      <c r="L47" s="18">
        <f>frq!C47</f>
        <v>1</v>
      </c>
      <c r="M47" s="16">
        <f t="shared" si="7"/>
        <v>0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0</v>
      </c>
    </row>
    <row r="48" spans="1:17">
      <c r="A48" s="8" t="s">
        <v>90</v>
      </c>
      <c r="B48" s="15">
        <f>'[1]24'!B50</f>
        <v>265</v>
      </c>
      <c r="C48" s="16">
        <f>'[1]24'!C50</f>
        <v>0</v>
      </c>
      <c r="D48" s="16">
        <f>'[1]24'!D50</f>
        <v>75</v>
      </c>
      <c r="E48" s="16">
        <f>'[1]24'!E50</f>
        <v>0</v>
      </c>
      <c r="F48" s="15">
        <f t="shared" si="6"/>
        <v>340</v>
      </c>
      <c r="G48" s="15">
        <f>'[1]24'!H50</f>
        <v>0</v>
      </c>
      <c r="H48" s="16">
        <f>'[1]24'!I50</f>
        <v>0</v>
      </c>
      <c r="I48" s="16">
        <f>'[1]24'!J50</f>
        <v>0</v>
      </c>
      <c r="J48" s="16">
        <f>'[1]24'!K50</f>
        <v>0</v>
      </c>
      <c r="K48" s="15">
        <f t="shared" si="4"/>
        <v>0</v>
      </c>
      <c r="L48" s="18">
        <f>frq!C48</f>
        <v>1</v>
      </c>
      <c r="M48" s="16">
        <f t="shared" si="7"/>
        <v>0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0</v>
      </c>
    </row>
    <row r="49" spans="1:17">
      <c r="A49" s="8" t="s">
        <v>91</v>
      </c>
      <c r="B49" s="15">
        <f>'[1]24'!B51</f>
        <v>265</v>
      </c>
      <c r="C49" s="16">
        <f>'[1]24'!C51</f>
        <v>0</v>
      </c>
      <c r="D49" s="16">
        <f>'[1]24'!D51</f>
        <v>75</v>
      </c>
      <c r="E49" s="16">
        <f>'[1]24'!E51</f>
        <v>0</v>
      </c>
      <c r="F49" s="15">
        <f t="shared" si="6"/>
        <v>340</v>
      </c>
      <c r="G49" s="15">
        <f>'[1]24'!H51</f>
        <v>0</v>
      </c>
      <c r="H49" s="16">
        <f>'[1]24'!I51</f>
        <v>0</v>
      </c>
      <c r="I49" s="16">
        <f>'[1]24'!J51</f>
        <v>0</v>
      </c>
      <c r="J49" s="16">
        <f>'[1]24'!K51</f>
        <v>0</v>
      </c>
      <c r="K49" s="15">
        <f t="shared" si="4"/>
        <v>0</v>
      </c>
      <c r="L49" s="18">
        <f>frq!C49</f>
        <v>1</v>
      </c>
      <c r="M49" s="16">
        <f t="shared" si="7"/>
        <v>0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0</v>
      </c>
    </row>
    <row r="50" spans="1:17">
      <c r="A50" s="8" t="s">
        <v>92</v>
      </c>
      <c r="B50" s="15">
        <f>'[1]24'!B52</f>
        <v>265</v>
      </c>
      <c r="C50" s="16">
        <f>'[1]24'!C52</f>
        <v>0</v>
      </c>
      <c r="D50" s="16">
        <f>'[1]24'!D52</f>
        <v>75</v>
      </c>
      <c r="E50" s="16">
        <f>'[1]24'!E52</f>
        <v>0</v>
      </c>
      <c r="F50" s="15">
        <f t="shared" si="6"/>
        <v>340</v>
      </c>
      <c r="G50" s="15">
        <f>'[1]24'!H52</f>
        <v>0</v>
      </c>
      <c r="H50" s="16">
        <f>'[1]24'!I52</f>
        <v>0</v>
      </c>
      <c r="I50" s="16">
        <f>'[1]24'!J52</f>
        <v>0</v>
      </c>
      <c r="J50" s="16">
        <f>'[1]24'!K52</f>
        <v>0</v>
      </c>
      <c r="K50" s="15">
        <f t="shared" si="4"/>
        <v>0</v>
      </c>
      <c r="L50" s="18">
        <f>frq!C50</f>
        <v>1</v>
      </c>
      <c r="M50" s="16">
        <f t="shared" si="7"/>
        <v>0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0</v>
      </c>
    </row>
    <row r="51" spans="1:17">
      <c r="A51" s="8" t="s">
        <v>93</v>
      </c>
      <c r="B51" s="15">
        <f>'[1]24'!B53</f>
        <v>265</v>
      </c>
      <c r="C51" s="16">
        <f>'[1]24'!C53</f>
        <v>0</v>
      </c>
      <c r="D51" s="16">
        <f>'[1]24'!D53</f>
        <v>75</v>
      </c>
      <c r="E51" s="16">
        <f>'[1]24'!E53</f>
        <v>0</v>
      </c>
      <c r="F51" s="15">
        <f t="shared" si="6"/>
        <v>340</v>
      </c>
      <c r="G51" s="15">
        <f>'[1]24'!H53</f>
        <v>0</v>
      </c>
      <c r="H51" s="16">
        <f>'[1]24'!I53</f>
        <v>0</v>
      </c>
      <c r="I51" s="16">
        <f>'[1]24'!J53</f>
        <v>0</v>
      </c>
      <c r="J51" s="16">
        <f>'[1]24'!K53</f>
        <v>0</v>
      </c>
      <c r="K51" s="15">
        <f t="shared" si="4"/>
        <v>0</v>
      </c>
      <c r="L51" s="18">
        <f>frq!C51</f>
        <v>1</v>
      </c>
      <c r="M51" s="16">
        <f t="shared" si="7"/>
        <v>0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0</v>
      </c>
    </row>
    <row r="52" spans="1:17">
      <c r="A52" s="8" t="s">
        <v>94</v>
      </c>
      <c r="B52" s="15">
        <f>'[1]24'!B54</f>
        <v>265</v>
      </c>
      <c r="C52" s="16">
        <f>'[1]24'!C54</f>
        <v>0</v>
      </c>
      <c r="D52" s="16">
        <f>'[1]24'!D54</f>
        <v>75</v>
      </c>
      <c r="E52" s="16">
        <f>'[1]24'!E54</f>
        <v>0</v>
      </c>
      <c r="F52" s="15">
        <f t="shared" si="6"/>
        <v>340</v>
      </c>
      <c r="G52" s="15">
        <f>'[1]24'!H54</f>
        <v>0</v>
      </c>
      <c r="H52" s="16">
        <f>'[1]24'!I54</f>
        <v>0</v>
      </c>
      <c r="I52" s="16">
        <f>'[1]24'!J54</f>
        <v>0</v>
      </c>
      <c r="J52" s="16">
        <f>'[1]24'!K54</f>
        <v>0</v>
      </c>
      <c r="K52" s="15">
        <f t="shared" si="4"/>
        <v>0</v>
      </c>
      <c r="L52" s="18">
        <f>frq!C52</f>
        <v>1</v>
      </c>
      <c r="M52" s="16">
        <f t="shared" si="7"/>
        <v>0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0</v>
      </c>
    </row>
    <row r="53" spans="1:17">
      <c r="A53" s="8" t="s">
        <v>95</v>
      </c>
      <c r="B53" s="15">
        <f>'[1]24'!B55</f>
        <v>265</v>
      </c>
      <c r="C53" s="16">
        <f>'[1]24'!C55</f>
        <v>0</v>
      </c>
      <c r="D53" s="16">
        <f>'[1]24'!D55</f>
        <v>75</v>
      </c>
      <c r="E53" s="16">
        <f>'[1]24'!E55</f>
        <v>0</v>
      </c>
      <c r="F53" s="15">
        <f t="shared" si="6"/>
        <v>340</v>
      </c>
      <c r="G53" s="15">
        <f>'[1]24'!H55</f>
        <v>0</v>
      </c>
      <c r="H53" s="16">
        <f>'[1]24'!I55</f>
        <v>0</v>
      </c>
      <c r="I53" s="16">
        <f>'[1]24'!J55</f>
        <v>0</v>
      </c>
      <c r="J53" s="16">
        <f>'[1]24'!K55</f>
        <v>0</v>
      </c>
      <c r="K53" s="15">
        <f t="shared" si="4"/>
        <v>0</v>
      </c>
      <c r="L53" s="18">
        <f>frq!C53</f>
        <v>1</v>
      </c>
      <c r="M53" s="16">
        <f t="shared" si="7"/>
        <v>0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0</v>
      </c>
    </row>
    <row r="54" spans="1:17">
      <c r="A54" s="8" t="s">
        <v>96</v>
      </c>
      <c r="B54" s="15">
        <f>'[1]24'!B56</f>
        <v>265</v>
      </c>
      <c r="C54" s="16">
        <f>'[1]24'!C56</f>
        <v>0</v>
      </c>
      <c r="D54" s="16">
        <f>'[1]24'!D56</f>
        <v>75</v>
      </c>
      <c r="E54" s="16">
        <f>'[1]24'!E56</f>
        <v>0</v>
      </c>
      <c r="F54" s="15">
        <f t="shared" si="6"/>
        <v>340</v>
      </c>
      <c r="G54" s="15">
        <f>'[1]24'!H56</f>
        <v>0</v>
      </c>
      <c r="H54" s="16">
        <f>'[1]24'!I56</f>
        <v>0</v>
      </c>
      <c r="I54" s="16">
        <f>'[1]24'!J56</f>
        <v>0</v>
      </c>
      <c r="J54" s="16">
        <f>'[1]24'!K56</f>
        <v>0</v>
      </c>
      <c r="K54" s="15">
        <f t="shared" si="4"/>
        <v>0</v>
      </c>
      <c r="L54" s="18">
        <f>frq!C54</f>
        <v>1</v>
      </c>
      <c r="M54" s="16">
        <f t="shared" si="7"/>
        <v>0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0</v>
      </c>
    </row>
    <row r="55" spans="1:17">
      <c r="A55" s="8" t="s">
        <v>97</v>
      </c>
      <c r="B55" s="15">
        <f>'[1]24'!B57</f>
        <v>265</v>
      </c>
      <c r="C55" s="16">
        <f>'[1]24'!C57</f>
        <v>0</v>
      </c>
      <c r="D55" s="16">
        <f>'[1]24'!D57</f>
        <v>75</v>
      </c>
      <c r="E55" s="16">
        <f>'[1]24'!E57</f>
        <v>0</v>
      </c>
      <c r="F55" s="15">
        <f t="shared" si="6"/>
        <v>340</v>
      </c>
      <c r="G55" s="15">
        <f>'[1]24'!H57</f>
        <v>0</v>
      </c>
      <c r="H55" s="16">
        <f>'[1]24'!I57</f>
        <v>0</v>
      </c>
      <c r="I55" s="16">
        <f>'[1]24'!J57</f>
        <v>0</v>
      </c>
      <c r="J55" s="16">
        <f>'[1]24'!K57</f>
        <v>0</v>
      </c>
      <c r="K55" s="15">
        <f t="shared" si="4"/>
        <v>0</v>
      </c>
      <c r="L55" s="18">
        <f>frq!C55</f>
        <v>1</v>
      </c>
      <c r="M55" s="16">
        <f t="shared" si="7"/>
        <v>0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0</v>
      </c>
    </row>
    <row r="56" spans="1:17">
      <c r="A56" s="8" t="s">
        <v>98</v>
      </c>
      <c r="B56" s="15">
        <f>'[1]24'!B58</f>
        <v>265</v>
      </c>
      <c r="C56" s="16">
        <f>'[1]24'!C58</f>
        <v>0</v>
      </c>
      <c r="D56" s="16">
        <f>'[1]24'!D58</f>
        <v>75</v>
      </c>
      <c r="E56" s="16">
        <f>'[1]24'!E58</f>
        <v>0</v>
      </c>
      <c r="F56" s="15">
        <f t="shared" si="6"/>
        <v>340</v>
      </c>
      <c r="G56" s="15">
        <f>'[1]24'!H58</f>
        <v>0</v>
      </c>
      <c r="H56" s="16">
        <f>'[1]24'!I58</f>
        <v>0</v>
      </c>
      <c r="I56" s="16">
        <f>'[1]24'!J58</f>
        <v>0</v>
      </c>
      <c r="J56" s="16">
        <f>'[1]24'!K58</f>
        <v>0</v>
      </c>
      <c r="K56" s="15">
        <f t="shared" si="4"/>
        <v>0</v>
      </c>
      <c r="L56" s="18">
        <f>frq!C56</f>
        <v>1</v>
      </c>
      <c r="M56" s="16">
        <f t="shared" si="7"/>
        <v>0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0</v>
      </c>
    </row>
    <row r="57" spans="1:17">
      <c r="A57" s="8" t="s">
        <v>99</v>
      </c>
      <c r="B57" s="15">
        <f>'[1]24'!B59</f>
        <v>265</v>
      </c>
      <c r="C57" s="16">
        <f>'[1]24'!C59</f>
        <v>0</v>
      </c>
      <c r="D57" s="16">
        <f>'[1]24'!D59</f>
        <v>75</v>
      </c>
      <c r="E57" s="16">
        <f>'[1]24'!E59</f>
        <v>0</v>
      </c>
      <c r="F57" s="15">
        <f t="shared" si="6"/>
        <v>340</v>
      </c>
      <c r="G57" s="15">
        <f>'[1]24'!H59</f>
        <v>0</v>
      </c>
      <c r="H57" s="16">
        <f>'[1]24'!I59</f>
        <v>0</v>
      </c>
      <c r="I57" s="16">
        <f>'[1]24'!J59</f>
        <v>0</v>
      </c>
      <c r="J57" s="16">
        <f>'[1]24'!K59</f>
        <v>0</v>
      </c>
      <c r="K57" s="15">
        <f t="shared" si="4"/>
        <v>0</v>
      </c>
      <c r="L57" s="18">
        <f>frq!C57</f>
        <v>1</v>
      </c>
      <c r="M57" s="16">
        <f t="shared" si="7"/>
        <v>0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0</v>
      </c>
    </row>
    <row r="58" spans="1:17">
      <c r="A58" s="8" t="s">
        <v>100</v>
      </c>
      <c r="B58" s="15">
        <f>'[1]24'!B60</f>
        <v>265</v>
      </c>
      <c r="C58" s="16">
        <f>'[1]24'!C60</f>
        <v>0</v>
      </c>
      <c r="D58" s="16">
        <f>'[1]24'!D60</f>
        <v>75</v>
      </c>
      <c r="E58" s="16">
        <f>'[1]24'!E60</f>
        <v>0</v>
      </c>
      <c r="F58" s="15">
        <f t="shared" si="6"/>
        <v>340</v>
      </c>
      <c r="G58" s="15">
        <f>'[1]24'!H60</f>
        <v>0</v>
      </c>
      <c r="H58" s="16">
        <f>'[1]24'!I60</f>
        <v>0</v>
      </c>
      <c r="I58" s="16">
        <f>'[1]24'!J60</f>
        <v>0</v>
      </c>
      <c r="J58" s="16">
        <f>'[1]24'!K60</f>
        <v>0</v>
      </c>
      <c r="K58" s="15">
        <f t="shared" si="4"/>
        <v>0</v>
      </c>
      <c r="L58" s="18">
        <f>frq!C58</f>
        <v>1</v>
      </c>
      <c r="M58" s="16">
        <f t="shared" si="7"/>
        <v>0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0</v>
      </c>
    </row>
    <row r="59" spans="1:17">
      <c r="A59" s="8" t="s">
        <v>101</v>
      </c>
      <c r="B59" s="15">
        <f>'[1]24'!B61</f>
        <v>265</v>
      </c>
      <c r="C59" s="16">
        <f>'[1]24'!C61</f>
        <v>0</v>
      </c>
      <c r="D59" s="16">
        <f>'[1]24'!D61</f>
        <v>75</v>
      </c>
      <c r="E59" s="16">
        <f>'[1]24'!E61</f>
        <v>0</v>
      </c>
      <c r="F59" s="15">
        <f t="shared" si="6"/>
        <v>340</v>
      </c>
      <c r="G59" s="15">
        <f>'[1]24'!H61</f>
        <v>0</v>
      </c>
      <c r="H59" s="16">
        <f>'[1]24'!I61</f>
        <v>0</v>
      </c>
      <c r="I59" s="16">
        <f>'[1]24'!J61</f>
        <v>0</v>
      </c>
      <c r="J59" s="16">
        <f>'[1]24'!K61</f>
        <v>0</v>
      </c>
      <c r="K59" s="15">
        <f t="shared" si="4"/>
        <v>0</v>
      </c>
      <c r="L59" s="18">
        <f>frq!C59</f>
        <v>1</v>
      </c>
      <c r="M59" s="16">
        <f t="shared" si="7"/>
        <v>0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0</v>
      </c>
    </row>
    <row r="60" spans="1:17">
      <c r="A60" s="8" t="s">
        <v>102</v>
      </c>
      <c r="B60" s="15">
        <f>'[1]24'!B62</f>
        <v>265</v>
      </c>
      <c r="C60" s="16">
        <f>'[1]24'!C62</f>
        <v>0</v>
      </c>
      <c r="D60" s="16">
        <f>'[1]24'!D62</f>
        <v>75</v>
      </c>
      <c r="E60" s="16">
        <f>'[1]24'!E62</f>
        <v>0</v>
      </c>
      <c r="F60" s="15">
        <f t="shared" si="6"/>
        <v>340</v>
      </c>
      <c r="G60" s="15">
        <f>'[1]24'!H62</f>
        <v>0</v>
      </c>
      <c r="H60" s="16">
        <f>'[1]24'!I62</f>
        <v>0</v>
      </c>
      <c r="I60" s="16">
        <f>'[1]24'!J62</f>
        <v>0</v>
      </c>
      <c r="J60" s="16">
        <f>'[1]24'!K62</f>
        <v>0</v>
      </c>
      <c r="K60" s="15">
        <f t="shared" si="4"/>
        <v>0</v>
      </c>
      <c r="L60" s="18">
        <f>frq!C60</f>
        <v>1</v>
      </c>
      <c r="M60" s="16">
        <f t="shared" si="7"/>
        <v>0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0</v>
      </c>
    </row>
    <row r="61" spans="1:17">
      <c r="A61" s="8" t="s">
        <v>103</v>
      </c>
      <c r="B61" s="15">
        <f>'[1]24'!B63</f>
        <v>265</v>
      </c>
      <c r="C61" s="16">
        <f>'[1]24'!C63</f>
        <v>0</v>
      </c>
      <c r="D61" s="16">
        <f>'[1]24'!D63</f>
        <v>75</v>
      </c>
      <c r="E61" s="16">
        <f>'[1]24'!E63</f>
        <v>0</v>
      </c>
      <c r="F61" s="15">
        <f t="shared" si="6"/>
        <v>340</v>
      </c>
      <c r="G61" s="15">
        <f>'[1]24'!H63</f>
        <v>0</v>
      </c>
      <c r="H61" s="16">
        <f>'[1]24'!I63</f>
        <v>0</v>
      </c>
      <c r="I61" s="16">
        <f>'[1]24'!J63</f>
        <v>0</v>
      </c>
      <c r="J61" s="16">
        <f>'[1]24'!K63</f>
        <v>0</v>
      </c>
      <c r="K61" s="15">
        <f t="shared" si="4"/>
        <v>0</v>
      </c>
      <c r="L61" s="18">
        <f>frq!C61</f>
        <v>1</v>
      </c>
      <c r="M61" s="16">
        <f t="shared" si="7"/>
        <v>0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0</v>
      </c>
    </row>
    <row r="62" spans="1:17">
      <c r="A62" s="8" t="s">
        <v>104</v>
      </c>
      <c r="B62" s="15">
        <f>'[1]24'!B64</f>
        <v>265</v>
      </c>
      <c r="C62" s="16">
        <f>'[1]24'!C64</f>
        <v>0</v>
      </c>
      <c r="D62" s="16">
        <f>'[1]24'!D64</f>
        <v>75</v>
      </c>
      <c r="E62" s="16">
        <f>'[1]24'!E64</f>
        <v>0</v>
      </c>
      <c r="F62" s="15">
        <f t="shared" si="6"/>
        <v>340</v>
      </c>
      <c r="G62" s="15">
        <f>'[1]24'!H64</f>
        <v>0</v>
      </c>
      <c r="H62" s="16">
        <f>'[1]24'!I64</f>
        <v>0</v>
      </c>
      <c r="I62" s="16">
        <f>'[1]24'!J64</f>
        <v>0</v>
      </c>
      <c r="J62" s="16">
        <f>'[1]24'!K64</f>
        <v>0</v>
      </c>
      <c r="K62" s="15">
        <f t="shared" si="4"/>
        <v>0</v>
      </c>
      <c r="L62" s="18">
        <f>frq!C62</f>
        <v>1</v>
      </c>
      <c r="M62" s="16">
        <f t="shared" si="7"/>
        <v>0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0</v>
      </c>
    </row>
    <row r="63" spans="1:17">
      <c r="A63" s="8" t="s">
        <v>105</v>
      </c>
      <c r="B63" s="15">
        <f>'[1]24'!B65</f>
        <v>265</v>
      </c>
      <c r="C63" s="16">
        <f>'[1]24'!C65</f>
        <v>0</v>
      </c>
      <c r="D63" s="16">
        <f>'[1]24'!D65</f>
        <v>75</v>
      </c>
      <c r="E63" s="16">
        <f>'[1]24'!E65</f>
        <v>0</v>
      </c>
      <c r="F63" s="15">
        <f t="shared" si="6"/>
        <v>340</v>
      </c>
      <c r="G63" s="15">
        <f>'[1]24'!H65</f>
        <v>0</v>
      </c>
      <c r="H63" s="16">
        <f>'[1]24'!I65</f>
        <v>0</v>
      </c>
      <c r="I63" s="16">
        <f>'[1]24'!J65</f>
        <v>0</v>
      </c>
      <c r="J63" s="16">
        <f>'[1]24'!K65</f>
        <v>0</v>
      </c>
      <c r="K63" s="15">
        <f t="shared" si="4"/>
        <v>0</v>
      </c>
      <c r="L63" s="18">
        <f>frq!C63</f>
        <v>1</v>
      </c>
      <c r="M63" s="16">
        <f t="shared" si="7"/>
        <v>0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0</v>
      </c>
    </row>
    <row r="64" spans="1:17">
      <c r="A64" s="8" t="s">
        <v>106</v>
      </c>
      <c r="B64" s="15">
        <f>'[1]24'!B66</f>
        <v>265</v>
      </c>
      <c r="C64" s="16">
        <f>'[1]24'!C66</f>
        <v>0</v>
      </c>
      <c r="D64" s="16">
        <f>'[1]24'!D66</f>
        <v>75</v>
      </c>
      <c r="E64" s="16">
        <f>'[1]24'!E66</f>
        <v>0</v>
      </c>
      <c r="F64" s="15">
        <f t="shared" si="6"/>
        <v>340</v>
      </c>
      <c r="G64" s="15">
        <f>'[1]24'!H66</f>
        <v>0</v>
      </c>
      <c r="H64" s="16">
        <f>'[1]24'!I66</f>
        <v>0</v>
      </c>
      <c r="I64" s="16">
        <f>'[1]24'!J66</f>
        <v>0</v>
      </c>
      <c r="J64" s="16">
        <f>'[1]24'!K66</f>
        <v>0</v>
      </c>
      <c r="K64" s="15">
        <f t="shared" si="4"/>
        <v>0</v>
      </c>
      <c r="L64" s="18">
        <f>frq!C64</f>
        <v>1</v>
      </c>
      <c r="M64" s="16">
        <f t="shared" si="7"/>
        <v>0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0</v>
      </c>
    </row>
    <row r="65" spans="1:19">
      <c r="A65" s="8" t="s">
        <v>107</v>
      </c>
      <c r="B65" s="15">
        <f>'[1]24'!B67</f>
        <v>265</v>
      </c>
      <c r="C65" s="16">
        <f>'[1]24'!C67</f>
        <v>0</v>
      </c>
      <c r="D65" s="16">
        <f>'[1]24'!D67</f>
        <v>75</v>
      </c>
      <c r="E65" s="16">
        <f>'[1]24'!E67</f>
        <v>0</v>
      </c>
      <c r="F65" s="15">
        <f t="shared" si="6"/>
        <v>340</v>
      </c>
      <c r="G65" s="15">
        <f>'[1]24'!H67</f>
        <v>0</v>
      </c>
      <c r="H65" s="16">
        <f>'[1]24'!I67</f>
        <v>0</v>
      </c>
      <c r="I65" s="16">
        <f>'[1]24'!J67</f>
        <v>0</v>
      </c>
      <c r="J65" s="16">
        <f>'[1]24'!K67</f>
        <v>0</v>
      </c>
      <c r="K65" s="15">
        <f t="shared" si="4"/>
        <v>0</v>
      </c>
      <c r="L65" s="18">
        <f>frq!C65</f>
        <v>1</v>
      </c>
      <c r="M65" s="16">
        <f t="shared" si="7"/>
        <v>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0</v>
      </c>
    </row>
    <row r="66" spans="1:19">
      <c r="A66" s="8" t="s">
        <v>108</v>
      </c>
      <c r="B66" s="15">
        <f>'[1]24'!B68</f>
        <v>265</v>
      </c>
      <c r="C66" s="16">
        <f>'[1]24'!C68</f>
        <v>0</v>
      </c>
      <c r="D66" s="16">
        <f>'[1]24'!D68</f>
        <v>75</v>
      </c>
      <c r="E66" s="16">
        <f>'[1]24'!E68</f>
        <v>0</v>
      </c>
      <c r="F66" s="15">
        <f t="shared" si="6"/>
        <v>340</v>
      </c>
      <c r="G66" s="15">
        <f>'[1]24'!H68</f>
        <v>0</v>
      </c>
      <c r="H66" s="16">
        <f>'[1]24'!I68</f>
        <v>0</v>
      </c>
      <c r="I66" s="16">
        <f>'[1]24'!J68</f>
        <v>0</v>
      </c>
      <c r="J66" s="16">
        <f>'[1]24'!K68</f>
        <v>0</v>
      </c>
      <c r="K66" s="15">
        <f t="shared" si="4"/>
        <v>0</v>
      </c>
      <c r="L66" s="18">
        <f>frq!C66</f>
        <v>1</v>
      </c>
      <c r="M66" s="16">
        <f t="shared" si="7"/>
        <v>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0</v>
      </c>
    </row>
    <row r="67" spans="1:19">
      <c r="A67" s="8" t="s">
        <v>109</v>
      </c>
      <c r="B67" s="15">
        <f>'[1]24'!B69</f>
        <v>265</v>
      </c>
      <c r="C67" s="16">
        <f>'[1]24'!C69</f>
        <v>0</v>
      </c>
      <c r="D67" s="16">
        <f>'[1]24'!D69</f>
        <v>75</v>
      </c>
      <c r="E67" s="16">
        <f>'[1]24'!E69</f>
        <v>0</v>
      </c>
      <c r="F67" s="15">
        <f t="shared" si="6"/>
        <v>340</v>
      </c>
      <c r="G67" s="15">
        <f>'[1]24'!H69</f>
        <v>0</v>
      </c>
      <c r="H67" s="16">
        <f>'[1]24'!I69</f>
        <v>0</v>
      </c>
      <c r="I67" s="16">
        <f>'[1]24'!J69</f>
        <v>0</v>
      </c>
      <c r="J67" s="16">
        <f>'[1]24'!K69</f>
        <v>0</v>
      </c>
      <c r="K67" s="15">
        <f t="shared" si="4"/>
        <v>0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0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0</v>
      </c>
    </row>
    <row r="68" spans="1:19">
      <c r="A68" s="8" t="s">
        <v>110</v>
      </c>
      <c r="B68" s="15">
        <f>'[1]24'!B70</f>
        <v>265</v>
      </c>
      <c r="C68" s="16">
        <f>'[1]24'!C70</f>
        <v>0</v>
      </c>
      <c r="D68" s="16">
        <f>'[1]24'!D70</f>
        <v>75</v>
      </c>
      <c r="E68" s="16">
        <f>'[1]24'!E70</f>
        <v>0</v>
      </c>
      <c r="F68" s="15">
        <f t="shared" si="6"/>
        <v>340</v>
      </c>
      <c r="G68" s="15">
        <f>'[1]24'!H70</f>
        <v>0</v>
      </c>
      <c r="H68" s="16">
        <f>'[1]24'!I70</f>
        <v>0</v>
      </c>
      <c r="I68" s="16">
        <f>'[1]24'!J70</f>
        <v>0</v>
      </c>
      <c r="J68" s="16">
        <f>'[1]24'!K70</f>
        <v>0</v>
      </c>
      <c r="K68" s="15">
        <f t="shared" ref="K68:K98" si="15">SUM(G68:J68)</f>
        <v>0</v>
      </c>
      <c r="L68" s="18">
        <f>frq!C68</f>
        <v>1</v>
      </c>
      <c r="M68" s="16">
        <f t="shared" si="11"/>
        <v>0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0</v>
      </c>
    </row>
    <row r="69" spans="1:19">
      <c r="A69" s="8" t="s">
        <v>111</v>
      </c>
      <c r="B69" s="15">
        <f>'[1]24'!B71</f>
        <v>265</v>
      </c>
      <c r="C69" s="16">
        <f>'[1]24'!C71</f>
        <v>0</v>
      </c>
      <c r="D69" s="16">
        <f>'[1]24'!D71</f>
        <v>75</v>
      </c>
      <c r="E69" s="16">
        <f>'[1]24'!E71</f>
        <v>0</v>
      </c>
      <c r="F69" s="15">
        <f t="shared" ref="F69:F98" si="17">SUM(B69:E69)</f>
        <v>340</v>
      </c>
      <c r="G69" s="15">
        <f>'[1]24'!H71</f>
        <v>0</v>
      </c>
      <c r="H69" s="16">
        <f>'[1]24'!I71</f>
        <v>0</v>
      </c>
      <c r="I69" s="16">
        <f>'[1]24'!J71</f>
        <v>0</v>
      </c>
      <c r="J69" s="16">
        <f>'[1]24'!K71</f>
        <v>0</v>
      </c>
      <c r="K69" s="15">
        <f t="shared" si="15"/>
        <v>0</v>
      </c>
      <c r="L69" s="18">
        <f>frq!C69</f>
        <v>1</v>
      </c>
      <c r="M69" s="16">
        <f t="shared" si="11"/>
        <v>0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0</v>
      </c>
      <c r="S69">
        <f>96*4</f>
        <v>384</v>
      </c>
    </row>
    <row r="70" spans="1:19">
      <c r="A70" s="8" t="s">
        <v>112</v>
      </c>
      <c r="B70" s="15">
        <f>'[1]24'!B72</f>
        <v>265</v>
      </c>
      <c r="C70" s="16">
        <f>'[1]24'!C72</f>
        <v>0</v>
      </c>
      <c r="D70" s="16">
        <f>'[1]24'!D72</f>
        <v>75</v>
      </c>
      <c r="E70" s="16">
        <f>'[1]24'!E72</f>
        <v>0</v>
      </c>
      <c r="F70" s="15">
        <f t="shared" si="17"/>
        <v>340</v>
      </c>
      <c r="G70" s="15">
        <f>'[1]24'!H72</f>
        <v>0</v>
      </c>
      <c r="H70" s="16">
        <f>'[1]24'!I72</f>
        <v>0</v>
      </c>
      <c r="I70" s="16">
        <f>'[1]24'!J72</f>
        <v>0</v>
      </c>
      <c r="J70" s="16">
        <f>'[1]24'!K72</f>
        <v>0</v>
      </c>
      <c r="K70" s="15">
        <f t="shared" si="15"/>
        <v>0</v>
      </c>
      <c r="L70" s="18">
        <f>frq!C70</f>
        <v>1</v>
      </c>
      <c r="M70" s="16">
        <f t="shared" si="11"/>
        <v>0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0</v>
      </c>
    </row>
    <row r="71" spans="1:19">
      <c r="A71" s="8" t="s">
        <v>113</v>
      </c>
      <c r="B71" s="15">
        <f>'[1]24'!B73</f>
        <v>265</v>
      </c>
      <c r="C71" s="16">
        <f>'[1]24'!C73</f>
        <v>0</v>
      </c>
      <c r="D71" s="16">
        <f>'[1]24'!D73</f>
        <v>75</v>
      </c>
      <c r="E71" s="16">
        <f>'[1]24'!E73</f>
        <v>0</v>
      </c>
      <c r="F71" s="15">
        <f t="shared" si="17"/>
        <v>340</v>
      </c>
      <c r="G71" s="15">
        <f>'[1]24'!H73</f>
        <v>0</v>
      </c>
      <c r="H71" s="16">
        <f>'[1]24'!I73</f>
        <v>0</v>
      </c>
      <c r="I71" s="16">
        <f>'[1]24'!J73</f>
        <v>0</v>
      </c>
      <c r="J71" s="16">
        <f>'[1]24'!K73</f>
        <v>0</v>
      </c>
      <c r="K71" s="15">
        <f t="shared" si="15"/>
        <v>0</v>
      </c>
      <c r="L71" s="18">
        <f>frq!C71</f>
        <v>1</v>
      </c>
      <c r="M71" s="16">
        <f t="shared" si="11"/>
        <v>0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0</v>
      </c>
    </row>
    <row r="72" spans="1:19">
      <c r="A72" s="8" t="s">
        <v>114</v>
      </c>
      <c r="B72" s="15">
        <f>'[1]24'!B74</f>
        <v>265</v>
      </c>
      <c r="C72" s="16">
        <f>'[1]24'!C74</f>
        <v>0</v>
      </c>
      <c r="D72" s="16">
        <f>'[1]24'!D74</f>
        <v>75</v>
      </c>
      <c r="E72" s="16">
        <f>'[1]24'!E74</f>
        <v>0</v>
      </c>
      <c r="F72" s="15">
        <f t="shared" si="17"/>
        <v>340</v>
      </c>
      <c r="G72" s="15">
        <f>'[1]24'!H74</f>
        <v>0</v>
      </c>
      <c r="H72" s="16">
        <f>'[1]24'!I74</f>
        <v>0</v>
      </c>
      <c r="I72" s="16">
        <f>'[1]24'!J74</f>
        <v>0</v>
      </c>
      <c r="J72" s="16">
        <f>'[1]24'!K74</f>
        <v>0</v>
      </c>
      <c r="K72" s="15">
        <f t="shared" si="15"/>
        <v>0</v>
      </c>
      <c r="L72" s="18">
        <f>frq!C72</f>
        <v>1</v>
      </c>
      <c r="M72" s="16">
        <f t="shared" si="11"/>
        <v>0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0</v>
      </c>
    </row>
    <row r="73" spans="1:19">
      <c r="A73" s="8" t="s">
        <v>115</v>
      </c>
      <c r="B73" s="15">
        <f>'[1]24'!B75</f>
        <v>265</v>
      </c>
      <c r="C73" s="16">
        <f>'[1]24'!C75</f>
        <v>0</v>
      </c>
      <c r="D73" s="16">
        <f>'[1]24'!D75</f>
        <v>75</v>
      </c>
      <c r="E73" s="16">
        <f>'[1]24'!E75</f>
        <v>0</v>
      </c>
      <c r="F73" s="15">
        <f t="shared" si="17"/>
        <v>340</v>
      </c>
      <c r="G73" s="15">
        <f>'[1]24'!H75</f>
        <v>0</v>
      </c>
      <c r="H73" s="16">
        <f>'[1]24'!I75</f>
        <v>0</v>
      </c>
      <c r="I73" s="16">
        <f>'[1]24'!J75</f>
        <v>0</v>
      </c>
      <c r="J73" s="16">
        <f>'[1]24'!K75</f>
        <v>0</v>
      </c>
      <c r="K73" s="15">
        <f t="shared" si="15"/>
        <v>0</v>
      </c>
      <c r="L73" s="18">
        <f>frq!C73</f>
        <v>1</v>
      </c>
      <c r="M73" s="16">
        <f t="shared" si="11"/>
        <v>0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0</v>
      </c>
    </row>
    <row r="74" spans="1:19">
      <c r="A74" s="8" t="s">
        <v>116</v>
      </c>
      <c r="B74" s="15">
        <f>'[1]24'!B76</f>
        <v>265</v>
      </c>
      <c r="C74" s="16">
        <f>'[1]24'!C76</f>
        <v>0</v>
      </c>
      <c r="D74" s="16">
        <f>'[1]24'!D76</f>
        <v>75</v>
      </c>
      <c r="E74" s="16">
        <f>'[1]24'!E76</f>
        <v>0</v>
      </c>
      <c r="F74" s="15">
        <f t="shared" si="17"/>
        <v>340</v>
      </c>
      <c r="G74" s="15">
        <f>'[1]24'!H76</f>
        <v>0</v>
      </c>
      <c r="H74" s="16">
        <f>'[1]24'!I76</f>
        <v>0</v>
      </c>
      <c r="I74" s="16">
        <f>'[1]24'!J76</f>
        <v>0</v>
      </c>
      <c r="J74" s="16">
        <f>'[1]24'!K76</f>
        <v>0</v>
      </c>
      <c r="K74" s="15">
        <f t="shared" si="15"/>
        <v>0</v>
      </c>
      <c r="L74" s="18">
        <f>frq!C74</f>
        <v>1</v>
      </c>
      <c r="M74" s="16">
        <f t="shared" si="11"/>
        <v>0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0</v>
      </c>
    </row>
    <row r="75" spans="1:19">
      <c r="A75" s="8" t="s">
        <v>117</v>
      </c>
      <c r="B75" s="15">
        <f>'[1]24'!B77</f>
        <v>265</v>
      </c>
      <c r="C75" s="16">
        <f>'[1]24'!C77</f>
        <v>0</v>
      </c>
      <c r="D75" s="16">
        <f>'[1]24'!D77</f>
        <v>75</v>
      </c>
      <c r="E75" s="16">
        <f>'[1]24'!E77</f>
        <v>0</v>
      </c>
      <c r="F75" s="15">
        <f t="shared" si="17"/>
        <v>340</v>
      </c>
      <c r="G75" s="15">
        <f>'[1]24'!H77</f>
        <v>0</v>
      </c>
      <c r="H75" s="16">
        <f>'[1]24'!I77</f>
        <v>0</v>
      </c>
      <c r="I75" s="16">
        <f>'[1]24'!J77</f>
        <v>0</v>
      </c>
      <c r="J75" s="16">
        <f>'[1]24'!K77</f>
        <v>0</v>
      </c>
      <c r="K75" s="15">
        <f t="shared" si="15"/>
        <v>0</v>
      </c>
      <c r="L75" s="18">
        <f>frq!C75</f>
        <v>1</v>
      </c>
      <c r="M75" s="16">
        <f t="shared" si="11"/>
        <v>0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0</v>
      </c>
    </row>
    <row r="76" spans="1:19">
      <c r="A76" s="8" t="s">
        <v>118</v>
      </c>
      <c r="B76" s="15">
        <f>'[1]24'!B78</f>
        <v>265</v>
      </c>
      <c r="C76" s="16">
        <f>'[1]24'!C78</f>
        <v>0</v>
      </c>
      <c r="D76" s="16">
        <f>'[1]24'!D78</f>
        <v>75</v>
      </c>
      <c r="E76" s="16">
        <f>'[1]24'!E78</f>
        <v>0</v>
      </c>
      <c r="F76" s="15">
        <f t="shared" si="17"/>
        <v>340</v>
      </c>
      <c r="G76" s="15">
        <f>'[1]24'!H78</f>
        <v>0</v>
      </c>
      <c r="H76" s="16">
        <f>'[1]24'!I78</f>
        <v>0</v>
      </c>
      <c r="I76" s="16">
        <f>'[1]24'!J78</f>
        <v>0</v>
      </c>
      <c r="J76" s="16">
        <f>'[1]24'!K78</f>
        <v>0</v>
      </c>
      <c r="K76" s="15">
        <f t="shared" si="15"/>
        <v>0</v>
      </c>
      <c r="L76" s="18">
        <f>frq!C76</f>
        <v>1</v>
      </c>
      <c r="M76" s="16">
        <f t="shared" si="11"/>
        <v>0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0</v>
      </c>
    </row>
    <row r="77" spans="1:19">
      <c r="A77" s="8" t="s">
        <v>119</v>
      </c>
      <c r="B77" s="15">
        <f>'[1]24'!B79</f>
        <v>265</v>
      </c>
      <c r="C77" s="16">
        <f>'[1]24'!C79</f>
        <v>0</v>
      </c>
      <c r="D77" s="16">
        <f>'[1]24'!D79</f>
        <v>75</v>
      </c>
      <c r="E77" s="16">
        <f>'[1]24'!E79</f>
        <v>0</v>
      </c>
      <c r="F77" s="15">
        <f t="shared" si="17"/>
        <v>340</v>
      </c>
      <c r="G77" s="15">
        <f>'[1]24'!H79</f>
        <v>0</v>
      </c>
      <c r="H77" s="16">
        <f>'[1]24'!I79</f>
        <v>0</v>
      </c>
      <c r="I77" s="16">
        <f>'[1]24'!J79</f>
        <v>0</v>
      </c>
      <c r="J77" s="16">
        <f>'[1]24'!K79</f>
        <v>0</v>
      </c>
      <c r="K77" s="15">
        <f t="shared" si="15"/>
        <v>0</v>
      </c>
      <c r="L77" s="18">
        <f>frq!C77</f>
        <v>1</v>
      </c>
      <c r="M77" s="16">
        <f t="shared" si="11"/>
        <v>0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0</v>
      </c>
    </row>
    <row r="78" spans="1:19">
      <c r="A78" s="8" t="s">
        <v>120</v>
      </c>
      <c r="B78" s="15">
        <f>'[1]24'!B80</f>
        <v>265</v>
      </c>
      <c r="C78" s="16">
        <f>'[1]24'!C80</f>
        <v>0</v>
      </c>
      <c r="D78" s="16">
        <f>'[1]24'!D80</f>
        <v>75</v>
      </c>
      <c r="E78" s="16">
        <f>'[1]24'!E80</f>
        <v>0</v>
      </c>
      <c r="F78" s="15">
        <f t="shared" si="17"/>
        <v>340</v>
      </c>
      <c r="G78" s="15">
        <f>'[1]24'!H80</f>
        <v>0</v>
      </c>
      <c r="H78" s="16">
        <f>'[1]24'!I80</f>
        <v>0</v>
      </c>
      <c r="I78" s="16">
        <f>'[1]24'!J80</f>
        <v>0</v>
      </c>
      <c r="J78" s="16">
        <f>'[1]24'!K80</f>
        <v>0</v>
      </c>
      <c r="K78" s="15">
        <f t="shared" si="15"/>
        <v>0</v>
      </c>
      <c r="L78" s="18">
        <f>frq!C78</f>
        <v>1</v>
      </c>
      <c r="M78" s="16">
        <f t="shared" si="11"/>
        <v>0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0</v>
      </c>
    </row>
    <row r="79" spans="1:19">
      <c r="A79" s="8" t="s">
        <v>121</v>
      </c>
      <c r="B79" s="15">
        <f>'[1]24'!B81</f>
        <v>265</v>
      </c>
      <c r="C79" s="16">
        <f>'[1]24'!C81</f>
        <v>0</v>
      </c>
      <c r="D79" s="16">
        <f>'[1]24'!D81</f>
        <v>75</v>
      </c>
      <c r="E79" s="16">
        <f>'[1]24'!E81</f>
        <v>0</v>
      </c>
      <c r="F79" s="15">
        <f t="shared" si="17"/>
        <v>340</v>
      </c>
      <c r="G79" s="15">
        <f>'[1]24'!H81</f>
        <v>0</v>
      </c>
      <c r="H79" s="16">
        <f>'[1]24'!I81</f>
        <v>0</v>
      </c>
      <c r="I79" s="16">
        <f>'[1]24'!J81</f>
        <v>0</v>
      </c>
      <c r="J79" s="16">
        <f>'[1]24'!K81</f>
        <v>0</v>
      </c>
      <c r="K79" s="15">
        <f t="shared" si="15"/>
        <v>0</v>
      </c>
      <c r="L79" s="18">
        <f>frq!C79</f>
        <v>1</v>
      </c>
      <c r="M79" s="16">
        <f t="shared" si="11"/>
        <v>0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0</v>
      </c>
    </row>
    <row r="80" spans="1:19">
      <c r="A80" s="8" t="s">
        <v>122</v>
      </c>
      <c r="B80" s="15">
        <f>'[1]24'!B82</f>
        <v>265</v>
      </c>
      <c r="C80" s="16">
        <f>'[1]24'!C82</f>
        <v>0</v>
      </c>
      <c r="D80" s="16">
        <f>'[1]24'!D82</f>
        <v>75</v>
      </c>
      <c r="E80" s="16">
        <f>'[1]24'!E82</f>
        <v>0</v>
      </c>
      <c r="F80" s="15">
        <f t="shared" si="17"/>
        <v>340</v>
      </c>
      <c r="G80" s="15">
        <f>'[1]24'!H82</f>
        <v>0</v>
      </c>
      <c r="H80" s="16">
        <f>'[1]24'!I82</f>
        <v>0</v>
      </c>
      <c r="I80" s="16">
        <f>'[1]24'!J82</f>
        <v>0</v>
      </c>
      <c r="J80" s="16">
        <f>'[1]24'!K82</f>
        <v>0</v>
      </c>
      <c r="K80" s="15">
        <f t="shared" si="15"/>
        <v>0</v>
      </c>
      <c r="L80" s="18">
        <f>frq!C80</f>
        <v>1</v>
      </c>
      <c r="M80" s="16">
        <f t="shared" si="11"/>
        <v>0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0</v>
      </c>
    </row>
    <row r="81" spans="1:17">
      <c r="A81" s="8" t="s">
        <v>123</v>
      </c>
      <c r="B81" s="15">
        <f>'[1]24'!B83</f>
        <v>265</v>
      </c>
      <c r="C81" s="16">
        <f>'[1]24'!C83</f>
        <v>0</v>
      </c>
      <c r="D81" s="16">
        <f>'[1]24'!D83</f>
        <v>75</v>
      </c>
      <c r="E81" s="16">
        <f>'[1]24'!E83</f>
        <v>0</v>
      </c>
      <c r="F81" s="15">
        <f t="shared" si="17"/>
        <v>340</v>
      </c>
      <c r="G81" s="15">
        <f>'[1]24'!H83</f>
        <v>0</v>
      </c>
      <c r="H81" s="16">
        <f>'[1]24'!I83</f>
        <v>0</v>
      </c>
      <c r="I81" s="16">
        <f>'[1]24'!J83</f>
        <v>0</v>
      </c>
      <c r="J81" s="16">
        <f>'[1]24'!K83</f>
        <v>0</v>
      </c>
      <c r="K81" s="15">
        <f t="shared" si="15"/>
        <v>0</v>
      </c>
      <c r="L81" s="18">
        <f>frq!C81</f>
        <v>1</v>
      </c>
      <c r="M81" s="16">
        <f t="shared" si="11"/>
        <v>0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0</v>
      </c>
    </row>
    <row r="82" spans="1:17">
      <c r="A82" s="8" t="s">
        <v>124</v>
      </c>
      <c r="B82" s="15">
        <f>'[1]24'!B84</f>
        <v>265</v>
      </c>
      <c r="C82" s="16">
        <f>'[1]24'!C84</f>
        <v>0</v>
      </c>
      <c r="D82" s="16">
        <f>'[1]24'!D84</f>
        <v>75</v>
      </c>
      <c r="E82" s="16">
        <f>'[1]24'!E84</f>
        <v>0</v>
      </c>
      <c r="F82" s="15">
        <f t="shared" si="17"/>
        <v>340</v>
      </c>
      <c r="G82" s="15">
        <f>'[1]24'!H84</f>
        <v>0</v>
      </c>
      <c r="H82" s="16">
        <f>'[1]24'!I84</f>
        <v>0</v>
      </c>
      <c r="I82" s="16">
        <f>'[1]24'!J84</f>
        <v>0</v>
      </c>
      <c r="J82" s="16">
        <f>'[1]24'!K84</f>
        <v>0</v>
      </c>
      <c r="K82" s="15">
        <f t="shared" si="15"/>
        <v>0</v>
      </c>
      <c r="L82" s="18">
        <f>frq!C82</f>
        <v>1</v>
      </c>
      <c r="M82" s="16">
        <f t="shared" si="11"/>
        <v>0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0</v>
      </c>
    </row>
    <row r="83" spans="1:17">
      <c r="A83" s="8" t="s">
        <v>125</v>
      </c>
      <c r="B83" s="15">
        <f>'[1]24'!B85</f>
        <v>265</v>
      </c>
      <c r="C83" s="16">
        <f>'[1]24'!C85</f>
        <v>0</v>
      </c>
      <c r="D83" s="16">
        <f>'[1]24'!D85</f>
        <v>75</v>
      </c>
      <c r="E83" s="16">
        <f>'[1]24'!E85</f>
        <v>0</v>
      </c>
      <c r="F83" s="15">
        <f t="shared" si="17"/>
        <v>340</v>
      </c>
      <c r="G83" s="15">
        <f>'[1]24'!H85</f>
        <v>0</v>
      </c>
      <c r="H83" s="16">
        <f>'[1]24'!I85</f>
        <v>0</v>
      </c>
      <c r="I83" s="16">
        <f>'[1]24'!J85</f>
        <v>0</v>
      </c>
      <c r="J83" s="16">
        <f>'[1]24'!K85</f>
        <v>0</v>
      </c>
      <c r="K83" s="15">
        <f t="shared" si="15"/>
        <v>0</v>
      </c>
      <c r="L83" s="18">
        <f>frq!C83</f>
        <v>1</v>
      </c>
      <c r="M83" s="16">
        <f t="shared" si="11"/>
        <v>0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0</v>
      </c>
    </row>
    <row r="84" spans="1:17">
      <c r="A84" s="8" t="s">
        <v>126</v>
      </c>
      <c r="B84" s="15">
        <f>'[1]24'!B86</f>
        <v>265</v>
      </c>
      <c r="C84" s="16">
        <f>'[1]24'!C86</f>
        <v>0</v>
      </c>
      <c r="D84" s="16">
        <f>'[1]24'!D86</f>
        <v>75</v>
      </c>
      <c r="E84" s="16">
        <f>'[1]24'!E86</f>
        <v>0</v>
      </c>
      <c r="F84" s="15">
        <f t="shared" si="17"/>
        <v>340</v>
      </c>
      <c r="G84" s="15">
        <f>'[1]24'!H86</f>
        <v>0</v>
      </c>
      <c r="H84" s="16">
        <f>'[1]24'!I86</f>
        <v>0</v>
      </c>
      <c r="I84" s="16">
        <f>'[1]24'!J86</f>
        <v>0</v>
      </c>
      <c r="J84" s="16">
        <f>'[1]24'!K86</f>
        <v>0</v>
      </c>
      <c r="K84" s="15">
        <f t="shared" si="15"/>
        <v>0</v>
      </c>
      <c r="L84" s="18">
        <f>frq!C84</f>
        <v>1</v>
      </c>
      <c r="M84" s="16">
        <f t="shared" si="11"/>
        <v>0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0</v>
      </c>
    </row>
    <row r="85" spans="1:17">
      <c r="A85" s="8" t="s">
        <v>127</v>
      </c>
      <c r="B85" s="15">
        <f>'[1]24'!B87</f>
        <v>265</v>
      </c>
      <c r="C85" s="16">
        <f>'[1]24'!C87</f>
        <v>0</v>
      </c>
      <c r="D85" s="16">
        <f>'[1]24'!D87</f>
        <v>75</v>
      </c>
      <c r="E85" s="16">
        <f>'[1]24'!E87</f>
        <v>0</v>
      </c>
      <c r="F85" s="15">
        <f t="shared" si="17"/>
        <v>340</v>
      </c>
      <c r="G85" s="15">
        <f>'[1]24'!H87</f>
        <v>0</v>
      </c>
      <c r="H85" s="16">
        <f>'[1]24'!I87</f>
        <v>0</v>
      </c>
      <c r="I85" s="16">
        <f>'[1]24'!J87</f>
        <v>0</v>
      </c>
      <c r="J85" s="16">
        <f>'[1]24'!K87</f>
        <v>0</v>
      </c>
      <c r="K85" s="15">
        <f t="shared" si="15"/>
        <v>0</v>
      </c>
      <c r="L85" s="18">
        <f>frq!C85</f>
        <v>1</v>
      </c>
      <c r="M85" s="16">
        <f t="shared" si="11"/>
        <v>0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0</v>
      </c>
    </row>
    <row r="86" spans="1:17">
      <c r="A86" s="8" t="s">
        <v>128</v>
      </c>
      <c r="B86" s="15">
        <f>'[1]24'!B88</f>
        <v>265</v>
      </c>
      <c r="C86" s="16">
        <f>'[1]24'!C88</f>
        <v>0</v>
      </c>
      <c r="D86" s="16">
        <f>'[1]24'!D88</f>
        <v>75</v>
      </c>
      <c r="E86" s="16">
        <f>'[1]24'!E88</f>
        <v>0</v>
      </c>
      <c r="F86" s="15">
        <f t="shared" si="17"/>
        <v>340</v>
      </c>
      <c r="G86" s="15">
        <f>'[1]24'!H88</f>
        <v>0</v>
      </c>
      <c r="H86" s="16">
        <f>'[1]24'!I88</f>
        <v>0</v>
      </c>
      <c r="I86" s="16">
        <f>'[1]24'!J88</f>
        <v>0</v>
      </c>
      <c r="J86" s="16">
        <f>'[1]24'!K88</f>
        <v>0</v>
      </c>
      <c r="K86" s="15">
        <f t="shared" si="15"/>
        <v>0</v>
      </c>
      <c r="L86" s="18">
        <f>frq!C86</f>
        <v>1</v>
      </c>
      <c r="M86" s="16">
        <f t="shared" si="11"/>
        <v>0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0</v>
      </c>
    </row>
    <row r="87" spans="1:17">
      <c r="A87" s="8" t="s">
        <v>129</v>
      </c>
      <c r="B87" s="15">
        <f>'[1]24'!B89</f>
        <v>265</v>
      </c>
      <c r="C87" s="16">
        <f>'[1]24'!C89</f>
        <v>0</v>
      </c>
      <c r="D87" s="16">
        <f>'[1]24'!D89</f>
        <v>75</v>
      </c>
      <c r="E87" s="16">
        <f>'[1]24'!E89</f>
        <v>0</v>
      </c>
      <c r="F87" s="15">
        <f t="shared" si="17"/>
        <v>340</v>
      </c>
      <c r="G87" s="15">
        <f>'[1]24'!H89</f>
        <v>0</v>
      </c>
      <c r="H87" s="16">
        <f>'[1]24'!I89</f>
        <v>0</v>
      </c>
      <c r="I87" s="16">
        <f>'[1]24'!J89</f>
        <v>0</v>
      </c>
      <c r="J87" s="16">
        <f>'[1]24'!K89</f>
        <v>0</v>
      </c>
      <c r="K87" s="15">
        <f t="shared" si="15"/>
        <v>0</v>
      </c>
      <c r="L87" s="18">
        <f>frq!C87</f>
        <v>1</v>
      </c>
      <c r="M87" s="16">
        <f t="shared" si="11"/>
        <v>0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0</v>
      </c>
    </row>
    <row r="88" spans="1:17">
      <c r="A88" s="8" t="s">
        <v>130</v>
      </c>
      <c r="B88" s="15">
        <f>'[1]24'!B90</f>
        <v>265</v>
      </c>
      <c r="C88" s="16">
        <f>'[1]24'!C90</f>
        <v>0</v>
      </c>
      <c r="D88" s="16">
        <f>'[1]24'!D90</f>
        <v>75</v>
      </c>
      <c r="E88" s="16">
        <f>'[1]24'!E90</f>
        <v>0</v>
      </c>
      <c r="F88" s="15">
        <f t="shared" si="17"/>
        <v>340</v>
      </c>
      <c r="G88" s="15">
        <f>'[1]24'!H90</f>
        <v>0</v>
      </c>
      <c r="H88" s="16">
        <f>'[1]24'!I90</f>
        <v>0</v>
      </c>
      <c r="I88" s="16">
        <f>'[1]24'!J90</f>
        <v>0</v>
      </c>
      <c r="J88" s="16">
        <f>'[1]24'!K90</f>
        <v>0</v>
      </c>
      <c r="K88" s="15">
        <f t="shared" si="15"/>
        <v>0</v>
      </c>
      <c r="L88" s="18">
        <f>frq!C88</f>
        <v>1</v>
      </c>
      <c r="M88" s="16">
        <f t="shared" si="11"/>
        <v>0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0</v>
      </c>
    </row>
    <row r="89" spans="1:17">
      <c r="A89" s="8" t="s">
        <v>131</v>
      </c>
      <c r="B89" s="15">
        <f>'[1]24'!B91</f>
        <v>265</v>
      </c>
      <c r="C89" s="16">
        <f>'[1]24'!C91</f>
        <v>0</v>
      </c>
      <c r="D89" s="16">
        <f>'[1]24'!D91</f>
        <v>75</v>
      </c>
      <c r="E89" s="16">
        <f>'[1]24'!E91</f>
        <v>0</v>
      </c>
      <c r="F89" s="15">
        <f t="shared" si="17"/>
        <v>340</v>
      </c>
      <c r="G89" s="15">
        <f>'[1]24'!H91</f>
        <v>0</v>
      </c>
      <c r="H89" s="16">
        <f>'[1]24'!I91</f>
        <v>0</v>
      </c>
      <c r="I89" s="16">
        <f>'[1]24'!J91</f>
        <v>0</v>
      </c>
      <c r="J89" s="16">
        <f>'[1]24'!K91</f>
        <v>0</v>
      </c>
      <c r="K89" s="15">
        <f t="shared" si="15"/>
        <v>0</v>
      </c>
      <c r="L89" s="18">
        <f>frq!C89</f>
        <v>1</v>
      </c>
      <c r="M89" s="16">
        <f t="shared" si="11"/>
        <v>0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0</v>
      </c>
    </row>
    <row r="90" spans="1:17">
      <c r="A90" s="8" t="s">
        <v>132</v>
      </c>
      <c r="B90" s="15">
        <f>'[1]24'!B92</f>
        <v>265</v>
      </c>
      <c r="C90" s="16">
        <f>'[1]24'!C92</f>
        <v>0</v>
      </c>
      <c r="D90" s="16">
        <f>'[1]24'!D92</f>
        <v>75</v>
      </c>
      <c r="E90" s="16">
        <f>'[1]24'!E92</f>
        <v>0</v>
      </c>
      <c r="F90" s="15">
        <f t="shared" si="17"/>
        <v>340</v>
      </c>
      <c r="G90" s="15">
        <f>'[1]24'!H92</f>
        <v>0</v>
      </c>
      <c r="H90" s="16">
        <f>'[1]24'!I92</f>
        <v>0</v>
      </c>
      <c r="I90" s="16">
        <f>'[1]24'!J92</f>
        <v>0</v>
      </c>
      <c r="J90" s="16">
        <f>'[1]24'!K92</f>
        <v>0</v>
      </c>
      <c r="K90" s="15">
        <f t="shared" si="15"/>
        <v>0</v>
      </c>
      <c r="L90" s="18">
        <f>frq!C90</f>
        <v>1</v>
      </c>
      <c r="M90" s="16">
        <f t="shared" si="11"/>
        <v>0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0</v>
      </c>
    </row>
    <row r="91" spans="1:17">
      <c r="A91" s="8" t="s">
        <v>133</v>
      </c>
      <c r="B91" s="15">
        <f>'[1]24'!B93</f>
        <v>265</v>
      </c>
      <c r="C91" s="16">
        <f>'[1]24'!C93</f>
        <v>0</v>
      </c>
      <c r="D91" s="16">
        <f>'[1]24'!D93</f>
        <v>75</v>
      </c>
      <c r="E91" s="16">
        <f>'[1]24'!E93</f>
        <v>0</v>
      </c>
      <c r="F91" s="15">
        <f t="shared" si="17"/>
        <v>340</v>
      </c>
      <c r="G91" s="15">
        <f>'[1]24'!H93</f>
        <v>0</v>
      </c>
      <c r="H91" s="16">
        <f>'[1]24'!I93</f>
        <v>0</v>
      </c>
      <c r="I91" s="16">
        <f>'[1]24'!J93</f>
        <v>0</v>
      </c>
      <c r="J91" s="16">
        <f>'[1]24'!K93</f>
        <v>0</v>
      </c>
      <c r="K91" s="15">
        <f t="shared" si="15"/>
        <v>0</v>
      </c>
      <c r="L91" s="18">
        <f>frq!C91</f>
        <v>1</v>
      </c>
      <c r="M91" s="16">
        <f t="shared" si="11"/>
        <v>0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0</v>
      </c>
    </row>
    <row r="92" spans="1:17">
      <c r="A92" s="8" t="s">
        <v>134</v>
      </c>
      <c r="B92" s="15">
        <f>'[1]24'!B94</f>
        <v>265</v>
      </c>
      <c r="C92" s="16">
        <f>'[1]24'!C94</f>
        <v>0</v>
      </c>
      <c r="D92" s="16">
        <f>'[1]24'!D94</f>
        <v>75</v>
      </c>
      <c r="E92" s="16">
        <f>'[1]24'!E94</f>
        <v>0</v>
      </c>
      <c r="F92" s="15">
        <f t="shared" si="17"/>
        <v>340</v>
      </c>
      <c r="G92" s="15">
        <f>'[1]24'!H94</f>
        <v>0</v>
      </c>
      <c r="H92" s="16">
        <f>'[1]24'!I94</f>
        <v>0</v>
      </c>
      <c r="I92" s="16">
        <f>'[1]24'!J94</f>
        <v>0</v>
      </c>
      <c r="J92" s="16">
        <f>'[1]24'!K94</f>
        <v>0</v>
      </c>
      <c r="K92" s="15">
        <f t="shared" si="15"/>
        <v>0</v>
      </c>
      <c r="L92" s="18">
        <f>frq!C92</f>
        <v>1</v>
      </c>
      <c r="M92" s="16">
        <f t="shared" si="11"/>
        <v>0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0</v>
      </c>
    </row>
    <row r="93" spans="1:17">
      <c r="A93" s="8" t="s">
        <v>135</v>
      </c>
      <c r="B93" s="15">
        <f>'[1]24'!B95</f>
        <v>265</v>
      </c>
      <c r="C93" s="16">
        <f>'[1]24'!C95</f>
        <v>0</v>
      </c>
      <c r="D93" s="16">
        <f>'[1]24'!D95</f>
        <v>75</v>
      </c>
      <c r="E93" s="16">
        <f>'[1]24'!E95</f>
        <v>0</v>
      </c>
      <c r="F93" s="15">
        <f t="shared" si="17"/>
        <v>340</v>
      </c>
      <c r="G93" s="15">
        <f>'[1]24'!H95</f>
        <v>0</v>
      </c>
      <c r="H93" s="16">
        <f>'[1]24'!I95</f>
        <v>0</v>
      </c>
      <c r="I93" s="16">
        <f>'[1]24'!J95</f>
        <v>0</v>
      </c>
      <c r="J93" s="16">
        <f>'[1]24'!K95</f>
        <v>0</v>
      </c>
      <c r="K93" s="15">
        <f t="shared" si="15"/>
        <v>0</v>
      </c>
      <c r="L93" s="18">
        <f>frq!C93</f>
        <v>1</v>
      </c>
      <c r="M93" s="16">
        <f t="shared" si="11"/>
        <v>0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0</v>
      </c>
    </row>
    <row r="94" spans="1:17">
      <c r="A94" s="8" t="s">
        <v>136</v>
      </c>
      <c r="B94" s="15">
        <f>'[1]24'!B96</f>
        <v>265</v>
      </c>
      <c r="C94" s="16">
        <f>'[1]24'!C96</f>
        <v>0</v>
      </c>
      <c r="D94" s="16">
        <f>'[1]24'!D96</f>
        <v>75</v>
      </c>
      <c r="E94" s="16">
        <f>'[1]24'!E96</f>
        <v>0</v>
      </c>
      <c r="F94" s="15">
        <f t="shared" si="17"/>
        <v>340</v>
      </c>
      <c r="G94" s="15">
        <f>'[1]24'!H96</f>
        <v>0</v>
      </c>
      <c r="H94" s="16">
        <f>'[1]24'!I96</f>
        <v>0</v>
      </c>
      <c r="I94" s="16">
        <f>'[1]24'!J96</f>
        <v>0</v>
      </c>
      <c r="J94" s="16">
        <f>'[1]24'!K96</f>
        <v>0</v>
      </c>
      <c r="K94" s="15">
        <f t="shared" si="15"/>
        <v>0</v>
      </c>
      <c r="L94" s="18">
        <f>frq!C94</f>
        <v>1</v>
      </c>
      <c r="M94" s="16">
        <f t="shared" si="11"/>
        <v>0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0</v>
      </c>
    </row>
    <row r="95" spans="1:17">
      <c r="A95" s="8" t="s">
        <v>137</v>
      </c>
      <c r="B95" s="15">
        <f>'[1]24'!B97</f>
        <v>265</v>
      </c>
      <c r="C95" s="16">
        <f>'[1]24'!C97</f>
        <v>0</v>
      </c>
      <c r="D95" s="16">
        <f>'[1]24'!D97</f>
        <v>75</v>
      </c>
      <c r="E95" s="16">
        <f>'[1]24'!E97</f>
        <v>0</v>
      </c>
      <c r="F95" s="15">
        <f t="shared" si="17"/>
        <v>340</v>
      </c>
      <c r="G95" s="15">
        <f>'[1]24'!H97</f>
        <v>0</v>
      </c>
      <c r="H95" s="16">
        <f>'[1]24'!I97</f>
        <v>0</v>
      </c>
      <c r="I95" s="16">
        <f>'[1]24'!J97</f>
        <v>0</v>
      </c>
      <c r="J95" s="16">
        <f>'[1]24'!K97</f>
        <v>0</v>
      </c>
      <c r="K95" s="15">
        <f t="shared" si="15"/>
        <v>0</v>
      </c>
      <c r="L95" s="18">
        <f>frq!C95</f>
        <v>1</v>
      </c>
      <c r="M95" s="16">
        <f t="shared" si="11"/>
        <v>0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0</v>
      </c>
    </row>
    <row r="96" spans="1:17">
      <c r="A96" s="8" t="s">
        <v>138</v>
      </c>
      <c r="B96" s="15">
        <f>'[1]24'!B98</f>
        <v>265</v>
      </c>
      <c r="C96" s="16">
        <f>'[1]24'!C98</f>
        <v>0</v>
      </c>
      <c r="D96" s="16">
        <f>'[1]24'!D98</f>
        <v>75</v>
      </c>
      <c r="E96" s="16">
        <f>'[1]24'!E98</f>
        <v>0</v>
      </c>
      <c r="F96" s="15">
        <f t="shared" si="17"/>
        <v>340</v>
      </c>
      <c r="G96" s="15">
        <f>'[1]24'!H98</f>
        <v>0</v>
      </c>
      <c r="H96" s="16">
        <f>'[1]24'!I98</f>
        <v>0</v>
      </c>
      <c r="I96" s="16">
        <f>'[1]24'!J98</f>
        <v>0</v>
      </c>
      <c r="J96" s="16">
        <f>'[1]24'!K98</f>
        <v>0</v>
      </c>
      <c r="K96" s="15">
        <f t="shared" si="15"/>
        <v>0</v>
      </c>
      <c r="L96" s="18">
        <f>frq!C96</f>
        <v>1</v>
      </c>
      <c r="M96" s="16">
        <f t="shared" si="11"/>
        <v>0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0</v>
      </c>
    </row>
    <row r="97" spans="1:17">
      <c r="A97" s="8" t="s">
        <v>139</v>
      </c>
      <c r="B97" s="15">
        <f>'[1]24'!B99</f>
        <v>265</v>
      </c>
      <c r="C97" s="16">
        <f>'[1]24'!C99</f>
        <v>0</v>
      </c>
      <c r="D97" s="16">
        <f>'[1]24'!D99</f>
        <v>75</v>
      </c>
      <c r="E97" s="16">
        <f>'[1]24'!E99</f>
        <v>0</v>
      </c>
      <c r="F97" s="15">
        <f t="shared" si="17"/>
        <v>340</v>
      </c>
      <c r="G97" s="15">
        <f>'[1]24'!H99</f>
        <v>0</v>
      </c>
      <c r="H97" s="16">
        <f>'[1]24'!I99</f>
        <v>0</v>
      </c>
      <c r="I97" s="16">
        <f>'[1]24'!J99</f>
        <v>0</v>
      </c>
      <c r="J97" s="16">
        <f>'[1]24'!K99</f>
        <v>0</v>
      </c>
      <c r="K97" s="15">
        <f t="shared" si="15"/>
        <v>0</v>
      </c>
      <c r="L97" s="18">
        <f>frq!C97</f>
        <v>1</v>
      </c>
      <c r="M97" s="16">
        <f t="shared" si="11"/>
        <v>0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0</v>
      </c>
    </row>
    <row r="98" spans="1:17">
      <c r="A98" s="8" t="s">
        <v>140</v>
      </c>
      <c r="B98" s="15">
        <f>'[1]24'!B100</f>
        <v>265</v>
      </c>
      <c r="C98" s="16">
        <f>'[1]24'!C100</f>
        <v>0</v>
      </c>
      <c r="D98" s="16">
        <f>'[1]24'!D100</f>
        <v>75</v>
      </c>
      <c r="E98" s="16">
        <f>'[1]24'!E100</f>
        <v>0</v>
      </c>
      <c r="F98" s="15">
        <f t="shared" si="17"/>
        <v>340</v>
      </c>
      <c r="G98" s="15">
        <f>'[1]24'!H100</f>
        <v>0</v>
      </c>
      <c r="H98" s="16">
        <f>'[1]24'!I100</f>
        <v>0</v>
      </c>
      <c r="I98" s="16">
        <f>'[1]24'!J100</f>
        <v>0</v>
      </c>
      <c r="J98" s="16">
        <f>'[1]24'!K100</f>
        <v>0</v>
      </c>
      <c r="K98" s="15">
        <f t="shared" si="15"/>
        <v>0</v>
      </c>
      <c r="L98" s="18">
        <f>frq!C98</f>
        <v>1</v>
      </c>
      <c r="M98" s="16">
        <f t="shared" si="11"/>
        <v>0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0</v>
      </c>
    </row>
    <row r="99" spans="1:17">
      <c r="A99" s="8" t="s">
        <v>171</v>
      </c>
      <c r="B99" s="15">
        <f t="shared" ref="B99:Q99" si="18">SUM(B3:B98)/4000</f>
        <v>6.36</v>
      </c>
      <c r="C99" s="15">
        <f t="shared" si="18"/>
        <v>0</v>
      </c>
      <c r="D99" s="15">
        <f t="shared" si="18"/>
        <v>1.8</v>
      </c>
      <c r="E99" s="15">
        <f t="shared" si="18"/>
        <v>0</v>
      </c>
      <c r="F99" s="15">
        <f t="shared" si="18"/>
        <v>8.16</v>
      </c>
      <c r="G99" s="15">
        <f t="shared" si="18"/>
        <v>0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0</v>
      </c>
      <c r="L99" s="15">
        <f t="shared" si="18"/>
        <v>2.4E-2</v>
      </c>
      <c r="M99" s="15">
        <f t="shared" si="18"/>
        <v>0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0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workbookViewId="0"/>
  </sheetViews>
  <sheetFormatPr defaultRowHeight="15"/>
  <cols>
    <col min="1" max="1" width="13.28515625" bestFit="1" customWidth="1"/>
  </cols>
  <sheetData>
    <row r="1" spans="1:18" ht="39">
      <c r="A1" s="193">
        <f>Allocation_SG!A1</f>
        <v>45254</v>
      </c>
      <c r="B1" s="3" t="s">
        <v>175</v>
      </c>
      <c r="C1" s="4" t="s">
        <v>175</v>
      </c>
      <c r="D1" s="4" t="s">
        <v>175</v>
      </c>
      <c r="E1" s="4" t="s">
        <v>175</v>
      </c>
      <c r="F1" s="5" t="s">
        <v>153</v>
      </c>
      <c r="G1" s="3" t="s">
        <v>176</v>
      </c>
      <c r="H1" s="4" t="s">
        <v>176</v>
      </c>
      <c r="I1" s="4" t="s">
        <v>176</v>
      </c>
      <c r="J1" s="4" t="s">
        <v>176</v>
      </c>
      <c r="K1" s="5" t="s">
        <v>176</v>
      </c>
      <c r="L1" s="6" t="s">
        <v>155</v>
      </c>
      <c r="M1" s="3" t="s">
        <v>177</v>
      </c>
      <c r="N1" s="4" t="s">
        <v>177</v>
      </c>
      <c r="O1" s="4" t="s">
        <v>177</v>
      </c>
      <c r="P1" s="4" t="s">
        <v>177</v>
      </c>
      <c r="Q1" s="4" t="s">
        <v>177</v>
      </c>
      <c r="R1" s="6" t="s">
        <v>178</v>
      </c>
    </row>
    <row r="2" spans="1:18" ht="27" thickBot="1">
      <c r="A2" s="120" t="s">
        <v>160</v>
      </c>
      <c r="B2" s="120" t="s">
        <v>161</v>
      </c>
      <c r="C2" s="121" t="s">
        <v>162</v>
      </c>
      <c r="D2" s="121" t="s">
        <v>165</v>
      </c>
      <c r="E2" s="121" t="s">
        <v>166</v>
      </c>
      <c r="F2" s="122" t="s">
        <v>184</v>
      </c>
      <c r="G2" s="120" t="s">
        <v>161</v>
      </c>
      <c r="H2" s="121" t="s">
        <v>162</v>
      </c>
      <c r="I2" s="121" t="s">
        <v>165</v>
      </c>
      <c r="J2" s="121" t="s">
        <v>166</v>
      </c>
      <c r="K2" s="122" t="s">
        <v>184</v>
      </c>
      <c r="L2" s="123" t="s">
        <v>168</v>
      </c>
      <c r="M2" s="120" t="s">
        <v>161</v>
      </c>
      <c r="N2" s="121" t="s">
        <v>162</v>
      </c>
      <c r="O2" s="121" t="s">
        <v>165</v>
      </c>
      <c r="P2" s="121" t="s">
        <v>166</v>
      </c>
      <c r="Q2" s="121" t="s">
        <v>184</v>
      </c>
      <c r="R2" s="123" t="s">
        <v>332</v>
      </c>
    </row>
    <row r="3" spans="1:18">
      <c r="A3" s="8" t="s">
        <v>45</v>
      </c>
      <c r="B3" s="194">
        <f>'[2]24'!B5</f>
        <v>42</v>
      </c>
      <c r="C3" s="195">
        <f>'[2]24'!C5</f>
        <v>30</v>
      </c>
      <c r="D3" s="195">
        <f>'[2]24'!D5</f>
        <v>0</v>
      </c>
      <c r="E3" s="195">
        <f>'[2]24'!E5</f>
        <v>0</v>
      </c>
      <c r="F3" s="15">
        <f>SUM(B3:E3)</f>
        <v>72</v>
      </c>
      <c r="G3" s="194">
        <f>'[2]24'!H5</f>
        <v>38</v>
      </c>
      <c r="H3" s="195">
        <f>'[2]24'!I5</f>
        <v>0</v>
      </c>
      <c r="I3" s="195">
        <f>'[2]24'!J5</f>
        <v>0</v>
      </c>
      <c r="J3" s="195">
        <f>'[2]24'!K5</f>
        <v>0</v>
      </c>
      <c r="K3" s="15">
        <f>SUM(G3:J3)</f>
        <v>38</v>
      </c>
      <c r="L3" s="18">
        <f>frq!C3</f>
        <v>1</v>
      </c>
      <c r="M3" s="124">
        <f>IF($L3=1,G3,IF(AND($L3=0.985,G3&gt;0.985*B3),B3*0.985,IF(AND($L3=0.965,G3&gt;0.965*B3),0.965*B3,G3)))-R3</f>
        <v>37.6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37.6</v>
      </c>
      <c r="R3" s="18">
        <v>0.4</v>
      </c>
    </row>
    <row r="4" spans="1:18">
      <c r="A4" s="8" t="s">
        <v>46</v>
      </c>
      <c r="B4" s="194">
        <f>'[2]24'!B6</f>
        <v>42</v>
      </c>
      <c r="C4" s="195">
        <f>'[2]24'!C6</f>
        <v>30</v>
      </c>
      <c r="D4" s="195">
        <f>'[2]24'!D6</f>
        <v>0</v>
      </c>
      <c r="E4" s="195">
        <f>'[2]24'!E6</f>
        <v>0</v>
      </c>
      <c r="F4" s="15">
        <f>SUM(B4:E4)</f>
        <v>72</v>
      </c>
      <c r="G4" s="194">
        <f>'[2]24'!H6</f>
        <v>38</v>
      </c>
      <c r="H4" s="195">
        <f>'[2]24'!I6</f>
        <v>0</v>
      </c>
      <c r="I4" s="195">
        <f>'[2]24'!J6</f>
        <v>0</v>
      </c>
      <c r="J4" s="195">
        <f>'[2]24'!K6</f>
        <v>0</v>
      </c>
      <c r="K4" s="15">
        <f t="shared" ref="K4:K67" si="3">SUM(G4:J4)</f>
        <v>38</v>
      </c>
      <c r="L4" s="18">
        <f>frq!C4</f>
        <v>1</v>
      </c>
      <c r="M4" s="124">
        <f t="shared" ref="M4:M67" si="4">IF($L4=1,G4,IF(AND($L4=0.985,G4&gt;0.985*B4),B4*0.985,IF(AND($L4=0.965,G4&gt;0.965*B4),0.965*B4,G4)))-R4</f>
        <v>37.6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37.6</v>
      </c>
      <c r="R4" s="18">
        <v>0.4</v>
      </c>
    </row>
    <row r="5" spans="1:18">
      <c r="A5" s="8" t="s">
        <v>47</v>
      </c>
      <c r="B5" s="194">
        <f>'[2]24'!B7</f>
        <v>42</v>
      </c>
      <c r="C5" s="195">
        <f>'[2]24'!C7</f>
        <v>30</v>
      </c>
      <c r="D5" s="195">
        <f>'[2]24'!D7</f>
        <v>0</v>
      </c>
      <c r="E5" s="195">
        <f>'[2]24'!E7</f>
        <v>0</v>
      </c>
      <c r="F5" s="15">
        <f t="shared" ref="F5:F68" si="6">SUM(B5:E5)</f>
        <v>72</v>
      </c>
      <c r="G5" s="194">
        <f>'[2]24'!H7</f>
        <v>38</v>
      </c>
      <c r="H5" s="195">
        <f>'[2]24'!I7</f>
        <v>0</v>
      </c>
      <c r="I5" s="195">
        <f>'[2]24'!J7</f>
        <v>0</v>
      </c>
      <c r="J5" s="195">
        <f>'[2]24'!K7</f>
        <v>0</v>
      </c>
      <c r="K5" s="15">
        <f t="shared" si="3"/>
        <v>38</v>
      </c>
      <c r="L5" s="18">
        <f>frq!C5</f>
        <v>1</v>
      </c>
      <c r="M5" s="124">
        <f t="shared" si="4"/>
        <v>37.6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37.6</v>
      </c>
      <c r="R5" s="18">
        <v>0.4</v>
      </c>
    </row>
    <row r="6" spans="1:18">
      <c r="A6" s="8" t="s">
        <v>48</v>
      </c>
      <c r="B6" s="194">
        <f>'[2]24'!B8</f>
        <v>42</v>
      </c>
      <c r="C6" s="195">
        <f>'[2]24'!C8</f>
        <v>30</v>
      </c>
      <c r="D6" s="195">
        <f>'[2]24'!D8</f>
        <v>0</v>
      </c>
      <c r="E6" s="195">
        <f>'[2]24'!E8</f>
        <v>0</v>
      </c>
      <c r="F6" s="15">
        <f t="shared" si="6"/>
        <v>72</v>
      </c>
      <c r="G6" s="194">
        <f>'[2]24'!H8</f>
        <v>38</v>
      </c>
      <c r="H6" s="195">
        <f>'[2]24'!I8</f>
        <v>0</v>
      </c>
      <c r="I6" s="195">
        <f>'[2]24'!J8</f>
        <v>0</v>
      </c>
      <c r="J6" s="195">
        <f>'[2]24'!K8</f>
        <v>0</v>
      </c>
      <c r="K6" s="15">
        <f t="shared" si="3"/>
        <v>38</v>
      </c>
      <c r="L6" s="18">
        <f>frq!C6</f>
        <v>1</v>
      </c>
      <c r="M6" s="124">
        <f t="shared" si="4"/>
        <v>37.6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37.6</v>
      </c>
      <c r="R6" s="18">
        <v>0.4</v>
      </c>
    </row>
    <row r="7" spans="1:18">
      <c r="A7" s="8" t="s">
        <v>49</v>
      </c>
      <c r="B7" s="194">
        <f>'[2]24'!B9</f>
        <v>42</v>
      </c>
      <c r="C7" s="195">
        <f>'[2]24'!C9</f>
        <v>30</v>
      </c>
      <c r="D7" s="195">
        <f>'[2]24'!D9</f>
        <v>0</v>
      </c>
      <c r="E7" s="195">
        <f>'[2]24'!E9</f>
        <v>0</v>
      </c>
      <c r="F7" s="15">
        <f t="shared" si="6"/>
        <v>72</v>
      </c>
      <c r="G7" s="194">
        <f>'[2]24'!H9</f>
        <v>38</v>
      </c>
      <c r="H7" s="195">
        <f>'[2]24'!I9</f>
        <v>0</v>
      </c>
      <c r="I7" s="195">
        <f>'[2]24'!J9</f>
        <v>0</v>
      </c>
      <c r="J7" s="195">
        <f>'[2]24'!K9</f>
        <v>0</v>
      </c>
      <c r="K7" s="15">
        <f t="shared" si="3"/>
        <v>38</v>
      </c>
      <c r="L7" s="18">
        <f>frq!C7</f>
        <v>1</v>
      </c>
      <c r="M7" s="124">
        <f t="shared" si="4"/>
        <v>37.6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37.6</v>
      </c>
      <c r="R7" s="18">
        <v>0.4</v>
      </c>
    </row>
    <row r="8" spans="1:18">
      <c r="A8" s="8" t="s">
        <v>50</v>
      </c>
      <c r="B8" s="194">
        <f>'[2]24'!B10</f>
        <v>42</v>
      </c>
      <c r="C8" s="195">
        <f>'[2]24'!C10</f>
        <v>30</v>
      </c>
      <c r="D8" s="195">
        <f>'[2]24'!D10</f>
        <v>0</v>
      </c>
      <c r="E8" s="195">
        <f>'[2]24'!E10</f>
        <v>0</v>
      </c>
      <c r="F8" s="15">
        <f t="shared" si="6"/>
        <v>72</v>
      </c>
      <c r="G8" s="194">
        <f>'[2]24'!H10</f>
        <v>38</v>
      </c>
      <c r="H8" s="195">
        <f>'[2]24'!I10</f>
        <v>0</v>
      </c>
      <c r="I8" s="195">
        <f>'[2]24'!J10</f>
        <v>0</v>
      </c>
      <c r="J8" s="195">
        <f>'[2]24'!K10</f>
        <v>0</v>
      </c>
      <c r="K8" s="15">
        <f t="shared" si="3"/>
        <v>38</v>
      </c>
      <c r="L8" s="18">
        <f>frq!C8</f>
        <v>1</v>
      </c>
      <c r="M8" s="124">
        <f t="shared" si="4"/>
        <v>37.6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37.6</v>
      </c>
      <c r="R8" s="18">
        <v>0.4</v>
      </c>
    </row>
    <row r="9" spans="1:18">
      <c r="A9" s="8" t="s">
        <v>51</v>
      </c>
      <c r="B9" s="194">
        <f>'[2]24'!B11</f>
        <v>42</v>
      </c>
      <c r="C9" s="195">
        <f>'[2]24'!C11</f>
        <v>30</v>
      </c>
      <c r="D9" s="195">
        <f>'[2]24'!D11</f>
        <v>0</v>
      </c>
      <c r="E9" s="195">
        <f>'[2]24'!E11</f>
        <v>0</v>
      </c>
      <c r="F9" s="15">
        <f t="shared" si="6"/>
        <v>72</v>
      </c>
      <c r="G9" s="194">
        <f>'[2]24'!H11</f>
        <v>36.53</v>
      </c>
      <c r="H9" s="195">
        <f>'[2]24'!I11</f>
        <v>0</v>
      </c>
      <c r="I9" s="195">
        <f>'[2]24'!J11</f>
        <v>0</v>
      </c>
      <c r="J9" s="195">
        <f>'[2]24'!K11</f>
        <v>0</v>
      </c>
      <c r="K9" s="15">
        <f t="shared" si="3"/>
        <v>36.53</v>
      </c>
      <c r="L9" s="18">
        <f>frq!C9</f>
        <v>1</v>
      </c>
      <c r="M9" s="124">
        <f t="shared" si="4"/>
        <v>36.130000000000003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36.130000000000003</v>
      </c>
      <c r="R9" s="18">
        <v>0.4</v>
      </c>
    </row>
    <row r="10" spans="1:18">
      <c r="A10" s="8" t="s">
        <v>52</v>
      </c>
      <c r="B10" s="194">
        <f>'[2]24'!B12</f>
        <v>42</v>
      </c>
      <c r="C10" s="195">
        <f>'[2]24'!C12</f>
        <v>30</v>
      </c>
      <c r="D10" s="195">
        <f>'[2]24'!D12</f>
        <v>0</v>
      </c>
      <c r="E10" s="195">
        <f>'[2]24'!E12</f>
        <v>0</v>
      </c>
      <c r="F10" s="15">
        <f t="shared" si="6"/>
        <v>72</v>
      </c>
      <c r="G10" s="194">
        <f>'[2]24'!H12</f>
        <v>36.53</v>
      </c>
      <c r="H10" s="195">
        <f>'[2]24'!I12</f>
        <v>0</v>
      </c>
      <c r="I10" s="195">
        <f>'[2]24'!J12</f>
        <v>0</v>
      </c>
      <c r="J10" s="195">
        <f>'[2]24'!K12</f>
        <v>0</v>
      </c>
      <c r="K10" s="15">
        <f t="shared" si="3"/>
        <v>36.53</v>
      </c>
      <c r="L10" s="18">
        <f>frq!C10</f>
        <v>1</v>
      </c>
      <c r="M10" s="124">
        <f t="shared" si="4"/>
        <v>36.130000000000003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36.130000000000003</v>
      </c>
      <c r="R10" s="18">
        <v>0.4</v>
      </c>
    </row>
    <row r="11" spans="1:18">
      <c r="A11" s="8" t="s">
        <v>53</v>
      </c>
      <c r="B11" s="194">
        <f>'[2]24'!B13</f>
        <v>42</v>
      </c>
      <c r="C11" s="195">
        <f>'[2]24'!C13</f>
        <v>30</v>
      </c>
      <c r="D11" s="195">
        <f>'[2]24'!D13</f>
        <v>0</v>
      </c>
      <c r="E11" s="195">
        <f>'[2]24'!E13</f>
        <v>0</v>
      </c>
      <c r="F11" s="15">
        <f t="shared" si="6"/>
        <v>72</v>
      </c>
      <c r="G11" s="194">
        <f>'[2]24'!H13</f>
        <v>37</v>
      </c>
      <c r="H11" s="195">
        <f>'[2]24'!I13</f>
        <v>0</v>
      </c>
      <c r="I11" s="195">
        <f>'[2]24'!J13</f>
        <v>0</v>
      </c>
      <c r="J11" s="195">
        <f>'[2]24'!K13</f>
        <v>0</v>
      </c>
      <c r="K11" s="15">
        <f t="shared" si="3"/>
        <v>37</v>
      </c>
      <c r="L11" s="18">
        <f>frq!C11</f>
        <v>1</v>
      </c>
      <c r="M11" s="124">
        <f t="shared" si="4"/>
        <v>36.6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36.6</v>
      </c>
      <c r="R11" s="18">
        <v>0.4</v>
      </c>
    </row>
    <row r="12" spans="1:18">
      <c r="A12" s="8" t="s">
        <v>54</v>
      </c>
      <c r="B12" s="194">
        <f>'[2]24'!B14</f>
        <v>42</v>
      </c>
      <c r="C12" s="195">
        <f>'[2]24'!C14</f>
        <v>30</v>
      </c>
      <c r="D12" s="195">
        <f>'[2]24'!D14</f>
        <v>0</v>
      </c>
      <c r="E12" s="195">
        <f>'[2]24'!E14</f>
        <v>0</v>
      </c>
      <c r="F12" s="15">
        <f t="shared" si="6"/>
        <v>72</v>
      </c>
      <c r="G12" s="194">
        <f>'[2]24'!H14</f>
        <v>37</v>
      </c>
      <c r="H12" s="195">
        <f>'[2]24'!I14</f>
        <v>0</v>
      </c>
      <c r="I12" s="195">
        <f>'[2]24'!J14</f>
        <v>0</v>
      </c>
      <c r="J12" s="195">
        <f>'[2]24'!K14</f>
        <v>0</v>
      </c>
      <c r="K12" s="15">
        <f t="shared" si="3"/>
        <v>37</v>
      </c>
      <c r="L12" s="18">
        <f>frq!C12</f>
        <v>1</v>
      </c>
      <c r="M12" s="124">
        <f t="shared" si="4"/>
        <v>36.6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36.6</v>
      </c>
      <c r="R12" s="18">
        <v>0.4</v>
      </c>
    </row>
    <row r="13" spans="1:18">
      <c r="A13" s="8" t="s">
        <v>55</v>
      </c>
      <c r="B13" s="194">
        <f>'[2]24'!B15</f>
        <v>42</v>
      </c>
      <c r="C13" s="195">
        <f>'[2]24'!C15</f>
        <v>30</v>
      </c>
      <c r="D13" s="195">
        <f>'[2]24'!D15</f>
        <v>0</v>
      </c>
      <c r="E13" s="195">
        <f>'[2]24'!E15</f>
        <v>0</v>
      </c>
      <c r="F13" s="15">
        <f t="shared" si="6"/>
        <v>72</v>
      </c>
      <c r="G13" s="194">
        <f>'[2]24'!H15</f>
        <v>37</v>
      </c>
      <c r="H13" s="195">
        <f>'[2]24'!I15</f>
        <v>0</v>
      </c>
      <c r="I13" s="195">
        <f>'[2]24'!J15</f>
        <v>0</v>
      </c>
      <c r="J13" s="195">
        <f>'[2]24'!K15</f>
        <v>0</v>
      </c>
      <c r="K13" s="15">
        <f t="shared" si="3"/>
        <v>37</v>
      </c>
      <c r="L13" s="18">
        <f>frq!C13</f>
        <v>1</v>
      </c>
      <c r="M13" s="124">
        <f t="shared" si="4"/>
        <v>36.6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36.6</v>
      </c>
      <c r="R13" s="18">
        <v>0.4</v>
      </c>
    </row>
    <row r="14" spans="1:18">
      <c r="A14" s="8" t="s">
        <v>56</v>
      </c>
      <c r="B14" s="194">
        <f>'[2]24'!B16</f>
        <v>42</v>
      </c>
      <c r="C14" s="195">
        <f>'[2]24'!C16</f>
        <v>30</v>
      </c>
      <c r="D14" s="195">
        <f>'[2]24'!D16</f>
        <v>0</v>
      </c>
      <c r="E14" s="195">
        <f>'[2]24'!E16</f>
        <v>0</v>
      </c>
      <c r="F14" s="15">
        <f t="shared" si="6"/>
        <v>72</v>
      </c>
      <c r="G14" s="194">
        <f>'[2]24'!H16</f>
        <v>37</v>
      </c>
      <c r="H14" s="195">
        <f>'[2]24'!I16</f>
        <v>0</v>
      </c>
      <c r="I14" s="195">
        <f>'[2]24'!J16</f>
        <v>0</v>
      </c>
      <c r="J14" s="195">
        <f>'[2]24'!K16</f>
        <v>0</v>
      </c>
      <c r="K14" s="15">
        <f t="shared" si="3"/>
        <v>37</v>
      </c>
      <c r="L14" s="18">
        <f>frq!C14</f>
        <v>1</v>
      </c>
      <c r="M14" s="124">
        <f t="shared" si="4"/>
        <v>36.6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36.6</v>
      </c>
      <c r="R14" s="18">
        <v>0.4</v>
      </c>
    </row>
    <row r="15" spans="1:18">
      <c r="A15" s="8" t="s">
        <v>57</v>
      </c>
      <c r="B15" s="194">
        <f>'[2]24'!B17</f>
        <v>42</v>
      </c>
      <c r="C15" s="195">
        <f>'[2]24'!C17</f>
        <v>30</v>
      </c>
      <c r="D15" s="195">
        <f>'[2]24'!D17</f>
        <v>0</v>
      </c>
      <c r="E15" s="195">
        <f>'[2]24'!E17</f>
        <v>0</v>
      </c>
      <c r="F15" s="15">
        <f t="shared" si="6"/>
        <v>72</v>
      </c>
      <c r="G15" s="194">
        <f>'[2]24'!H17</f>
        <v>37</v>
      </c>
      <c r="H15" s="195">
        <f>'[2]24'!I17</f>
        <v>0</v>
      </c>
      <c r="I15" s="195">
        <f>'[2]24'!J17</f>
        <v>0</v>
      </c>
      <c r="J15" s="195">
        <f>'[2]24'!K17</f>
        <v>0</v>
      </c>
      <c r="K15" s="15">
        <f t="shared" si="3"/>
        <v>37</v>
      </c>
      <c r="L15" s="18">
        <f>frq!C15</f>
        <v>1</v>
      </c>
      <c r="M15" s="124">
        <f t="shared" si="4"/>
        <v>36.6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36.6</v>
      </c>
      <c r="R15" s="18">
        <v>0.4</v>
      </c>
    </row>
    <row r="16" spans="1:18">
      <c r="A16" s="8" t="s">
        <v>58</v>
      </c>
      <c r="B16" s="194">
        <f>'[2]24'!B18</f>
        <v>42</v>
      </c>
      <c r="C16" s="195">
        <f>'[2]24'!C18</f>
        <v>30</v>
      </c>
      <c r="D16" s="195">
        <f>'[2]24'!D18</f>
        <v>0</v>
      </c>
      <c r="E16" s="195">
        <f>'[2]24'!E18</f>
        <v>0</v>
      </c>
      <c r="F16" s="15">
        <f t="shared" si="6"/>
        <v>72</v>
      </c>
      <c r="G16" s="194">
        <f>'[2]24'!H18</f>
        <v>37</v>
      </c>
      <c r="H16" s="195">
        <f>'[2]24'!I18</f>
        <v>0</v>
      </c>
      <c r="I16" s="195">
        <f>'[2]24'!J18</f>
        <v>0</v>
      </c>
      <c r="J16" s="195">
        <f>'[2]24'!K18</f>
        <v>0</v>
      </c>
      <c r="K16" s="15">
        <f t="shared" si="3"/>
        <v>37</v>
      </c>
      <c r="L16" s="18">
        <f>frq!C16</f>
        <v>1</v>
      </c>
      <c r="M16" s="124">
        <f t="shared" si="4"/>
        <v>36.6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36.6</v>
      </c>
      <c r="R16" s="18">
        <v>0.4</v>
      </c>
    </row>
    <row r="17" spans="1:18">
      <c r="A17" s="8" t="s">
        <v>59</v>
      </c>
      <c r="B17" s="194">
        <f>'[2]24'!B19</f>
        <v>42</v>
      </c>
      <c r="C17" s="195">
        <f>'[2]24'!C19</f>
        <v>30</v>
      </c>
      <c r="D17" s="195">
        <f>'[2]24'!D19</f>
        <v>0</v>
      </c>
      <c r="E17" s="195">
        <f>'[2]24'!E19</f>
        <v>0</v>
      </c>
      <c r="F17" s="15">
        <f t="shared" si="6"/>
        <v>72</v>
      </c>
      <c r="G17" s="194">
        <f>'[2]24'!H19</f>
        <v>37</v>
      </c>
      <c r="H17" s="195">
        <f>'[2]24'!I19</f>
        <v>0</v>
      </c>
      <c r="I17" s="195">
        <f>'[2]24'!J19</f>
        <v>0</v>
      </c>
      <c r="J17" s="195">
        <f>'[2]24'!K19</f>
        <v>0</v>
      </c>
      <c r="K17" s="15">
        <f t="shared" si="3"/>
        <v>37</v>
      </c>
      <c r="L17" s="18">
        <f>frq!C17</f>
        <v>1</v>
      </c>
      <c r="M17" s="124">
        <f t="shared" si="4"/>
        <v>36.6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36.6</v>
      </c>
      <c r="R17" s="18">
        <v>0.4</v>
      </c>
    </row>
    <row r="18" spans="1:18">
      <c r="A18" s="8" t="s">
        <v>60</v>
      </c>
      <c r="B18" s="194">
        <f>'[2]24'!B20</f>
        <v>42</v>
      </c>
      <c r="C18" s="195">
        <f>'[2]24'!C20</f>
        <v>30</v>
      </c>
      <c r="D18" s="195">
        <f>'[2]24'!D20</f>
        <v>0</v>
      </c>
      <c r="E18" s="195">
        <f>'[2]24'!E20</f>
        <v>0</v>
      </c>
      <c r="F18" s="15">
        <f t="shared" si="6"/>
        <v>72</v>
      </c>
      <c r="G18" s="194">
        <f>'[2]24'!H20</f>
        <v>37</v>
      </c>
      <c r="H18" s="195">
        <f>'[2]24'!I20</f>
        <v>0</v>
      </c>
      <c r="I18" s="195">
        <f>'[2]24'!J20</f>
        <v>0</v>
      </c>
      <c r="J18" s="195">
        <f>'[2]24'!K20</f>
        <v>0</v>
      </c>
      <c r="K18" s="15">
        <f t="shared" si="3"/>
        <v>37</v>
      </c>
      <c r="L18" s="18">
        <f>frq!C18</f>
        <v>1</v>
      </c>
      <c r="M18" s="124">
        <f t="shared" si="4"/>
        <v>36.6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36.6</v>
      </c>
      <c r="R18" s="18">
        <v>0.4</v>
      </c>
    </row>
    <row r="19" spans="1:18">
      <c r="A19" s="8" t="s">
        <v>61</v>
      </c>
      <c r="B19" s="194">
        <f>'[2]24'!B21</f>
        <v>42</v>
      </c>
      <c r="C19" s="195">
        <f>'[2]24'!C21</f>
        <v>30</v>
      </c>
      <c r="D19" s="195">
        <f>'[2]24'!D21</f>
        <v>0</v>
      </c>
      <c r="E19" s="195">
        <f>'[2]24'!E21</f>
        <v>0</v>
      </c>
      <c r="F19" s="15">
        <f t="shared" si="6"/>
        <v>72</v>
      </c>
      <c r="G19" s="194">
        <f>'[2]24'!H21</f>
        <v>37</v>
      </c>
      <c r="H19" s="195">
        <f>'[2]24'!I21</f>
        <v>0</v>
      </c>
      <c r="I19" s="195">
        <f>'[2]24'!J21</f>
        <v>0</v>
      </c>
      <c r="J19" s="195">
        <f>'[2]24'!K21</f>
        <v>0</v>
      </c>
      <c r="K19" s="15">
        <f t="shared" si="3"/>
        <v>37</v>
      </c>
      <c r="L19" s="18">
        <f>frq!C19</f>
        <v>1</v>
      </c>
      <c r="M19" s="124">
        <f t="shared" si="4"/>
        <v>36.6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36.6</v>
      </c>
      <c r="R19" s="18">
        <v>0.4</v>
      </c>
    </row>
    <row r="20" spans="1:18">
      <c r="A20" s="8" t="s">
        <v>62</v>
      </c>
      <c r="B20" s="194">
        <f>'[2]24'!B22</f>
        <v>42</v>
      </c>
      <c r="C20" s="195">
        <f>'[2]24'!C22</f>
        <v>30</v>
      </c>
      <c r="D20" s="195">
        <f>'[2]24'!D22</f>
        <v>0</v>
      </c>
      <c r="E20" s="195">
        <f>'[2]24'!E22</f>
        <v>0</v>
      </c>
      <c r="F20" s="15">
        <f t="shared" si="6"/>
        <v>72</v>
      </c>
      <c r="G20" s="194">
        <f>'[2]24'!H22</f>
        <v>37</v>
      </c>
      <c r="H20" s="195">
        <f>'[2]24'!I22</f>
        <v>0</v>
      </c>
      <c r="I20" s="195">
        <f>'[2]24'!J22</f>
        <v>0</v>
      </c>
      <c r="J20" s="195">
        <f>'[2]24'!K22</f>
        <v>0</v>
      </c>
      <c r="K20" s="15">
        <f t="shared" si="3"/>
        <v>37</v>
      </c>
      <c r="L20" s="18">
        <f>frq!C20</f>
        <v>1</v>
      </c>
      <c r="M20" s="124">
        <f t="shared" si="4"/>
        <v>36.6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36.6</v>
      </c>
      <c r="R20" s="18">
        <v>0.4</v>
      </c>
    </row>
    <row r="21" spans="1:18">
      <c r="A21" s="8" t="s">
        <v>63</v>
      </c>
      <c r="B21" s="194">
        <f>'[2]24'!B23</f>
        <v>42</v>
      </c>
      <c r="C21" s="195">
        <f>'[2]24'!C23</f>
        <v>30</v>
      </c>
      <c r="D21" s="195">
        <f>'[2]24'!D23</f>
        <v>0</v>
      </c>
      <c r="E21" s="195">
        <f>'[2]24'!E23</f>
        <v>0</v>
      </c>
      <c r="F21" s="15">
        <f t="shared" si="6"/>
        <v>72</v>
      </c>
      <c r="G21" s="194">
        <f>'[2]24'!H23</f>
        <v>37</v>
      </c>
      <c r="H21" s="195">
        <f>'[2]24'!I23</f>
        <v>0</v>
      </c>
      <c r="I21" s="195">
        <f>'[2]24'!J23</f>
        <v>0</v>
      </c>
      <c r="J21" s="195">
        <f>'[2]24'!K23</f>
        <v>0</v>
      </c>
      <c r="K21" s="15">
        <f t="shared" si="3"/>
        <v>37</v>
      </c>
      <c r="L21" s="18">
        <f>frq!C21</f>
        <v>1</v>
      </c>
      <c r="M21" s="124">
        <f t="shared" si="4"/>
        <v>36.6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36.6</v>
      </c>
      <c r="R21" s="18">
        <v>0.4</v>
      </c>
    </row>
    <row r="22" spans="1:18">
      <c r="A22" s="8" t="s">
        <v>64</v>
      </c>
      <c r="B22" s="194">
        <f>'[2]24'!B24</f>
        <v>42</v>
      </c>
      <c r="C22" s="195">
        <f>'[2]24'!C24</f>
        <v>30</v>
      </c>
      <c r="D22" s="195">
        <f>'[2]24'!D24</f>
        <v>0</v>
      </c>
      <c r="E22" s="195">
        <f>'[2]24'!E24</f>
        <v>0</v>
      </c>
      <c r="F22" s="15">
        <f t="shared" si="6"/>
        <v>72</v>
      </c>
      <c r="G22" s="194">
        <f>'[2]24'!H24</f>
        <v>37</v>
      </c>
      <c r="H22" s="195">
        <f>'[2]24'!I24</f>
        <v>0</v>
      </c>
      <c r="I22" s="195">
        <f>'[2]24'!J24</f>
        <v>0</v>
      </c>
      <c r="J22" s="195">
        <f>'[2]24'!K24</f>
        <v>0</v>
      </c>
      <c r="K22" s="15">
        <f t="shared" si="3"/>
        <v>37</v>
      </c>
      <c r="L22" s="18">
        <f>frq!C22</f>
        <v>1</v>
      </c>
      <c r="M22" s="124">
        <f t="shared" si="4"/>
        <v>36.6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36.6</v>
      </c>
      <c r="R22" s="18">
        <v>0.4</v>
      </c>
    </row>
    <row r="23" spans="1:18">
      <c r="A23" s="8" t="s">
        <v>65</v>
      </c>
      <c r="B23" s="194">
        <f>'[2]24'!B25</f>
        <v>42</v>
      </c>
      <c r="C23" s="195">
        <f>'[2]24'!C25</f>
        <v>30</v>
      </c>
      <c r="D23" s="195">
        <f>'[2]24'!D25</f>
        <v>0</v>
      </c>
      <c r="E23" s="195">
        <f>'[2]24'!E25</f>
        <v>0</v>
      </c>
      <c r="F23" s="15">
        <f t="shared" si="6"/>
        <v>72</v>
      </c>
      <c r="G23" s="194">
        <f>'[2]24'!H25</f>
        <v>37</v>
      </c>
      <c r="H23" s="195">
        <f>'[2]24'!I25</f>
        <v>0</v>
      </c>
      <c r="I23" s="195">
        <f>'[2]24'!J25</f>
        <v>0</v>
      </c>
      <c r="J23" s="195">
        <f>'[2]24'!K25</f>
        <v>0</v>
      </c>
      <c r="K23" s="15">
        <f t="shared" si="3"/>
        <v>37</v>
      </c>
      <c r="L23" s="18">
        <f>frq!C23</f>
        <v>1</v>
      </c>
      <c r="M23" s="124">
        <f t="shared" si="4"/>
        <v>36.6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36.6</v>
      </c>
      <c r="R23" s="18">
        <v>0.4</v>
      </c>
    </row>
    <row r="24" spans="1:18">
      <c r="A24" s="8" t="s">
        <v>66</v>
      </c>
      <c r="B24" s="194">
        <f>'[2]24'!B26</f>
        <v>42</v>
      </c>
      <c r="C24" s="195">
        <f>'[2]24'!C26</f>
        <v>30</v>
      </c>
      <c r="D24" s="195">
        <f>'[2]24'!D26</f>
        <v>0</v>
      </c>
      <c r="E24" s="195">
        <f>'[2]24'!E26</f>
        <v>0</v>
      </c>
      <c r="F24" s="15">
        <f t="shared" si="6"/>
        <v>72</v>
      </c>
      <c r="G24" s="194">
        <f>'[2]24'!H26</f>
        <v>38</v>
      </c>
      <c r="H24" s="195">
        <f>'[2]24'!I26</f>
        <v>0</v>
      </c>
      <c r="I24" s="195">
        <f>'[2]24'!J26</f>
        <v>0</v>
      </c>
      <c r="J24" s="195">
        <f>'[2]24'!K26</f>
        <v>0</v>
      </c>
      <c r="K24" s="15">
        <f t="shared" si="3"/>
        <v>38</v>
      </c>
      <c r="L24" s="18">
        <f>frq!C24</f>
        <v>1</v>
      </c>
      <c r="M24" s="124">
        <f t="shared" si="4"/>
        <v>37.6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37.6</v>
      </c>
      <c r="R24" s="18">
        <v>0.4</v>
      </c>
    </row>
    <row r="25" spans="1:18">
      <c r="A25" s="8" t="s">
        <v>67</v>
      </c>
      <c r="B25" s="194">
        <f>'[2]24'!B27</f>
        <v>42</v>
      </c>
      <c r="C25" s="195">
        <f>'[2]24'!C27</f>
        <v>30</v>
      </c>
      <c r="D25" s="195">
        <f>'[2]24'!D27</f>
        <v>0</v>
      </c>
      <c r="E25" s="195">
        <f>'[2]24'!E27</f>
        <v>0</v>
      </c>
      <c r="F25" s="15">
        <f t="shared" si="6"/>
        <v>72</v>
      </c>
      <c r="G25" s="194">
        <f>'[2]24'!H27</f>
        <v>38</v>
      </c>
      <c r="H25" s="195">
        <f>'[2]24'!I27</f>
        <v>0</v>
      </c>
      <c r="I25" s="195">
        <f>'[2]24'!J27</f>
        <v>0</v>
      </c>
      <c r="J25" s="195">
        <f>'[2]24'!K27</f>
        <v>0</v>
      </c>
      <c r="K25" s="15">
        <f t="shared" si="3"/>
        <v>38</v>
      </c>
      <c r="L25" s="18">
        <f>frq!C25</f>
        <v>1</v>
      </c>
      <c r="M25" s="124">
        <f t="shared" si="4"/>
        <v>37.6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37.6</v>
      </c>
      <c r="R25" s="18">
        <v>0.4</v>
      </c>
    </row>
    <row r="26" spans="1:18">
      <c r="A26" s="8" t="s">
        <v>68</v>
      </c>
      <c r="B26" s="194">
        <f>'[2]24'!B28</f>
        <v>42</v>
      </c>
      <c r="C26" s="195">
        <f>'[2]24'!C28</f>
        <v>30</v>
      </c>
      <c r="D26" s="195">
        <f>'[2]24'!D28</f>
        <v>0</v>
      </c>
      <c r="E26" s="195">
        <f>'[2]24'!E28</f>
        <v>0</v>
      </c>
      <c r="F26" s="15">
        <f t="shared" si="6"/>
        <v>72</v>
      </c>
      <c r="G26" s="194">
        <f>'[2]24'!H28</f>
        <v>38</v>
      </c>
      <c r="H26" s="195">
        <f>'[2]24'!I28</f>
        <v>0</v>
      </c>
      <c r="I26" s="195">
        <f>'[2]24'!J28</f>
        <v>0</v>
      </c>
      <c r="J26" s="195">
        <f>'[2]24'!K28</f>
        <v>0</v>
      </c>
      <c r="K26" s="15">
        <f t="shared" si="3"/>
        <v>38</v>
      </c>
      <c r="L26" s="18">
        <f>frq!C26</f>
        <v>1</v>
      </c>
      <c r="M26" s="124">
        <f t="shared" si="4"/>
        <v>37.6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37.6</v>
      </c>
      <c r="R26" s="18">
        <v>0.4</v>
      </c>
    </row>
    <row r="27" spans="1:18">
      <c r="A27" s="8" t="s">
        <v>69</v>
      </c>
      <c r="B27" s="194">
        <f>'[2]24'!B29</f>
        <v>42</v>
      </c>
      <c r="C27" s="195">
        <f>'[2]24'!C29</f>
        <v>30</v>
      </c>
      <c r="D27" s="195">
        <f>'[2]24'!D29</f>
        <v>0</v>
      </c>
      <c r="E27" s="195">
        <f>'[2]24'!E29</f>
        <v>0</v>
      </c>
      <c r="F27" s="15">
        <f t="shared" si="6"/>
        <v>72</v>
      </c>
      <c r="G27" s="194">
        <f>'[2]24'!H29</f>
        <v>38</v>
      </c>
      <c r="H27" s="195">
        <f>'[2]24'!I29</f>
        <v>0</v>
      </c>
      <c r="I27" s="195">
        <f>'[2]24'!J29</f>
        <v>0</v>
      </c>
      <c r="J27" s="195">
        <f>'[2]24'!K29</f>
        <v>0</v>
      </c>
      <c r="K27" s="15">
        <f t="shared" si="3"/>
        <v>38</v>
      </c>
      <c r="L27" s="18">
        <f>frq!C27</f>
        <v>1</v>
      </c>
      <c r="M27" s="124">
        <f t="shared" si="4"/>
        <v>37.6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37.6</v>
      </c>
      <c r="R27" s="18">
        <v>0.4</v>
      </c>
    </row>
    <row r="28" spans="1:18">
      <c r="A28" s="8" t="s">
        <v>70</v>
      </c>
      <c r="B28" s="194">
        <f>'[2]24'!B30</f>
        <v>42</v>
      </c>
      <c r="C28" s="195">
        <f>'[2]24'!C30</f>
        <v>30</v>
      </c>
      <c r="D28" s="195">
        <f>'[2]24'!D30</f>
        <v>0</v>
      </c>
      <c r="E28" s="195">
        <f>'[2]24'!E30</f>
        <v>0</v>
      </c>
      <c r="F28" s="15">
        <f t="shared" si="6"/>
        <v>72</v>
      </c>
      <c r="G28" s="194">
        <f>'[2]24'!H30</f>
        <v>38</v>
      </c>
      <c r="H28" s="195">
        <f>'[2]24'!I30</f>
        <v>0</v>
      </c>
      <c r="I28" s="195">
        <f>'[2]24'!J30</f>
        <v>0</v>
      </c>
      <c r="J28" s="195">
        <f>'[2]24'!K30</f>
        <v>0</v>
      </c>
      <c r="K28" s="15">
        <f t="shared" si="3"/>
        <v>38</v>
      </c>
      <c r="L28" s="18">
        <f>frq!C28</f>
        <v>1</v>
      </c>
      <c r="M28" s="124">
        <f t="shared" si="4"/>
        <v>37.6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37.6</v>
      </c>
      <c r="R28" s="18">
        <v>0.4</v>
      </c>
    </row>
    <row r="29" spans="1:18">
      <c r="A29" s="8" t="s">
        <v>71</v>
      </c>
      <c r="B29" s="194">
        <f>'[2]24'!B31</f>
        <v>42</v>
      </c>
      <c r="C29" s="195">
        <f>'[2]24'!C31</f>
        <v>30</v>
      </c>
      <c r="D29" s="195">
        <f>'[2]24'!D31</f>
        <v>0</v>
      </c>
      <c r="E29" s="195">
        <f>'[2]24'!E31</f>
        <v>0</v>
      </c>
      <c r="F29" s="15">
        <f t="shared" si="6"/>
        <v>72</v>
      </c>
      <c r="G29" s="194">
        <f>'[2]24'!H31</f>
        <v>38</v>
      </c>
      <c r="H29" s="195">
        <f>'[2]24'!I31</f>
        <v>0</v>
      </c>
      <c r="I29" s="195">
        <f>'[2]24'!J31</f>
        <v>0</v>
      </c>
      <c r="J29" s="195">
        <f>'[2]24'!K31</f>
        <v>0</v>
      </c>
      <c r="K29" s="15">
        <f t="shared" si="3"/>
        <v>38</v>
      </c>
      <c r="L29" s="18">
        <f>frq!C29</f>
        <v>1</v>
      </c>
      <c r="M29" s="124">
        <f t="shared" si="4"/>
        <v>37.6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37.6</v>
      </c>
      <c r="R29" s="18">
        <v>0.4</v>
      </c>
    </row>
    <row r="30" spans="1:18">
      <c r="A30" s="8" t="s">
        <v>72</v>
      </c>
      <c r="B30" s="194">
        <f>'[2]24'!B32</f>
        <v>42</v>
      </c>
      <c r="C30" s="195">
        <f>'[2]24'!C32</f>
        <v>30</v>
      </c>
      <c r="D30" s="195">
        <f>'[2]24'!D32</f>
        <v>0</v>
      </c>
      <c r="E30" s="195">
        <f>'[2]24'!E32</f>
        <v>0</v>
      </c>
      <c r="F30" s="15">
        <f t="shared" si="6"/>
        <v>72</v>
      </c>
      <c r="G30" s="194">
        <f>'[2]24'!H32</f>
        <v>38</v>
      </c>
      <c r="H30" s="195">
        <f>'[2]24'!I32</f>
        <v>0</v>
      </c>
      <c r="I30" s="195">
        <f>'[2]24'!J32</f>
        <v>0</v>
      </c>
      <c r="J30" s="195">
        <f>'[2]24'!K32</f>
        <v>0</v>
      </c>
      <c r="K30" s="15">
        <f t="shared" si="3"/>
        <v>38</v>
      </c>
      <c r="L30" s="18">
        <f>frq!C30</f>
        <v>1</v>
      </c>
      <c r="M30" s="124">
        <f t="shared" si="4"/>
        <v>37.6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37.6</v>
      </c>
      <c r="R30" s="18">
        <v>0.4</v>
      </c>
    </row>
    <row r="31" spans="1:18">
      <c r="A31" s="8" t="s">
        <v>73</v>
      </c>
      <c r="B31" s="194">
        <f>'[2]24'!B33</f>
        <v>42</v>
      </c>
      <c r="C31" s="195">
        <f>'[2]24'!C33</f>
        <v>30</v>
      </c>
      <c r="D31" s="195">
        <f>'[2]24'!D33</f>
        <v>0</v>
      </c>
      <c r="E31" s="195">
        <f>'[2]24'!E33</f>
        <v>0</v>
      </c>
      <c r="F31" s="15">
        <f t="shared" si="6"/>
        <v>72</v>
      </c>
      <c r="G31" s="194">
        <f>'[2]24'!H33</f>
        <v>37</v>
      </c>
      <c r="H31" s="195">
        <f>'[2]24'!I33</f>
        <v>0</v>
      </c>
      <c r="I31" s="195">
        <f>'[2]24'!J33</f>
        <v>0</v>
      </c>
      <c r="J31" s="195">
        <f>'[2]24'!K33</f>
        <v>0</v>
      </c>
      <c r="K31" s="15">
        <f t="shared" si="3"/>
        <v>37</v>
      </c>
      <c r="L31" s="18">
        <f>frq!C31</f>
        <v>1</v>
      </c>
      <c r="M31" s="124">
        <f t="shared" si="4"/>
        <v>36.6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36.6</v>
      </c>
      <c r="R31" s="18">
        <v>0.4</v>
      </c>
    </row>
    <row r="32" spans="1:18">
      <c r="A32" s="8" t="s">
        <v>74</v>
      </c>
      <c r="B32" s="194">
        <f>'[2]24'!B34</f>
        <v>42</v>
      </c>
      <c r="C32" s="195">
        <f>'[2]24'!C34</f>
        <v>30</v>
      </c>
      <c r="D32" s="195">
        <f>'[2]24'!D34</f>
        <v>0</v>
      </c>
      <c r="E32" s="195">
        <f>'[2]24'!E34</f>
        <v>0</v>
      </c>
      <c r="F32" s="15">
        <f t="shared" si="6"/>
        <v>72</v>
      </c>
      <c r="G32" s="194">
        <f>'[2]24'!H34</f>
        <v>37</v>
      </c>
      <c r="H32" s="195">
        <f>'[2]24'!I34</f>
        <v>0</v>
      </c>
      <c r="I32" s="195">
        <f>'[2]24'!J34</f>
        <v>0</v>
      </c>
      <c r="J32" s="195">
        <f>'[2]24'!K34</f>
        <v>0</v>
      </c>
      <c r="K32" s="15">
        <f t="shared" si="3"/>
        <v>37</v>
      </c>
      <c r="L32" s="18">
        <f>frq!C32</f>
        <v>1</v>
      </c>
      <c r="M32" s="124">
        <f t="shared" si="4"/>
        <v>36.6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36.6</v>
      </c>
      <c r="R32" s="18">
        <v>0.4</v>
      </c>
    </row>
    <row r="33" spans="1:18">
      <c r="A33" s="8" t="s">
        <v>75</v>
      </c>
      <c r="B33" s="194">
        <f>'[2]24'!B35</f>
        <v>42</v>
      </c>
      <c r="C33" s="195">
        <f>'[2]24'!C35</f>
        <v>30</v>
      </c>
      <c r="D33" s="195">
        <f>'[2]24'!D35</f>
        <v>0</v>
      </c>
      <c r="E33" s="195">
        <f>'[2]24'!E35</f>
        <v>0</v>
      </c>
      <c r="F33" s="15">
        <f t="shared" si="6"/>
        <v>72</v>
      </c>
      <c r="G33" s="194">
        <f>'[2]24'!H35</f>
        <v>37</v>
      </c>
      <c r="H33" s="195">
        <f>'[2]24'!I35</f>
        <v>0</v>
      </c>
      <c r="I33" s="195">
        <f>'[2]24'!J35</f>
        <v>0</v>
      </c>
      <c r="J33" s="195">
        <f>'[2]24'!K35</f>
        <v>0</v>
      </c>
      <c r="K33" s="15">
        <f t="shared" si="3"/>
        <v>37</v>
      </c>
      <c r="L33" s="18">
        <f>frq!C33</f>
        <v>1</v>
      </c>
      <c r="M33" s="124">
        <f t="shared" si="4"/>
        <v>36.6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36.6</v>
      </c>
      <c r="R33" s="18">
        <v>0.4</v>
      </c>
    </row>
    <row r="34" spans="1:18">
      <c r="A34" s="8" t="s">
        <v>76</v>
      </c>
      <c r="B34" s="194">
        <f>'[2]24'!B36</f>
        <v>42</v>
      </c>
      <c r="C34" s="195">
        <f>'[2]24'!C36</f>
        <v>30</v>
      </c>
      <c r="D34" s="195">
        <f>'[2]24'!D36</f>
        <v>0</v>
      </c>
      <c r="E34" s="195">
        <f>'[2]24'!E36</f>
        <v>0</v>
      </c>
      <c r="F34" s="15">
        <f t="shared" si="6"/>
        <v>72</v>
      </c>
      <c r="G34" s="194">
        <f>'[2]24'!H36</f>
        <v>37</v>
      </c>
      <c r="H34" s="195">
        <f>'[2]24'!I36</f>
        <v>0</v>
      </c>
      <c r="I34" s="195">
        <f>'[2]24'!J36</f>
        <v>0</v>
      </c>
      <c r="J34" s="195">
        <f>'[2]24'!K36</f>
        <v>0</v>
      </c>
      <c r="K34" s="15">
        <f t="shared" si="3"/>
        <v>37</v>
      </c>
      <c r="L34" s="18">
        <f>frq!C34</f>
        <v>1</v>
      </c>
      <c r="M34" s="124">
        <f t="shared" si="4"/>
        <v>36.6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36.6</v>
      </c>
      <c r="R34" s="18">
        <v>0.4</v>
      </c>
    </row>
    <row r="35" spans="1:18">
      <c r="A35" s="8" t="s">
        <v>77</v>
      </c>
      <c r="B35" s="194">
        <f>'[2]24'!B37</f>
        <v>42</v>
      </c>
      <c r="C35" s="195">
        <f>'[2]24'!C37</f>
        <v>30</v>
      </c>
      <c r="D35" s="195">
        <f>'[2]24'!D37</f>
        <v>0</v>
      </c>
      <c r="E35" s="195">
        <f>'[2]24'!E37</f>
        <v>0</v>
      </c>
      <c r="F35" s="15">
        <f t="shared" si="6"/>
        <v>72</v>
      </c>
      <c r="G35" s="194">
        <f>'[2]24'!H37</f>
        <v>37</v>
      </c>
      <c r="H35" s="195">
        <f>'[2]24'!I37</f>
        <v>0</v>
      </c>
      <c r="I35" s="195">
        <f>'[2]24'!J37</f>
        <v>0</v>
      </c>
      <c r="J35" s="195">
        <f>'[2]24'!K37</f>
        <v>0</v>
      </c>
      <c r="K35" s="15">
        <f t="shared" si="3"/>
        <v>37</v>
      </c>
      <c r="L35" s="18">
        <f>frq!C35</f>
        <v>1</v>
      </c>
      <c r="M35" s="124">
        <f t="shared" si="4"/>
        <v>36.6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36.6</v>
      </c>
      <c r="R35" s="18">
        <v>0.4</v>
      </c>
    </row>
    <row r="36" spans="1:18">
      <c r="A36" s="8" t="s">
        <v>78</v>
      </c>
      <c r="B36" s="194">
        <f>'[2]24'!B38</f>
        <v>42</v>
      </c>
      <c r="C36" s="195">
        <f>'[2]24'!C38</f>
        <v>30</v>
      </c>
      <c r="D36" s="195">
        <f>'[2]24'!D38</f>
        <v>0</v>
      </c>
      <c r="E36" s="195">
        <f>'[2]24'!E38</f>
        <v>0</v>
      </c>
      <c r="F36" s="15">
        <f t="shared" si="6"/>
        <v>72</v>
      </c>
      <c r="G36" s="194">
        <f>'[2]24'!H38</f>
        <v>37</v>
      </c>
      <c r="H36" s="195">
        <f>'[2]24'!I38</f>
        <v>0</v>
      </c>
      <c r="I36" s="195">
        <f>'[2]24'!J38</f>
        <v>0</v>
      </c>
      <c r="J36" s="195">
        <f>'[2]24'!K38</f>
        <v>0</v>
      </c>
      <c r="K36" s="15">
        <f t="shared" si="3"/>
        <v>37</v>
      </c>
      <c r="L36" s="18">
        <f>frq!C36</f>
        <v>1</v>
      </c>
      <c r="M36" s="124">
        <f t="shared" si="4"/>
        <v>36.6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36.6</v>
      </c>
      <c r="R36" s="18">
        <v>0.4</v>
      </c>
    </row>
    <row r="37" spans="1:18">
      <c r="A37" s="8" t="s">
        <v>79</v>
      </c>
      <c r="B37" s="194">
        <f>'[2]24'!B39</f>
        <v>42</v>
      </c>
      <c r="C37" s="195">
        <f>'[2]24'!C39</f>
        <v>30</v>
      </c>
      <c r="D37" s="195">
        <f>'[2]24'!D39</f>
        <v>0</v>
      </c>
      <c r="E37" s="195">
        <f>'[2]24'!E39</f>
        <v>0</v>
      </c>
      <c r="F37" s="15">
        <f t="shared" si="6"/>
        <v>72</v>
      </c>
      <c r="G37" s="194">
        <f>'[2]24'!H39</f>
        <v>35</v>
      </c>
      <c r="H37" s="195">
        <f>'[2]24'!I39</f>
        <v>0</v>
      </c>
      <c r="I37" s="195">
        <f>'[2]24'!J39</f>
        <v>0</v>
      </c>
      <c r="J37" s="195">
        <f>'[2]24'!K39</f>
        <v>0</v>
      </c>
      <c r="K37" s="15">
        <f t="shared" si="3"/>
        <v>35</v>
      </c>
      <c r="L37" s="18">
        <f>frq!C37</f>
        <v>1</v>
      </c>
      <c r="M37" s="124">
        <f t="shared" si="4"/>
        <v>34.6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34.6</v>
      </c>
      <c r="R37" s="18">
        <v>0.4</v>
      </c>
    </row>
    <row r="38" spans="1:18">
      <c r="A38" s="8" t="s">
        <v>80</v>
      </c>
      <c r="B38" s="194">
        <f>'[2]24'!B40</f>
        <v>42</v>
      </c>
      <c r="C38" s="195">
        <f>'[2]24'!C40</f>
        <v>30</v>
      </c>
      <c r="D38" s="195">
        <f>'[2]24'!D40</f>
        <v>0</v>
      </c>
      <c r="E38" s="195">
        <f>'[2]24'!E40</f>
        <v>0</v>
      </c>
      <c r="F38" s="15">
        <f t="shared" si="6"/>
        <v>72</v>
      </c>
      <c r="G38" s="194">
        <f>'[2]24'!H40</f>
        <v>35</v>
      </c>
      <c r="H38" s="195">
        <f>'[2]24'!I40</f>
        <v>0</v>
      </c>
      <c r="I38" s="195">
        <f>'[2]24'!J40</f>
        <v>0</v>
      </c>
      <c r="J38" s="195">
        <f>'[2]24'!K40</f>
        <v>0</v>
      </c>
      <c r="K38" s="15">
        <f t="shared" si="3"/>
        <v>35</v>
      </c>
      <c r="L38" s="18">
        <f>frq!C38</f>
        <v>1</v>
      </c>
      <c r="M38" s="124">
        <f t="shared" si="4"/>
        <v>34.6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34.6</v>
      </c>
      <c r="R38" s="18">
        <v>0.4</v>
      </c>
    </row>
    <row r="39" spans="1:18">
      <c r="A39" s="8" t="s">
        <v>81</v>
      </c>
      <c r="B39" s="194">
        <f>'[2]24'!B41</f>
        <v>42</v>
      </c>
      <c r="C39" s="195">
        <f>'[2]24'!C41</f>
        <v>30</v>
      </c>
      <c r="D39" s="195">
        <f>'[2]24'!D41</f>
        <v>0</v>
      </c>
      <c r="E39" s="195">
        <f>'[2]24'!E41</f>
        <v>0</v>
      </c>
      <c r="F39" s="15">
        <f t="shared" si="6"/>
        <v>72</v>
      </c>
      <c r="G39" s="194">
        <f>'[2]24'!H41</f>
        <v>35</v>
      </c>
      <c r="H39" s="195">
        <f>'[2]24'!I41</f>
        <v>0</v>
      </c>
      <c r="I39" s="195">
        <f>'[2]24'!J41</f>
        <v>0</v>
      </c>
      <c r="J39" s="195">
        <f>'[2]24'!K41</f>
        <v>0</v>
      </c>
      <c r="K39" s="15">
        <f t="shared" si="3"/>
        <v>35</v>
      </c>
      <c r="L39" s="18">
        <f>frq!C39</f>
        <v>1</v>
      </c>
      <c r="M39" s="124">
        <f t="shared" si="4"/>
        <v>34.299999999999997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34.299999999999997</v>
      </c>
      <c r="R39" s="18">
        <v>0.7</v>
      </c>
    </row>
    <row r="40" spans="1:18">
      <c r="A40" s="8" t="s">
        <v>82</v>
      </c>
      <c r="B40" s="194">
        <f>'[2]24'!B42</f>
        <v>42</v>
      </c>
      <c r="C40" s="195">
        <f>'[2]24'!C42</f>
        <v>30</v>
      </c>
      <c r="D40" s="195">
        <f>'[2]24'!D42</f>
        <v>0</v>
      </c>
      <c r="E40" s="195">
        <f>'[2]24'!E42</f>
        <v>0</v>
      </c>
      <c r="F40" s="15">
        <f t="shared" si="6"/>
        <v>72</v>
      </c>
      <c r="G40" s="194">
        <f>'[2]24'!H42</f>
        <v>35</v>
      </c>
      <c r="H40" s="195">
        <f>'[2]24'!I42</f>
        <v>0</v>
      </c>
      <c r="I40" s="195">
        <f>'[2]24'!J42</f>
        <v>0</v>
      </c>
      <c r="J40" s="195">
        <f>'[2]24'!K42</f>
        <v>0</v>
      </c>
      <c r="K40" s="15">
        <f t="shared" si="3"/>
        <v>35</v>
      </c>
      <c r="L40" s="18">
        <f>frq!C40</f>
        <v>1</v>
      </c>
      <c r="M40" s="124">
        <f t="shared" si="4"/>
        <v>34.299999999999997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34.299999999999997</v>
      </c>
      <c r="R40" s="18">
        <v>0.7</v>
      </c>
    </row>
    <row r="41" spans="1:18">
      <c r="A41" s="8" t="s">
        <v>83</v>
      </c>
      <c r="B41" s="194">
        <f>'[2]24'!B43</f>
        <v>42</v>
      </c>
      <c r="C41" s="195">
        <f>'[2]24'!C43</f>
        <v>30</v>
      </c>
      <c r="D41" s="195">
        <f>'[2]24'!D43</f>
        <v>0</v>
      </c>
      <c r="E41" s="195">
        <f>'[2]24'!E43</f>
        <v>0</v>
      </c>
      <c r="F41" s="15">
        <f t="shared" si="6"/>
        <v>72</v>
      </c>
      <c r="G41" s="194">
        <f>'[2]24'!H43</f>
        <v>36</v>
      </c>
      <c r="H41" s="195">
        <f>'[2]24'!I43</f>
        <v>0</v>
      </c>
      <c r="I41" s="195">
        <f>'[2]24'!J43</f>
        <v>0</v>
      </c>
      <c r="J41" s="195">
        <f>'[2]24'!K43</f>
        <v>0</v>
      </c>
      <c r="K41" s="15">
        <f t="shared" si="3"/>
        <v>36</v>
      </c>
      <c r="L41" s="18">
        <f>frq!C41</f>
        <v>1</v>
      </c>
      <c r="M41" s="124">
        <f t="shared" si="4"/>
        <v>35.299999999999997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35.299999999999997</v>
      </c>
      <c r="R41" s="18">
        <v>0.7</v>
      </c>
    </row>
    <row r="42" spans="1:18">
      <c r="A42" s="8" t="s">
        <v>84</v>
      </c>
      <c r="B42" s="194">
        <f>'[2]24'!B44</f>
        <v>42</v>
      </c>
      <c r="C42" s="195">
        <f>'[2]24'!C44</f>
        <v>30</v>
      </c>
      <c r="D42" s="195">
        <f>'[2]24'!D44</f>
        <v>0</v>
      </c>
      <c r="E42" s="195">
        <f>'[2]24'!E44</f>
        <v>0</v>
      </c>
      <c r="F42" s="15">
        <f t="shared" si="6"/>
        <v>72</v>
      </c>
      <c r="G42" s="194">
        <f>'[2]24'!H44</f>
        <v>36</v>
      </c>
      <c r="H42" s="195">
        <f>'[2]24'!I44</f>
        <v>0</v>
      </c>
      <c r="I42" s="195">
        <f>'[2]24'!J44</f>
        <v>0</v>
      </c>
      <c r="J42" s="195">
        <f>'[2]24'!K44</f>
        <v>0</v>
      </c>
      <c r="K42" s="15">
        <f t="shared" si="3"/>
        <v>36</v>
      </c>
      <c r="L42" s="18">
        <f>frq!C42</f>
        <v>1</v>
      </c>
      <c r="M42" s="124">
        <f t="shared" si="4"/>
        <v>35.299999999999997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35.299999999999997</v>
      </c>
      <c r="R42" s="18">
        <v>0.7</v>
      </c>
    </row>
    <row r="43" spans="1:18">
      <c r="A43" s="8" t="s">
        <v>85</v>
      </c>
      <c r="B43" s="194">
        <f>'[2]24'!B45</f>
        <v>42</v>
      </c>
      <c r="C43" s="195">
        <f>'[2]24'!C45</f>
        <v>30</v>
      </c>
      <c r="D43" s="195">
        <f>'[2]24'!D45</f>
        <v>0</v>
      </c>
      <c r="E43" s="195">
        <f>'[2]24'!E45</f>
        <v>0</v>
      </c>
      <c r="F43" s="15">
        <f t="shared" si="6"/>
        <v>72</v>
      </c>
      <c r="G43" s="194">
        <f>'[2]24'!H45</f>
        <v>37</v>
      </c>
      <c r="H43" s="195">
        <f>'[2]24'!I45</f>
        <v>0</v>
      </c>
      <c r="I43" s="195">
        <f>'[2]24'!J45</f>
        <v>0</v>
      </c>
      <c r="J43" s="195">
        <f>'[2]24'!K45</f>
        <v>0</v>
      </c>
      <c r="K43" s="15">
        <f t="shared" si="3"/>
        <v>37</v>
      </c>
      <c r="L43" s="18">
        <f>frq!C43</f>
        <v>1</v>
      </c>
      <c r="M43" s="124">
        <f t="shared" si="4"/>
        <v>36.299999999999997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36.299999999999997</v>
      </c>
      <c r="R43" s="18">
        <v>0.7</v>
      </c>
    </row>
    <row r="44" spans="1:18">
      <c r="A44" s="8" t="s">
        <v>86</v>
      </c>
      <c r="B44" s="194">
        <f>'[2]24'!B46</f>
        <v>42</v>
      </c>
      <c r="C44" s="195">
        <f>'[2]24'!C46</f>
        <v>30</v>
      </c>
      <c r="D44" s="195">
        <f>'[2]24'!D46</f>
        <v>0</v>
      </c>
      <c r="E44" s="195">
        <f>'[2]24'!E46</f>
        <v>0</v>
      </c>
      <c r="F44" s="15">
        <f t="shared" si="6"/>
        <v>72</v>
      </c>
      <c r="G44" s="194">
        <f>'[2]24'!H46</f>
        <v>37</v>
      </c>
      <c r="H44" s="195">
        <f>'[2]24'!I46</f>
        <v>0</v>
      </c>
      <c r="I44" s="195">
        <f>'[2]24'!J46</f>
        <v>0</v>
      </c>
      <c r="J44" s="195">
        <f>'[2]24'!K46</f>
        <v>0</v>
      </c>
      <c r="K44" s="15">
        <f t="shared" si="3"/>
        <v>37</v>
      </c>
      <c r="L44" s="18">
        <f>frq!C44</f>
        <v>1</v>
      </c>
      <c r="M44" s="124">
        <f t="shared" si="4"/>
        <v>36.299999999999997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36.299999999999997</v>
      </c>
      <c r="R44" s="18">
        <v>0.7</v>
      </c>
    </row>
    <row r="45" spans="1:18">
      <c r="A45" s="8" t="s">
        <v>87</v>
      </c>
      <c r="B45" s="194">
        <f>'[2]24'!B47</f>
        <v>42</v>
      </c>
      <c r="C45" s="195">
        <f>'[2]24'!C47</f>
        <v>30</v>
      </c>
      <c r="D45" s="195">
        <f>'[2]24'!D47</f>
        <v>0</v>
      </c>
      <c r="E45" s="195">
        <f>'[2]24'!E47</f>
        <v>0</v>
      </c>
      <c r="F45" s="15">
        <f t="shared" si="6"/>
        <v>72</v>
      </c>
      <c r="G45" s="194">
        <f>'[2]24'!H47</f>
        <v>37</v>
      </c>
      <c r="H45" s="195">
        <f>'[2]24'!I47</f>
        <v>0</v>
      </c>
      <c r="I45" s="195">
        <f>'[2]24'!J47</f>
        <v>0</v>
      </c>
      <c r="J45" s="195">
        <f>'[2]24'!K47</f>
        <v>0</v>
      </c>
      <c r="K45" s="15">
        <f t="shared" si="3"/>
        <v>37</v>
      </c>
      <c r="L45" s="18">
        <f>frq!C45</f>
        <v>1</v>
      </c>
      <c r="M45" s="124">
        <f t="shared" si="4"/>
        <v>36.299999999999997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36.299999999999997</v>
      </c>
      <c r="R45" s="18">
        <v>0.7</v>
      </c>
    </row>
    <row r="46" spans="1:18">
      <c r="A46" s="8" t="s">
        <v>88</v>
      </c>
      <c r="B46" s="194">
        <f>'[2]24'!B48</f>
        <v>42</v>
      </c>
      <c r="C46" s="195">
        <f>'[2]24'!C48</f>
        <v>30</v>
      </c>
      <c r="D46" s="195">
        <f>'[2]24'!D48</f>
        <v>0</v>
      </c>
      <c r="E46" s="195">
        <f>'[2]24'!E48</f>
        <v>0</v>
      </c>
      <c r="F46" s="15">
        <f t="shared" si="6"/>
        <v>72</v>
      </c>
      <c r="G46" s="194">
        <f>'[2]24'!H48</f>
        <v>37</v>
      </c>
      <c r="H46" s="195">
        <f>'[2]24'!I48</f>
        <v>0</v>
      </c>
      <c r="I46" s="195">
        <f>'[2]24'!J48</f>
        <v>0</v>
      </c>
      <c r="J46" s="195">
        <f>'[2]24'!K48</f>
        <v>0</v>
      </c>
      <c r="K46" s="15">
        <f t="shared" si="3"/>
        <v>37</v>
      </c>
      <c r="L46" s="18">
        <f>frq!C46</f>
        <v>1</v>
      </c>
      <c r="M46" s="124">
        <f t="shared" si="4"/>
        <v>36.299999999999997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36.299999999999997</v>
      </c>
      <c r="R46" s="18">
        <v>0.7</v>
      </c>
    </row>
    <row r="47" spans="1:18">
      <c r="A47" s="8" t="s">
        <v>89</v>
      </c>
      <c r="B47" s="194">
        <f>'[2]24'!B49</f>
        <v>42</v>
      </c>
      <c r="C47" s="195">
        <f>'[2]24'!C49</f>
        <v>30</v>
      </c>
      <c r="D47" s="195">
        <f>'[2]24'!D49</f>
        <v>0</v>
      </c>
      <c r="E47" s="195">
        <f>'[2]24'!E49</f>
        <v>0</v>
      </c>
      <c r="F47" s="15">
        <f t="shared" si="6"/>
        <v>72</v>
      </c>
      <c r="G47" s="194">
        <f>'[2]24'!H49</f>
        <v>37</v>
      </c>
      <c r="H47" s="195">
        <f>'[2]24'!I49</f>
        <v>0</v>
      </c>
      <c r="I47" s="195">
        <f>'[2]24'!J49</f>
        <v>0</v>
      </c>
      <c r="J47" s="195">
        <f>'[2]24'!K49</f>
        <v>0</v>
      </c>
      <c r="K47" s="15">
        <f t="shared" si="3"/>
        <v>37</v>
      </c>
      <c r="L47" s="18">
        <f>frq!C47</f>
        <v>1</v>
      </c>
      <c r="M47" s="124">
        <f t="shared" si="4"/>
        <v>36.299999999999997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36.299999999999997</v>
      </c>
      <c r="R47" s="18">
        <v>0.7</v>
      </c>
    </row>
    <row r="48" spans="1:18">
      <c r="A48" s="8" t="s">
        <v>90</v>
      </c>
      <c r="B48" s="194">
        <f>'[2]24'!B50</f>
        <v>42</v>
      </c>
      <c r="C48" s="195">
        <f>'[2]24'!C50</f>
        <v>30</v>
      </c>
      <c r="D48" s="195">
        <f>'[2]24'!D50</f>
        <v>0</v>
      </c>
      <c r="E48" s="195">
        <f>'[2]24'!E50</f>
        <v>0</v>
      </c>
      <c r="F48" s="15">
        <f t="shared" si="6"/>
        <v>72</v>
      </c>
      <c r="G48" s="194">
        <f>'[2]24'!H50</f>
        <v>37</v>
      </c>
      <c r="H48" s="195">
        <f>'[2]24'!I50</f>
        <v>0</v>
      </c>
      <c r="I48" s="195">
        <f>'[2]24'!J50</f>
        <v>0</v>
      </c>
      <c r="J48" s="195">
        <f>'[2]24'!K50</f>
        <v>0</v>
      </c>
      <c r="K48" s="15">
        <f t="shared" si="3"/>
        <v>37</v>
      </c>
      <c r="L48" s="18">
        <f>frq!C48</f>
        <v>1</v>
      </c>
      <c r="M48" s="124">
        <f t="shared" si="4"/>
        <v>36.299999999999997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36.299999999999997</v>
      </c>
      <c r="R48" s="18">
        <v>0.7</v>
      </c>
    </row>
    <row r="49" spans="1:18">
      <c r="A49" s="8" t="s">
        <v>91</v>
      </c>
      <c r="B49" s="194">
        <f>'[2]24'!B51</f>
        <v>42</v>
      </c>
      <c r="C49" s="195">
        <f>'[2]24'!C51</f>
        <v>30</v>
      </c>
      <c r="D49" s="195">
        <f>'[2]24'!D51</f>
        <v>0</v>
      </c>
      <c r="E49" s="195">
        <f>'[2]24'!E51</f>
        <v>0</v>
      </c>
      <c r="F49" s="15">
        <f t="shared" si="6"/>
        <v>72</v>
      </c>
      <c r="G49" s="194">
        <f>'[2]24'!H51</f>
        <v>37</v>
      </c>
      <c r="H49" s="195">
        <f>'[2]24'!I51</f>
        <v>0</v>
      </c>
      <c r="I49" s="195">
        <f>'[2]24'!J51</f>
        <v>0</v>
      </c>
      <c r="J49" s="195">
        <f>'[2]24'!K51</f>
        <v>0</v>
      </c>
      <c r="K49" s="15">
        <f t="shared" si="3"/>
        <v>37</v>
      </c>
      <c r="L49" s="18">
        <f>frq!C49</f>
        <v>1</v>
      </c>
      <c r="M49" s="124">
        <f t="shared" si="4"/>
        <v>36.299999999999997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36.299999999999997</v>
      </c>
      <c r="R49" s="18">
        <v>0.7</v>
      </c>
    </row>
    <row r="50" spans="1:18">
      <c r="A50" s="8" t="s">
        <v>92</v>
      </c>
      <c r="B50" s="194">
        <f>'[2]24'!B52</f>
        <v>42</v>
      </c>
      <c r="C50" s="195">
        <f>'[2]24'!C52</f>
        <v>30</v>
      </c>
      <c r="D50" s="195">
        <f>'[2]24'!D52</f>
        <v>0</v>
      </c>
      <c r="E50" s="195">
        <f>'[2]24'!E52</f>
        <v>0</v>
      </c>
      <c r="F50" s="15">
        <f t="shared" si="6"/>
        <v>72</v>
      </c>
      <c r="G50" s="194">
        <f>'[2]24'!H52</f>
        <v>37</v>
      </c>
      <c r="H50" s="195">
        <f>'[2]24'!I52</f>
        <v>0</v>
      </c>
      <c r="I50" s="195">
        <f>'[2]24'!J52</f>
        <v>0</v>
      </c>
      <c r="J50" s="195">
        <f>'[2]24'!K52</f>
        <v>0</v>
      </c>
      <c r="K50" s="15">
        <f t="shared" si="3"/>
        <v>37</v>
      </c>
      <c r="L50" s="18">
        <f>frq!C50</f>
        <v>1</v>
      </c>
      <c r="M50" s="124">
        <f t="shared" si="4"/>
        <v>36.299999999999997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36.299999999999997</v>
      </c>
      <c r="R50" s="18">
        <v>0.7</v>
      </c>
    </row>
    <row r="51" spans="1:18">
      <c r="A51" s="8" t="s">
        <v>93</v>
      </c>
      <c r="B51" s="194">
        <f>'[2]24'!B53</f>
        <v>42</v>
      </c>
      <c r="C51" s="195">
        <f>'[2]24'!C53</f>
        <v>30</v>
      </c>
      <c r="D51" s="195">
        <f>'[2]24'!D53</f>
        <v>0</v>
      </c>
      <c r="E51" s="195">
        <f>'[2]24'!E53</f>
        <v>0</v>
      </c>
      <c r="F51" s="15">
        <f t="shared" si="6"/>
        <v>72</v>
      </c>
      <c r="G51" s="194">
        <f>'[2]24'!H53</f>
        <v>37</v>
      </c>
      <c r="H51" s="195">
        <f>'[2]24'!I53</f>
        <v>0</v>
      </c>
      <c r="I51" s="195">
        <f>'[2]24'!J53</f>
        <v>0</v>
      </c>
      <c r="J51" s="195">
        <f>'[2]24'!K53</f>
        <v>0</v>
      </c>
      <c r="K51" s="15">
        <f t="shared" si="3"/>
        <v>37</v>
      </c>
      <c r="L51" s="18">
        <f>frq!C51</f>
        <v>1</v>
      </c>
      <c r="M51" s="124">
        <f t="shared" si="4"/>
        <v>36.299999999999997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36.299999999999997</v>
      </c>
      <c r="R51" s="18">
        <v>0.7</v>
      </c>
    </row>
    <row r="52" spans="1:18">
      <c r="A52" s="8" t="s">
        <v>94</v>
      </c>
      <c r="B52" s="194">
        <f>'[2]24'!B54</f>
        <v>42</v>
      </c>
      <c r="C52" s="195">
        <f>'[2]24'!C54</f>
        <v>30</v>
      </c>
      <c r="D52" s="195">
        <f>'[2]24'!D54</f>
        <v>0</v>
      </c>
      <c r="E52" s="195">
        <f>'[2]24'!E54</f>
        <v>0</v>
      </c>
      <c r="F52" s="15">
        <f t="shared" si="6"/>
        <v>72</v>
      </c>
      <c r="G52" s="194">
        <f>'[2]24'!H54</f>
        <v>37</v>
      </c>
      <c r="H52" s="195">
        <f>'[2]24'!I54</f>
        <v>0</v>
      </c>
      <c r="I52" s="195">
        <f>'[2]24'!J54</f>
        <v>0</v>
      </c>
      <c r="J52" s="195">
        <f>'[2]24'!K54</f>
        <v>0</v>
      </c>
      <c r="K52" s="15">
        <f t="shared" si="3"/>
        <v>37</v>
      </c>
      <c r="L52" s="18">
        <f>frq!C52</f>
        <v>1</v>
      </c>
      <c r="M52" s="124">
        <f t="shared" si="4"/>
        <v>36.299999999999997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36.299999999999997</v>
      </c>
      <c r="R52" s="18">
        <v>0.7</v>
      </c>
    </row>
    <row r="53" spans="1:18">
      <c r="A53" s="8" t="s">
        <v>95</v>
      </c>
      <c r="B53" s="194">
        <f>'[2]24'!B55</f>
        <v>42</v>
      </c>
      <c r="C53" s="195">
        <f>'[2]24'!C55</f>
        <v>30</v>
      </c>
      <c r="D53" s="195">
        <f>'[2]24'!D55</f>
        <v>0</v>
      </c>
      <c r="E53" s="195">
        <f>'[2]24'!E55</f>
        <v>0</v>
      </c>
      <c r="F53" s="15">
        <f t="shared" si="6"/>
        <v>72</v>
      </c>
      <c r="G53" s="194">
        <f>'[2]24'!H55</f>
        <v>37</v>
      </c>
      <c r="H53" s="195">
        <f>'[2]24'!I55</f>
        <v>0</v>
      </c>
      <c r="I53" s="195">
        <f>'[2]24'!J55</f>
        <v>0</v>
      </c>
      <c r="J53" s="195">
        <f>'[2]24'!K55</f>
        <v>0</v>
      </c>
      <c r="K53" s="15">
        <f t="shared" si="3"/>
        <v>37</v>
      </c>
      <c r="L53" s="18">
        <f>frq!C53</f>
        <v>1</v>
      </c>
      <c r="M53" s="124">
        <f t="shared" si="4"/>
        <v>36.299999999999997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36.299999999999997</v>
      </c>
      <c r="R53" s="18">
        <v>0.7</v>
      </c>
    </row>
    <row r="54" spans="1:18">
      <c r="A54" s="8" t="s">
        <v>96</v>
      </c>
      <c r="B54" s="194">
        <f>'[2]24'!B56</f>
        <v>42</v>
      </c>
      <c r="C54" s="195">
        <f>'[2]24'!C56</f>
        <v>30</v>
      </c>
      <c r="D54" s="195">
        <f>'[2]24'!D56</f>
        <v>0</v>
      </c>
      <c r="E54" s="195">
        <f>'[2]24'!E56</f>
        <v>0</v>
      </c>
      <c r="F54" s="15">
        <f t="shared" si="6"/>
        <v>72</v>
      </c>
      <c r="G54" s="194">
        <f>'[2]24'!H56</f>
        <v>37</v>
      </c>
      <c r="H54" s="195">
        <f>'[2]24'!I56</f>
        <v>0</v>
      </c>
      <c r="I54" s="195">
        <f>'[2]24'!J56</f>
        <v>0</v>
      </c>
      <c r="J54" s="195">
        <f>'[2]24'!K56</f>
        <v>0</v>
      </c>
      <c r="K54" s="15">
        <f t="shared" si="3"/>
        <v>37</v>
      </c>
      <c r="L54" s="18">
        <f>frq!C54</f>
        <v>1</v>
      </c>
      <c r="M54" s="124">
        <f t="shared" si="4"/>
        <v>36.299999999999997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36.299999999999997</v>
      </c>
      <c r="R54" s="18">
        <v>0.7</v>
      </c>
    </row>
    <row r="55" spans="1:18">
      <c r="A55" s="8" t="s">
        <v>97</v>
      </c>
      <c r="B55" s="194">
        <f>'[2]24'!B57</f>
        <v>42</v>
      </c>
      <c r="C55" s="195">
        <f>'[2]24'!C57</f>
        <v>30</v>
      </c>
      <c r="D55" s="195">
        <f>'[2]24'!D57</f>
        <v>0</v>
      </c>
      <c r="E55" s="195">
        <f>'[2]24'!E57</f>
        <v>0</v>
      </c>
      <c r="F55" s="15">
        <f t="shared" si="6"/>
        <v>72</v>
      </c>
      <c r="G55" s="194">
        <f>'[2]24'!H57</f>
        <v>37</v>
      </c>
      <c r="H55" s="195">
        <f>'[2]24'!I57</f>
        <v>0</v>
      </c>
      <c r="I55" s="195">
        <f>'[2]24'!J57</f>
        <v>0</v>
      </c>
      <c r="J55" s="195">
        <f>'[2]24'!K57</f>
        <v>0</v>
      </c>
      <c r="K55" s="15">
        <f t="shared" si="3"/>
        <v>37</v>
      </c>
      <c r="L55" s="18">
        <f>frq!C55</f>
        <v>1</v>
      </c>
      <c r="M55" s="124">
        <f t="shared" si="4"/>
        <v>36.299999999999997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36.299999999999997</v>
      </c>
      <c r="R55" s="18">
        <v>0.7</v>
      </c>
    </row>
    <row r="56" spans="1:18">
      <c r="A56" s="8" t="s">
        <v>98</v>
      </c>
      <c r="B56" s="194">
        <f>'[2]24'!B58</f>
        <v>42</v>
      </c>
      <c r="C56" s="195">
        <f>'[2]24'!C58</f>
        <v>30</v>
      </c>
      <c r="D56" s="195">
        <f>'[2]24'!D58</f>
        <v>0</v>
      </c>
      <c r="E56" s="195">
        <f>'[2]24'!E58</f>
        <v>0</v>
      </c>
      <c r="F56" s="15">
        <f t="shared" si="6"/>
        <v>72</v>
      </c>
      <c r="G56" s="194">
        <f>'[2]24'!H58</f>
        <v>37</v>
      </c>
      <c r="H56" s="195">
        <f>'[2]24'!I58</f>
        <v>0</v>
      </c>
      <c r="I56" s="195">
        <f>'[2]24'!J58</f>
        <v>0</v>
      </c>
      <c r="J56" s="195">
        <f>'[2]24'!K58</f>
        <v>0</v>
      </c>
      <c r="K56" s="15">
        <f t="shared" si="3"/>
        <v>37</v>
      </c>
      <c r="L56" s="18">
        <f>frq!C56</f>
        <v>1</v>
      </c>
      <c r="M56" s="124">
        <f t="shared" si="4"/>
        <v>36.299999999999997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36.299999999999997</v>
      </c>
      <c r="R56" s="18">
        <v>0.7</v>
      </c>
    </row>
    <row r="57" spans="1:18">
      <c r="A57" s="8" t="s">
        <v>99</v>
      </c>
      <c r="B57" s="194">
        <f>'[2]24'!B59</f>
        <v>42</v>
      </c>
      <c r="C57" s="195">
        <f>'[2]24'!C59</f>
        <v>30</v>
      </c>
      <c r="D57" s="195">
        <f>'[2]24'!D59</f>
        <v>0</v>
      </c>
      <c r="E57" s="195">
        <f>'[2]24'!E59</f>
        <v>0</v>
      </c>
      <c r="F57" s="15">
        <f t="shared" si="6"/>
        <v>72</v>
      </c>
      <c r="G57" s="194">
        <f>'[2]24'!H59</f>
        <v>37</v>
      </c>
      <c r="H57" s="195">
        <f>'[2]24'!I59</f>
        <v>0</v>
      </c>
      <c r="I57" s="195">
        <f>'[2]24'!J59</f>
        <v>0</v>
      </c>
      <c r="J57" s="195">
        <f>'[2]24'!K59</f>
        <v>0</v>
      </c>
      <c r="K57" s="15">
        <f t="shared" si="3"/>
        <v>37</v>
      </c>
      <c r="L57" s="18">
        <f>frq!C57</f>
        <v>1</v>
      </c>
      <c r="M57" s="124">
        <f t="shared" si="4"/>
        <v>36.299999999999997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36.299999999999997</v>
      </c>
      <c r="R57" s="18">
        <v>0.7</v>
      </c>
    </row>
    <row r="58" spans="1:18">
      <c r="A58" s="8" t="s">
        <v>100</v>
      </c>
      <c r="B58" s="194">
        <f>'[2]24'!B60</f>
        <v>42</v>
      </c>
      <c r="C58" s="195">
        <f>'[2]24'!C60</f>
        <v>30</v>
      </c>
      <c r="D58" s="195">
        <f>'[2]24'!D60</f>
        <v>0</v>
      </c>
      <c r="E58" s="195">
        <f>'[2]24'!E60</f>
        <v>0</v>
      </c>
      <c r="F58" s="15">
        <f t="shared" si="6"/>
        <v>72</v>
      </c>
      <c r="G58" s="194">
        <f>'[2]24'!H60</f>
        <v>37</v>
      </c>
      <c r="H58" s="195">
        <f>'[2]24'!I60</f>
        <v>0</v>
      </c>
      <c r="I58" s="195">
        <f>'[2]24'!J60</f>
        <v>0</v>
      </c>
      <c r="J58" s="195">
        <f>'[2]24'!K60</f>
        <v>0</v>
      </c>
      <c r="K58" s="15">
        <f t="shared" si="3"/>
        <v>37</v>
      </c>
      <c r="L58" s="18">
        <f>frq!C58</f>
        <v>1</v>
      </c>
      <c r="M58" s="124">
        <f t="shared" si="4"/>
        <v>36.299999999999997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36.299999999999997</v>
      </c>
      <c r="R58" s="18">
        <v>0.7</v>
      </c>
    </row>
    <row r="59" spans="1:18">
      <c r="A59" s="8" t="s">
        <v>101</v>
      </c>
      <c r="B59" s="194">
        <f>'[2]24'!B61</f>
        <v>42</v>
      </c>
      <c r="C59" s="195">
        <f>'[2]24'!C61</f>
        <v>30</v>
      </c>
      <c r="D59" s="195">
        <f>'[2]24'!D61</f>
        <v>0</v>
      </c>
      <c r="E59" s="195">
        <f>'[2]24'!E61</f>
        <v>0</v>
      </c>
      <c r="F59" s="15">
        <f t="shared" si="6"/>
        <v>72</v>
      </c>
      <c r="G59" s="194">
        <f>'[2]24'!H61</f>
        <v>37</v>
      </c>
      <c r="H59" s="195">
        <f>'[2]24'!I61</f>
        <v>0</v>
      </c>
      <c r="I59" s="195">
        <f>'[2]24'!J61</f>
        <v>0</v>
      </c>
      <c r="J59" s="195">
        <f>'[2]24'!K61</f>
        <v>0</v>
      </c>
      <c r="K59" s="15">
        <f t="shared" si="3"/>
        <v>37</v>
      </c>
      <c r="L59" s="18">
        <f>frq!C59</f>
        <v>1</v>
      </c>
      <c r="M59" s="124">
        <f t="shared" si="4"/>
        <v>36.299999999999997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36.299999999999997</v>
      </c>
      <c r="R59" s="18">
        <v>0.7</v>
      </c>
    </row>
    <row r="60" spans="1:18">
      <c r="A60" s="8" t="s">
        <v>102</v>
      </c>
      <c r="B60" s="194">
        <f>'[2]24'!B62</f>
        <v>42</v>
      </c>
      <c r="C60" s="195">
        <f>'[2]24'!C62</f>
        <v>30</v>
      </c>
      <c r="D60" s="195">
        <f>'[2]24'!D62</f>
        <v>0</v>
      </c>
      <c r="E60" s="195">
        <f>'[2]24'!E62</f>
        <v>0</v>
      </c>
      <c r="F60" s="15">
        <f t="shared" si="6"/>
        <v>72</v>
      </c>
      <c r="G60" s="194">
        <f>'[2]24'!H62</f>
        <v>37</v>
      </c>
      <c r="H60" s="195">
        <f>'[2]24'!I62</f>
        <v>0</v>
      </c>
      <c r="I60" s="195">
        <f>'[2]24'!J62</f>
        <v>0</v>
      </c>
      <c r="J60" s="195">
        <f>'[2]24'!K62</f>
        <v>0</v>
      </c>
      <c r="K60" s="15">
        <f t="shared" si="3"/>
        <v>37</v>
      </c>
      <c r="L60" s="18">
        <f>frq!C60</f>
        <v>1</v>
      </c>
      <c r="M60" s="124">
        <f t="shared" si="4"/>
        <v>36.299999999999997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36.299999999999997</v>
      </c>
      <c r="R60" s="18">
        <v>0.7</v>
      </c>
    </row>
    <row r="61" spans="1:18">
      <c r="A61" s="8" t="s">
        <v>103</v>
      </c>
      <c r="B61" s="194">
        <f>'[2]24'!B63</f>
        <v>42</v>
      </c>
      <c r="C61" s="195">
        <f>'[2]24'!C63</f>
        <v>30</v>
      </c>
      <c r="D61" s="195">
        <f>'[2]24'!D63</f>
        <v>0</v>
      </c>
      <c r="E61" s="195">
        <f>'[2]24'!E63</f>
        <v>0</v>
      </c>
      <c r="F61" s="15">
        <f t="shared" si="6"/>
        <v>72</v>
      </c>
      <c r="G61" s="194">
        <f>'[2]24'!H63</f>
        <v>37</v>
      </c>
      <c r="H61" s="195">
        <f>'[2]24'!I63</f>
        <v>0</v>
      </c>
      <c r="I61" s="195">
        <f>'[2]24'!J63</f>
        <v>0</v>
      </c>
      <c r="J61" s="195">
        <f>'[2]24'!K63</f>
        <v>0</v>
      </c>
      <c r="K61" s="15">
        <f t="shared" si="3"/>
        <v>37</v>
      </c>
      <c r="L61" s="18">
        <f>frq!C61</f>
        <v>1</v>
      </c>
      <c r="M61" s="124">
        <f t="shared" si="4"/>
        <v>36.299999999999997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36.299999999999997</v>
      </c>
      <c r="R61" s="18">
        <v>0.7</v>
      </c>
    </row>
    <row r="62" spans="1:18">
      <c r="A62" s="8" t="s">
        <v>104</v>
      </c>
      <c r="B62" s="194">
        <f>'[2]24'!B64</f>
        <v>42</v>
      </c>
      <c r="C62" s="195">
        <f>'[2]24'!C64</f>
        <v>30</v>
      </c>
      <c r="D62" s="195">
        <f>'[2]24'!D64</f>
        <v>0</v>
      </c>
      <c r="E62" s="195">
        <f>'[2]24'!E64</f>
        <v>0</v>
      </c>
      <c r="F62" s="15">
        <f t="shared" si="6"/>
        <v>72</v>
      </c>
      <c r="G62" s="194">
        <f>'[2]24'!H64</f>
        <v>37</v>
      </c>
      <c r="H62" s="195">
        <f>'[2]24'!I64</f>
        <v>0</v>
      </c>
      <c r="I62" s="195">
        <f>'[2]24'!J64</f>
        <v>0</v>
      </c>
      <c r="J62" s="195">
        <f>'[2]24'!K64</f>
        <v>0</v>
      </c>
      <c r="K62" s="15">
        <f t="shared" si="3"/>
        <v>37</v>
      </c>
      <c r="L62" s="18">
        <f>frq!C62</f>
        <v>1</v>
      </c>
      <c r="M62" s="124">
        <f t="shared" si="4"/>
        <v>36.299999999999997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36.299999999999997</v>
      </c>
      <c r="R62" s="18">
        <v>0.7</v>
      </c>
    </row>
    <row r="63" spans="1:18">
      <c r="A63" s="8" t="s">
        <v>105</v>
      </c>
      <c r="B63" s="194">
        <f>'[2]24'!B65</f>
        <v>42</v>
      </c>
      <c r="C63" s="195">
        <f>'[2]24'!C65</f>
        <v>30</v>
      </c>
      <c r="D63" s="195">
        <f>'[2]24'!D65</f>
        <v>0</v>
      </c>
      <c r="E63" s="195">
        <f>'[2]24'!E65</f>
        <v>0</v>
      </c>
      <c r="F63" s="15">
        <f t="shared" si="6"/>
        <v>72</v>
      </c>
      <c r="G63" s="194">
        <f>'[2]24'!H65</f>
        <v>37</v>
      </c>
      <c r="H63" s="195">
        <f>'[2]24'!I65</f>
        <v>0</v>
      </c>
      <c r="I63" s="195">
        <f>'[2]24'!J65</f>
        <v>0</v>
      </c>
      <c r="J63" s="195">
        <f>'[2]24'!K65</f>
        <v>0</v>
      </c>
      <c r="K63" s="15">
        <f t="shared" si="3"/>
        <v>37</v>
      </c>
      <c r="L63" s="18">
        <f>frq!C63</f>
        <v>1</v>
      </c>
      <c r="M63" s="124">
        <f t="shared" si="4"/>
        <v>36.299999999999997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36.299999999999997</v>
      </c>
      <c r="R63" s="18">
        <v>0.7</v>
      </c>
    </row>
    <row r="64" spans="1:18">
      <c r="A64" s="8" t="s">
        <v>106</v>
      </c>
      <c r="B64" s="194">
        <f>'[2]24'!B66</f>
        <v>42</v>
      </c>
      <c r="C64" s="195">
        <f>'[2]24'!C66</f>
        <v>30</v>
      </c>
      <c r="D64" s="195">
        <f>'[2]24'!D66</f>
        <v>0</v>
      </c>
      <c r="E64" s="195">
        <f>'[2]24'!E66</f>
        <v>0</v>
      </c>
      <c r="F64" s="15">
        <f t="shared" si="6"/>
        <v>72</v>
      </c>
      <c r="G64" s="194">
        <f>'[2]24'!H66</f>
        <v>37</v>
      </c>
      <c r="H64" s="195">
        <f>'[2]24'!I66</f>
        <v>0</v>
      </c>
      <c r="I64" s="195">
        <f>'[2]24'!J66</f>
        <v>0</v>
      </c>
      <c r="J64" s="195">
        <f>'[2]24'!K66</f>
        <v>0</v>
      </c>
      <c r="K64" s="15">
        <f t="shared" si="3"/>
        <v>37</v>
      </c>
      <c r="L64" s="18">
        <f>frq!C64</f>
        <v>1</v>
      </c>
      <c r="M64" s="124">
        <f t="shared" si="4"/>
        <v>36.299999999999997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36.299999999999997</v>
      </c>
      <c r="R64" s="18">
        <v>0.7</v>
      </c>
    </row>
    <row r="65" spans="1:18">
      <c r="A65" s="8" t="s">
        <v>107</v>
      </c>
      <c r="B65" s="194">
        <f>'[2]24'!B67</f>
        <v>42</v>
      </c>
      <c r="C65" s="195">
        <f>'[2]24'!C67</f>
        <v>30</v>
      </c>
      <c r="D65" s="195">
        <f>'[2]24'!D67</f>
        <v>0</v>
      </c>
      <c r="E65" s="195">
        <f>'[2]24'!E67</f>
        <v>0</v>
      </c>
      <c r="F65" s="15">
        <f t="shared" si="6"/>
        <v>72</v>
      </c>
      <c r="G65" s="194">
        <f>'[2]24'!H67</f>
        <v>37</v>
      </c>
      <c r="H65" s="195">
        <f>'[2]24'!I67</f>
        <v>0</v>
      </c>
      <c r="I65" s="195">
        <f>'[2]24'!J67</f>
        <v>0</v>
      </c>
      <c r="J65" s="195">
        <f>'[2]24'!K67</f>
        <v>0</v>
      </c>
      <c r="K65" s="15">
        <f t="shared" si="3"/>
        <v>37</v>
      </c>
      <c r="L65" s="18">
        <f>frq!C65</f>
        <v>1</v>
      </c>
      <c r="M65" s="124">
        <f t="shared" si="4"/>
        <v>36.299999999999997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36.299999999999997</v>
      </c>
      <c r="R65" s="18">
        <v>0.7</v>
      </c>
    </row>
    <row r="66" spans="1:18">
      <c r="A66" s="8" t="s">
        <v>108</v>
      </c>
      <c r="B66" s="194">
        <f>'[2]24'!B68</f>
        <v>42</v>
      </c>
      <c r="C66" s="195">
        <f>'[2]24'!C68</f>
        <v>30</v>
      </c>
      <c r="D66" s="195">
        <f>'[2]24'!D68</f>
        <v>0</v>
      </c>
      <c r="E66" s="195">
        <f>'[2]24'!E68</f>
        <v>0</v>
      </c>
      <c r="F66" s="15">
        <f t="shared" si="6"/>
        <v>72</v>
      </c>
      <c r="G66" s="194">
        <f>'[2]24'!H68</f>
        <v>37</v>
      </c>
      <c r="H66" s="195">
        <f>'[2]24'!I68</f>
        <v>0</v>
      </c>
      <c r="I66" s="195">
        <f>'[2]24'!J68</f>
        <v>0</v>
      </c>
      <c r="J66" s="195">
        <f>'[2]24'!K68</f>
        <v>0</v>
      </c>
      <c r="K66" s="15">
        <f t="shared" si="3"/>
        <v>37</v>
      </c>
      <c r="L66" s="18">
        <f>frq!C66</f>
        <v>1</v>
      </c>
      <c r="M66" s="124">
        <f t="shared" si="4"/>
        <v>36.299999999999997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36.299999999999997</v>
      </c>
      <c r="R66" s="18">
        <v>0.7</v>
      </c>
    </row>
    <row r="67" spans="1:18">
      <c r="A67" s="8" t="s">
        <v>109</v>
      </c>
      <c r="B67" s="194">
        <f>'[2]24'!B69</f>
        <v>42</v>
      </c>
      <c r="C67" s="195">
        <f>'[2]24'!C69</f>
        <v>30</v>
      </c>
      <c r="D67" s="195">
        <f>'[2]24'!D69</f>
        <v>0</v>
      </c>
      <c r="E67" s="195">
        <f>'[2]24'!E69</f>
        <v>0</v>
      </c>
      <c r="F67" s="15">
        <f t="shared" si="6"/>
        <v>72</v>
      </c>
      <c r="G67" s="194">
        <f>'[2]24'!H69</f>
        <v>37</v>
      </c>
      <c r="H67" s="195">
        <f>'[2]24'!I69</f>
        <v>0</v>
      </c>
      <c r="I67" s="195">
        <f>'[2]24'!J69</f>
        <v>0</v>
      </c>
      <c r="J67" s="195">
        <f>'[2]24'!K69</f>
        <v>0</v>
      </c>
      <c r="K67" s="15">
        <f t="shared" si="3"/>
        <v>37</v>
      </c>
      <c r="L67" s="18">
        <f>frq!C67</f>
        <v>1</v>
      </c>
      <c r="M67" s="124">
        <f t="shared" si="4"/>
        <v>36.299999999999997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36.299999999999997</v>
      </c>
      <c r="R67" s="18">
        <v>0.7</v>
      </c>
    </row>
    <row r="68" spans="1:18">
      <c r="A68" s="8" t="s">
        <v>110</v>
      </c>
      <c r="B68" s="194">
        <f>'[2]24'!B70</f>
        <v>42</v>
      </c>
      <c r="C68" s="195">
        <f>'[2]24'!C70</f>
        <v>30</v>
      </c>
      <c r="D68" s="195">
        <f>'[2]24'!D70</f>
        <v>0</v>
      </c>
      <c r="E68" s="195">
        <f>'[2]24'!E70</f>
        <v>0</v>
      </c>
      <c r="F68" s="15">
        <f t="shared" si="6"/>
        <v>72</v>
      </c>
      <c r="G68" s="194">
        <f>'[2]24'!H70</f>
        <v>37</v>
      </c>
      <c r="H68" s="195">
        <f>'[2]24'!I70</f>
        <v>0</v>
      </c>
      <c r="I68" s="195">
        <f>'[2]24'!J70</f>
        <v>0</v>
      </c>
      <c r="J68" s="195">
        <f>'[2]24'!K70</f>
        <v>0</v>
      </c>
      <c r="K68" s="15">
        <f t="shared" ref="K68:K98" si="13">SUM(G68:J68)</f>
        <v>37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36.299999999999997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36.299999999999997</v>
      </c>
      <c r="R68" s="18">
        <v>0.7</v>
      </c>
    </row>
    <row r="69" spans="1:18">
      <c r="A69" s="8" t="s">
        <v>111</v>
      </c>
      <c r="B69" s="194">
        <f>'[2]24'!B71</f>
        <v>42</v>
      </c>
      <c r="C69" s="195">
        <f>'[2]24'!C71</f>
        <v>30</v>
      </c>
      <c r="D69" s="195">
        <f>'[2]24'!D71</f>
        <v>0</v>
      </c>
      <c r="E69" s="195">
        <f>'[2]24'!E71</f>
        <v>0</v>
      </c>
      <c r="F69" s="15">
        <f t="shared" ref="F69:F98" si="16">SUM(B69:E69)</f>
        <v>72</v>
      </c>
      <c r="G69" s="194">
        <f>'[2]24'!H71</f>
        <v>37</v>
      </c>
      <c r="H69" s="195">
        <f>'[2]24'!I71</f>
        <v>0</v>
      </c>
      <c r="I69" s="195">
        <f>'[2]24'!J71</f>
        <v>0</v>
      </c>
      <c r="J69" s="195">
        <f>'[2]24'!K71</f>
        <v>0</v>
      </c>
      <c r="K69" s="15">
        <f t="shared" si="13"/>
        <v>37</v>
      </c>
      <c r="L69" s="18">
        <f>frq!C69</f>
        <v>1</v>
      </c>
      <c r="M69" s="124">
        <f t="shared" si="14"/>
        <v>36.299999999999997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36.299999999999997</v>
      </c>
      <c r="R69" s="18">
        <v>0.7</v>
      </c>
    </row>
    <row r="70" spans="1:18">
      <c r="A70" s="8" t="s">
        <v>112</v>
      </c>
      <c r="B70" s="194">
        <f>'[2]24'!B72</f>
        <v>42</v>
      </c>
      <c r="C70" s="195">
        <f>'[2]24'!C72</f>
        <v>30</v>
      </c>
      <c r="D70" s="195">
        <f>'[2]24'!D72</f>
        <v>0</v>
      </c>
      <c r="E70" s="195">
        <f>'[2]24'!E72</f>
        <v>0</v>
      </c>
      <c r="F70" s="15">
        <f t="shared" si="16"/>
        <v>72</v>
      </c>
      <c r="G70" s="194">
        <f>'[2]24'!H72</f>
        <v>37</v>
      </c>
      <c r="H70" s="195">
        <f>'[2]24'!I72</f>
        <v>0</v>
      </c>
      <c r="I70" s="195">
        <f>'[2]24'!J72</f>
        <v>0</v>
      </c>
      <c r="J70" s="195">
        <f>'[2]24'!K72</f>
        <v>0</v>
      </c>
      <c r="K70" s="15">
        <f t="shared" si="13"/>
        <v>37</v>
      </c>
      <c r="L70" s="18">
        <f>frq!C70</f>
        <v>1</v>
      </c>
      <c r="M70" s="124">
        <f t="shared" si="14"/>
        <v>36.299999999999997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36.299999999999997</v>
      </c>
      <c r="R70" s="18">
        <v>0.7</v>
      </c>
    </row>
    <row r="71" spans="1:18">
      <c r="A71" s="8" t="s">
        <v>113</v>
      </c>
      <c r="B71" s="194">
        <f>'[2]24'!B73</f>
        <v>42</v>
      </c>
      <c r="C71" s="195">
        <f>'[2]24'!C73</f>
        <v>30</v>
      </c>
      <c r="D71" s="195">
        <f>'[2]24'!D73</f>
        <v>0</v>
      </c>
      <c r="E71" s="195">
        <f>'[2]24'!E73</f>
        <v>0</v>
      </c>
      <c r="F71" s="15">
        <f t="shared" si="16"/>
        <v>72</v>
      </c>
      <c r="G71" s="194">
        <f>'[2]24'!H73</f>
        <v>38</v>
      </c>
      <c r="H71" s="195">
        <f>'[2]24'!I73</f>
        <v>0</v>
      </c>
      <c r="I71" s="195">
        <f>'[2]24'!J73</f>
        <v>0</v>
      </c>
      <c r="J71" s="195">
        <f>'[2]24'!K73</f>
        <v>0</v>
      </c>
      <c r="K71" s="15">
        <f t="shared" si="13"/>
        <v>38</v>
      </c>
      <c r="L71" s="18">
        <f>frq!C71</f>
        <v>1</v>
      </c>
      <c r="M71" s="124">
        <f t="shared" si="14"/>
        <v>37.299999999999997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37.299999999999997</v>
      </c>
      <c r="R71" s="18">
        <v>0.7</v>
      </c>
    </row>
    <row r="72" spans="1:18">
      <c r="A72" s="8" t="s">
        <v>114</v>
      </c>
      <c r="B72" s="194">
        <f>'[2]24'!B74</f>
        <v>42</v>
      </c>
      <c r="C72" s="195">
        <f>'[2]24'!C74</f>
        <v>30</v>
      </c>
      <c r="D72" s="195">
        <f>'[2]24'!D74</f>
        <v>0</v>
      </c>
      <c r="E72" s="195">
        <f>'[2]24'!E74</f>
        <v>0</v>
      </c>
      <c r="F72" s="15">
        <f t="shared" si="16"/>
        <v>72</v>
      </c>
      <c r="G72" s="194">
        <f>'[2]24'!H74</f>
        <v>38</v>
      </c>
      <c r="H72" s="195">
        <f>'[2]24'!I74</f>
        <v>0</v>
      </c>
      <c r="I72" s="195">
        <f>'[2]24'!J74</f>
        <v>0</v>
      </c>
      <c r="J72" s="195">
        <f>'[2]24'!K74</f>
        <v>0</v>
      </c>
      <c r="K72" s="15">
        <f t="shared" si="13"/>
        <v>38</v>
      </c>
      <c r="L72" s="18">
        <f>frq!C72</f>
        <v>1</v>
      </c>
      <c r="M72" s="124">
        <f t="shared" si="14"/>
        <v>37.299999999999997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37.299999999999997</v>
      </c>
      <c r="R72" s="18">
        <v>0.7</v>
      </c>
    </row>
    <row r="73" spans="1:18">
      <c r="A73" s="8" t="s">
        <v>115</v>
      </c>
      <c r="B73" s="194">
        <f>'[2]24'!B75</f>
        <v>42</v>
      </c>
      <c r="C73" s="195">
        <f>'[2]24'!C75</f>
        <v>30</v>
      </c>
      <c r="D73" s="195">
        <f>'[2]24'!D75</f>
        <v>0</v>
      </c>
      <c r="E73" s="195">
        <f>'[2]24'!E75</f>
        <v>0</v>
      </c>
      <c r="F73" s="15">
        <f t="shared" si="16"/>
        <v>72</v>
      </c>
      <c r="G73" s="194">
        <f>'[2]24'!H75</f>
        <v>38</v>
      </c>
      <c r="H73" s="195">
        <f>'[2]24'!I75</f>
        <v>0</v>
      </c>
      <c r="I73" s="195">
        <f>'[2]24'!J75</f>
        <v>0</v>
      </c>
      <c r="J73" s="195">
        <f>'[2]24'!K75</f>
        <v>0</v>
      </c>
      <c r="K73" s="15">
        <f t="shared" si="13"/>
        <v>38</v>
      </c>
      <c r="L73" s="18">
        <f>frq!C73</f>
        <v>1</v>
      </c>
      <c r="M73" s="124">
        <f t="shared" si="14"/>
        <v>37.299999999999997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37.299999999999997</v>
      </c>
      <c r="R73" s="18">
        <v>0.7</v>
      </c>
    </row>
    <row r="74" spans="1:18">
      <c r="A74" s="8" t="s">
        <v>116</v>
      </c>
      <c r="B74" s="194">
        <f>'[2]24'!B76</f>
        <v>42</v>
      </c>
      <c r="C74" s="195">
        <f>'[2]24'!C76</f>
        <v>30</v>
      </c>
      <c r="D74" s="195">
        <f>'[2]24'!D76</f>
        <v>0</v>
      </c>
      <c r="E74" s="195">
        <f>'[2]24'!E76</f>
        <v>0</v>
      </c>
      <c r="F74" s="15">
        <f t="shared" si="16"/>
        <v>72</v>
      </c>
      <c r="G74" s="194">
        <f>'[2]24'!H76</f>
        <v>38</v>
      </c>
      <c r="H74" s="195">
        <f>'[2]24'!I76</f>
        <v>0</v>
      </c>
      <c r="I74" s="195">
        <f>'[2]24'!J76</f>
        <v>0</v>
      </c>
      <c r="J74" s="195">
        <f>'[2]24'!K76</f>
        <v>0</v>
      </c>
      <c r="K74" s="15">
        <f t="shared" si="13"/>
        <v>38</v>
      </c>
      <c r="L74" s="18">
        <f>frq!C74</f>
        <v>1</v>
      </c>
      <c r="M74" s="124">
        <f t="shared" si="14"/>
        <v>37.299999999999997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37.299999999999997</v>
      </c>
      <c r="R74" s="18">
        <v>0.7</v>
      </c>
    </row>
    <row r="75" spans="1:18">
      <c r="A75" s="8" t="s">
        <v>117</v>
      </c>
      <c r="B75" s="194">
        <f>'[2]24'!B77</f>
        <v>42</v>
      </c>
      <c r="C75" s="195">
        <f>'[2]24'!C77</f>
        <v>30</v>
      </c>
      <c r="D75" s="195">
        <f>'[2]24'!D77</f>
        <v>0</v>
      </c>
      <c r="E75" s="195">
        <f>'[2]24'!E77</f>
        <v>0</v>
      </c>
      <c r="F75" s="15">
        <f t="shared" si="16"/>
        <v>72</v>
      </c>
      <c r="G75" s="194">
        <f>'[2]24'!H77</f>
        <v>38</v>
      </c>
      <c r="H75" s="195">
        <f>'[2]24'!I77</f>
        <v>0</v>
      </c>
      <c r="I75" s="195">
        <f>'[2]24'!J77</f>
        <v>0</v>
      </c>
      <c r="J75" s="195">
        <f>'[2]24'!K77</f>
        <v>0</v>
      </c>
      <c r="K75" s="15">
        <f t="shared" si="13"/>
        <v>38</v>
      </c>
      <c r="L75" s="18">
        <f>frq!C75</f>
        <v>1</v>
      </c>
      <c r="M75" s="124">
        <f t="shared" si="14"/>
        <v>37.6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37.6</v>
      </c>
      <c r="R75" s="18">
        <v>0.4</v>
      </c>
    </row>
    <row r="76" spans="1:18">
      <c r="A76" s="8" t="s">
        <v>118</v>
      </c>
      <c r="B76" s="194">
        <f>'[2]24'!B78</f>
        <v>42</v>
      </c>
      <c r="C76" s="195">
        <f>'[2]24'!C78</f>
        <v>30</v>
      </c>
      <c r="D76" s="195">
        <f>'[2]24'!D78</f>
        <v>0</v>
      </c>
      <c r="E76" s="195">
        <f>'[2]24'!E78</f>
        <v>0</v>
      </c>
      <c r="F76" s="15">
        <f t="shared" si="16"/>
        <v>72</v>
      </c>
      <c r="G76" s="194">
        <f>'[2]24'!H78</f>
        <v>38</v>
      </c>
      <c r="H76" s="195">
        <f>'[2]24'!I78</f>
        <v>0</v>
      </c>
      <c r="I76" s="195">
        <f>'[2]24'!J78</f>
        <v>0</v>
      </c>
      <c r="J76" s="195">
        <f>'[2]24'!K78</f>
        <v>0</v>
      </c>
      <c r="K76" s="15">
        <f t="shared" si="13"/>
        <v>38</v>
      </c>
      <c r="L76" s="18">
        <f>frq!C76</f>
        <v>1</v>
      </c>
      <c r="M76" s="124">
        <f t="shared" si="14"/>
        <v>37.6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37.6</v>
      </c>
      <c r="R76" s="18">
        <v>0.4</v>
      </c>
    </row>
    <row r="77" spans="1:18">
      <c r="A77" s="8" t="s">
        <v>119</v>
      </c>
      <c r="B77" s="194">
        <f>'[2]24'!B79</f>
        <v>42</v>
      </c>
      <c r="C77" s="195">
        <f>'[2]24'!C79</f>
        <v>30</v>
      </c>
      <c r="D77" s="195">
        <f>'[2]24'!D79</f>
        <v>0</v>
      </c>
      <c r="E77" s="195">
        <f>'[2]24'!E79</f>
        <v>0</v>
      </c>
      <c r="F77" s="15">
        <f t="shared" si="16"/>
        <v>72</v>
      </c>
      <c r="G77" s="194">
        <f>'[2]24'!H79</f>
        <v>38</v>
      </c>
      <c r="H77" s="195">
        <f>'[2]24'!I79</f>
        <v>0</v>
      </c>
      <c r="I77" s="195">
        <f>'[2]24'!J79</f>
        <v>0</v>
      </c>
      <c r="J77" s="195">
        <f>'[2]24'!K79</f>
        <v>0</v>
      </c>
      <c r="K77" s="15">
        <f t="shared" si="13"/>
        <v>38</v>
      </c>
      <c r="L77" s="18">
        <f>frq!C77</f>
        <v>1</v>
      </c>
      <c r="M77" s="124">
        <f t="shared" si="14"/>
        <v>37.6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37.6</v>
      </c>
      <c r="R77" s="18">
        <v>0.4</v>
      </c>
    </row>
    <row r="78" spans="1:18">
      <c r="A78" s="8" t="s">
        <v>120</v>
      </c>
      <c r="B78" s="194">
        <f>'[2]24'!B80</f>
        <v>42</v>
      </c>
      <c r="C78" s="195">
        <f>'[2]24'!C80</f>
        <v>30</v>
      </c>
      <c r="D78" s="195">
        <f>'[2]24'!D80</f>
        <v>0</v>
      </c>
      <c r="E78" s="195">
        <f>'[2]24'!E80</f>
        <v>0</v>
      </c>
      <c r="F78" s="15">
        <f t="shared" si="16"/>
        <v>72</v>
      </c>
      <c r="G78" s="194">
        <f>'[2]24'!H80</f>
        <v>38</v>
      </c>
      <c r="H78" s="195">
        <f>'[2]24'!I80</f>
        <v>0</v>
      </c>
      <c r="I78" s="195">
        <f>'[2]24'!J80</f>
        <v>0</v>
      </c>
      <c r="J78" s="195">
        <f>'[2]24'!K80</f>
        <v>0</v>
      </c>
      <c r="K78" s="15">
        <f t="shared" si="13"/>
        <v>38</v>
      </c>
      <c r="L78" s="18">
        <f>frq!C78</f>
        <v>1</v>
      </c>
      <c r="M78" s="124">
        <f t="shared" si="14"/>
        <v>37.6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37.6</v>
      </c>
      <c r="R78" s="18">
        <v>0.4</v>
      </c>
    </row>
    <row r="79" spans="1:18">
      <c r="A79" s="8" t="s">
        <v>121</v>
      </c>
      <c r="B79" s="194">
        <f>'[2]24'!B81</f>
        <v>42</v>
      </c>
      <c r="C79" s="195">
        <f>'[2]24'!C81</f>
        <v>30</v>
      </c>
      <c r="D79" s="195">
        <f>'[2]24'!D81</f>
        <v>0</v>
      </c>
      <c r="E79" s="195">
        <f>'[2]24'!E81</f>
        <v>0</v>
      </c>
      <c r="F79" s="15">
        <f t="shared" si="16"/>
        <v>72</v>
      </c>
      <c r="G79" s="194">
        <f>'[2]24'!H81</f>
        <v>38</v>
      </c>
      <c r="H79" s="195">
        <f>'[2]24'!I81</f>
        <v>0</v>
      </c>
      <c r="I79" s="195">
        <f>'[2]24'!J81</f>
        <v>0</v>
      </c>
      <c r="J79" s="195">
        <f>'[2]24'!K81</f>
        <v>0</v>
      </c>
      <c r="K79" s="15">
        <f t="shared" si="13"/>
        <v>38</v>
      </c>
      <c r="L79" s="18">
        <f>frq!C79</f>
        <v>1</v>
      </c>
      <c r="M79" s="124">
        <f t="shared" si="14"/>
        <v>37.6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37.6</v>
      </c>
      <c r="R79" s="18">
        <v>0.4</v>
      </c>
    </row>
    <row r="80" spans="1:18">
      <c r="A80" s="8" t="s">
        <v>122</v>
      </c>
      <c r="B80" s="194">
        <f>'[2]24'!B82</f>
        <v>42</v>
      </c>
      <c r="C80" s="195">
        <f>'[2]24'!C82</f>
        <v>30</v>
      </c>
      <c r="D80" s="195">
        <f>'[2]24'!D82</f>
        <v>0</v>
      </c>
      <c r="E80" s="195">
        <f>'[2]24'!E82</f>
        <v>0</v>
      </c>
      <c r="F80" s="15">
        <f t="shared" si="16"/>
        <v>72</v>
      </c>
      <c r="G80" s="194">
        <f>'[2]24'!H82</f>
        <v>38</v>
      </c>
      <c r="H80" s="195">
        <f>'[2]24'!I82</f>
        <v>0</v>
      </c>
      <c r="I80" s="195">
        <f>'[2]24'!J82</f>
        <v>0</v>
      </c>
      <c r="J80" s="195">
        <f>'[2]24'!K82</f>
        <v>0</v>
      </c>
      <c r="K80" s="15">
        <f t="shared" si="13"/>
        <v>38</v>
      </c>
      <c r="L80" s="18">
        <f>frq!C80</f>
        <v>1</v>
      </c>
      <c r="M80" s="124">
        <f t="shared" si="14"/>
        <v>37.6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37.6</v>
      </c>
      <c r="R80" s="18">
        <v>0.4</v>
      </c>
    </row>
    <row r="81" spans="1:18">
      <c r="A81" s="8" t="s">
        <v>123</v>
      </c>
      <c r="B81" s="194">
        <f>'[2]24'!B83</f>
        <v>42</v>
      </c>
      <c r="C81" s="195">
        <f>'[2]24'!C83</f>
        <v>30</v>
      </c>
      <c r="D81" s="195">
        <f>'[2]24'!D83</f>
        <v>0</v>
      </c>
      <c r="E81" s="195">
        <f>'[2]24'!E83</f>
        <v>0</v>
      </c>
      <c r="F81" s="15">
        <f t="shared" si="16"/>
        <v>72</v>
      </c>
      <c r="G81" s="194">
        <f>'[2]24'!H83</f>
        <v>38</v>
      </c>
      <c r="H81" s="195">
        <f>'[2]24'!I83</f>
        <v>0</v>
      </c>
      <c r="I81" s="195">
        <f>'[2]24'!J83</f>
        <v>0</v>
      </c>
      <c r="J81" s="195">
        <f>'[2]24'!K83</f>
        <v>0</v>
      </c>
      <c r="K81" s="15">
        <f t="shared" si="13"/>
        <v>38</v>
      </c>
      <c r="L81" s="18">
        <f>frq!C81</f>
        <v>1</v>
      </c>
      <c r="M81" s="124">
        <f t="shared" si="14"/>
        <v>37.6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37.6</v>
      </c>
      <c r="R81" s="18">
        <v>0.4</v>
      </c>
    </row>
    <row r="82" spans="1:18">
      <c r="A82" s="8" t="s">
        <v>124</v>
      </c>
      <c r="B82" s="194">
        <f>'[2]24'!B84</f>
        <v>42</v>
      </c>
      <c r="C82" s="195">
        <f>'[2]24'!C84</f>
        <v>30</v>
      </c>
      <c r="D82" s="195">
        <f>'[2]24'!D84</f>
        <v>0</v>
      </c>
      <c r="E82" s="195">
        <f>'[2]24'!E84</f>
        <v>0</v>
      </c>
      <c r="F82" s="15">
        <f t="shared" si="16"/>
        <v>72</v>
      </c>
      <c r="G82" s="194">
        <f>'[2]24'!H84</f>
        <v>38</v>
      </c>
      <c r="H82" s="195">
        <f>'[2]24'!I84</f>
        <v>0</v>
      </c>
      <c r="I82" s="195">
        <f>'[2]24'!J84</f>
        <v>0</v>
      </c>
      <c r="J82" s="195">
        <f>'[2]24'!K84</f>
        <v>0</v>
      </c>
      <c r="K82" s="15">
        <f t="shared" si="13"/>
        <v>38</v>
      </c>
      <c r="L82" s="18">
        <f>frq!C82</f>
        <v>1</v>
      </c>
      <c r="M82" s="124">
        <f t="shared" si="14"/>
        <v>37.6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37.6</v>
      </c>
      <c r="R82" s="18">
        <v>0.4</v>
      </c>
    </row>
    <row r="83" spans="1:18">
      <c r="A83" s="8" t="s">
        <v>125</v>
      </c>
      <c r="B83" s="194">
        <f>'[2]24'!B85</f>
        <v>42</v>
      </c>
      <c r="C83" s="195">
        <f>'[2]24'!C85</f>
        <v>30</v>
      </c>
      <c r="D83" s="195">
        <f>'[2]24'!D85</f>
        <v>0</v>
      </c>
      <c r="E83" s="195">
        <f>'[2]24'!E85</f>
        <v>0</v>
      </c>
      <c r="F83" s="15">
        <f t="shared" si="16"/>
        <v>72</v>
      </c>
      <c r="G83" s="194">
        <f>'[2]24'!H85</f>
        <v>38</v>
      </c>
      <c r="H83" s="195">
        <f>'[2]24'!I85</f>
        <v>0</v>
      </c>
      <c r="I83" s="195">
        <f>'[2]24'!J85</f>
        <v>0</v>
      </c>
      <c r="J83" s="195">
        <f>'[2]24'!K85</f>
        <v>0</v>
      </c>
      <c r="K83" s="15">
        <f t="shared" si="13"/>
        <v>38</v>
      </c>
      <c r="L83" s="18">
        <f>frq!C83</f>
        <v>1</v>
      </c>
      <c r="M83" s="124">
        <f t="shared" si="14"/>
        <v>37.6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37.6</v>
      </c>
      <c r="R83" s="18">
        <v>0.4</v>
      </c>
    </row>
    <row r="84" spans="1:18">
      <c r="A84" s="8" t="s">
        <v>126</v>
      </c>
      <c r="B84" s="194">
        <f>'[2]24'!B86</f>
        <v>42</v>
      </c>
      <c r="C84" s="195">
        <f>'[2]24'!C86</f>
        <v>30</v>
      </c>
      <c r="D84" s="195">
        <f>'[2]24'!D86</f>
        <v>0</v>
      </c>
      <c r="E84" s="195">
        <f>'[2]24'!E86</f>
        <v>0</v>
      </c>
      <c r="F84" s="15">
        <f t="shared" si="16"/>
        <v>72</v>
      </c>
      <c r="G84" s="194">
        <f>'[2]24'!H86</f>
        <v>38</v>
      </c>
      <c r="H84" s="195">
        <f>'[2]24'!I86</f>
        <v>0</v>
      </c>
      <c r="I84" s="195">
        <f>'[2]24'!J86</f>
        <v>0</v>
      </c>
      <c r="J84" s="195">
        <f>'[2]24'!K86</f>
        <v>0</v>
      </c>
      <c r="K84" s="15">
        <f t="shared" si="13"/>
        <v>38</v>
      </c>
      <c r="L84" s="18">
        <f>frq!C84</f>
        <v>1</v>
      </c>
      <c r="M84" s="124">
        <f t="shared" si="14"/>
        <v>37.6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37.6</v>
      </c>
      <c r="R84" s="18">
        <v>0.4</v>
      </c>
    </row>
    <row r="85" spans="1:18">
      <c r="A85" s="8" t="s">
        <v>127</v>
      </c>
      <c r="B85" s="194">
        <f>'[2]24'!B87</f>
        <v>42</v>
      </c>
      <c r="C85" s="195">
        <f>'[2]24'!C87</f>
        <v>30</v>
      </c>
      <c r="D85" s="195">
        <f>'[2]24'!D87</f>
        <v>0</v>
      </c>
      <c r="E85" s="195">
        <f>'[2]24'!E87</f>
        <v>0</v>
      </c>
      <c r="F85" s="15">
        <f t="shared" si="16"/>
        <v>72</v>
      </c>
      <c r="G85" s="194">
        <f>'[2]24'!H87</f>
        <v>38</v>
      </c>
      <c r="H85" s="195">
        <f>'[2]24'!I87</f>
        <v>0</v>
      </c>
      <c r="I85" s="195">
        <f>'[2]24'!J87</f>
        <v>0</v>
      </c>
      <c r="J85" s="195">
        <f>'[2]24'!K87</f>
        <v>0</v>
      </c>
      <c r="K85" s="15">
        <f t="shared" si="13"/>
        <v>38</v>
      </c>
      <c r="L85" s="18">
        <f>frq!C85</f>
        <v>1</v>
      </c>
      <c r="M85" s="124">
        <f t="shared" si="14"/>
        <v>37.6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37.6</v>
      </c>
      <c r="R85" s="18">
        <v>0.4</v>
      </c>
    </row>
    <row r="86" spans="1:18">
      <c r="A86" s="8" t="s">
        <v>128</v>
      </c>
      <c r="B86" s="194">
        <f>'[2]24'!B88</f>
        <v>42</v>
      </c>
      <c r="C86" s="195">
        <f>'[2]24'!C88</f>
        <v>30</v>
      </c>
      <c r="D86" s="195">
        <f>'[2]24'!D88</f>
        <v>0</v>
      </c>
      <c r="E86" s="195">
        <f>'[2]24'!E88</f>
        <v>0</v>
      </c>
      <c r="F86" s="15">
        <f t="shared" si="16"/>
        <v>72</v>
      </c>
      <c r="G86" s="194">
        <f>'[2]24'!H88</f>
        <v>38</v>
      </c>
      <c r="H86" s="195">
        <f>'[2]24'!I88</f>
        <v>0</v>
      </c>
      <c r="I86" s="195">
        <f>'[2]24'!J88</f>
        <v>0</v>
      </c>
      <c r="J86" s="195">
        <f>'[2]24'!K88</f>
        <v>0</v>
      </c>
      <c r="K86" s="15">
        <f t="shared" si="13"/>
        <v>38</v>
      </c>
      <c r="L86" s="18">
        <f>frq!C86</f>
        <v>1</v>
      </c>
      <c r="M86" s="124">
        <f t="shared" si="14"/>
        <v>37.6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37.6</v>
      </c>
      <c r="R86" s="18">
        <v>0.4</v>
      </c>
    </row>
    <row r="87" spans="1:18">
      <c r="A87" s="8" t="s">
        <v>129</v>
      </c>
      <c r="B87" s="194">
        <f>'[2]24'!B89</f>
        <v>42</v>
      </c>
      <c r="C87" s="195">
        <f>'[2]24'!C89</f>
        <v>30</v>
      </c>
      <c r="D87" s="195">
        <f>'[2]24'!D89</f>
        <v>0</v>
      </c>
      <c r="E87" s="195">
        <f>'[2]24'!E89</f>
        <v>0</v>
      </c>
      <c r="F87" s="15">
        <f t="shared" si="16"/>
        <v>72</v>
      </c>
      <c r="G87" s="194">
        <f>'[2]24'!H89</f>
        <v>38</v>
      </c>
      <c r="H87" s="195">
        <f>'[2]24'!I89</f>
        <v>0</v>
      </c>
      <c r="I87" s="195">
        <f>'[2]24'!J89</f>
        <v>0</v>
      </c>
      <c r="J87" s="195">
        <f>'[2]24'!K89</f>
        <v>0</v>
      </c>
      <c r="K87" s="15">
        <f t="shared" si="13"/>
        <v>38</v>
      </c>
      <c r="L87" s="18">
        <f>frq!C87</f>
        <v>1</v>
      </c>
      <c r="M87" s="124">
        <f t="shared" si="14"/>
        <v>37.6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37.6</v>
      </c>
      <c r="R87" s="18">
        <v>0.4</v>
      </c>
    </row>
    <row r="88" spans="1:18">
      <c r="A88" s="8" t="s">
        <v>130</v>
      </c>
      <c r="B88" s="194">
        <f>'[2]24'!B90</f>
        <v>42</v>
      </c>
      <c r="C88" s="195">
        <f>'[2]24'!C90</f>
        <v>30</v>
      </c>
      <c r="D88" s="195">
        <f>'[2]24'!D90</f>
        <v>0</v>
      </c>
      <c r="E88" s="195">
        <f>'[2]24'!E90</f>
        <v>0</v>
      </c>
      <c r="F88" s="15">
        <f t="shared" si="16"/>
        <v>72</v>
      </c>
      <c r="G88" s="194">
        <f>'[2]24'!H90</f>
        <v>38</v>
      </c>
      <c r="H88" s="195">
        <f>'[2]24'!I90</f>
        <v>0</v>
      </c>
      <c r="I88" s="195">
        <f>'[2]24'!J90</f>
        <v>0</v>
      </c>
      <c r="J88" s="195">
        <f>'[2]24'!K90</f>
        <v>0</v>
      </c>
      <c r="K88" s="15">
        <f t="shared" si="13"/>
        <v>38</v>
      </c>
      <c r="L88" s="18">
        <f>frq!C88</f>
        <v>1</v>
      </c>
      <c r="M88" s="124">
        <f t="shared" si="14"/>
        <v>37.6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37.6</v>
      </c>
      <c r="R88" s="18">
        <v>0.4</v>
      </c>
    </row>
    <row r="89" spans="1:18">
      <c r="A89" s="8" t="s">
        <v>131</v>
      </c>
      <c r="B89" s="194">
        <f>'[2]24'!B91</f>
        <v>42</v>
      </c>
      <c r="C89" s="195">
        <f>'[2]24'!C91</f>
        <v>30</v>
      </c>
      <c r="D89" s="195">
        <f>'[2]24'!D91</f>
        <v>0</v>
      </c>
      <c r="E89" s="195">
        <f>'[2]24'!E91</f>
        <v>0</v>
      </c>
      <c r="F89" s="15">
        <f t="shared" si="16"/>
        <v>72</v>
      </c>
      <c r="G89" s="194">
        <f>'[2]24'!H91</f>
        <v>38</v>
      </c>
      <c r="H89" s="195">
        <f>'[2]24'!I91</f>
        <v>0</v>
      </c>
      <c r="I89" s="195">
        <f>'[2]24'!J91</f>
        <v>0</v>
      </c>
      <c r="J89" s="195">
        <f>'[2]24'!K91</f>
        <v>0</v>
      </c>
      <c r="K89" s="15">
        <f t="shared" si="13"/>
        <v>38</v>
      </c>
      <c r="L89" s="18">
        <f>frq!C89</f>
        <v>1</v>
      </c>
      <c r="M89" s="124">
        <f t="shared" si="14"/>
        <v>37.6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37.6</v>
      </c>
      <c r="R89" s="18">
        <v>0.4</v>
      </c>
    </row>
    <row r="90" spans="1:18">
      <c r="A90" s="8" t="s">
        <v>132</v>
      </c>
      <c r="B90" s="194">
        <f>'[2]24'!B92</f>
        <v>42</v>
      </c>
      <c r="C90" s="195">
        <f>'[2]24'!C92</f>
        <v>30</v>
      </c>
      <c r="D90" s="195">
        <f>'[2]24'!D92</f>
        <v>0</v>
      </c>
      <c r="E90" s="195">
        <f>'[2]24'!E92</f>
        <v>0</v>
      </c>
      <c r="F90" s="15">
        <f t="shared" si="16"/>
        <v>72</v>
      </c>
      <c r="G90" s="194">
        <f>'[2]24'!H92</f>
        <v>38</v>
      </c>
      <c r="H90" s="195">
        <f>'[2]24'!I92</f>
        <v>0</v>
      </c>
      <c r="I90" s="195">
        <f>'[2]24'!J92</f>
        <v>0</v>
      </c>
      <c r="J90" s="195">
        <f>'[2]24'!K92</f>
        <v>0</v>
      </c>
      <c r="K90" s="15">
        <f t="shared" si="13"/>
        <v>38</v>
      </c>
      <c r="L90" s="18">
        <f>frq!C90</f>
        <v>1</v>
      </c>
      <c r="M90" s="124">
        <f t="shared" si="14"/>
        <v>37.6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37.6</v>
      </c>
      <c r="R90" s="18">
        <v>0.4</v>
      </c>
    </row>
    <row r="91" spans="1:18">
      <c r="A91" s="8" t="s">
        <v>133</v>
      </c>
      <c r="B91" s="194">
        <f>'[2]24'!B93</f>
        <v>42</v>
      </c>
      <c r="C91" s="195">
        <f>'[2]24'!C93</f>
        <v>30</v>
      </c>
      <c r="D91" s="195">
        <f>'[2]24'!D93</f>
        <v>0</v>
      </c>
      <c r="E91" s="195">
        <f>'[2]24'!E93</f>
        <v>0</v>
      </c>
      <c r="F91" s="15">
        <f t="shared" si="16"/>
        <v>72</v>
      </c>
      <c r="G91" s="194">
        <f>'[2]24'!H93</f>
        <v>37</v>
      </c>
      <c r="H91" s="195">
        <f>'[2]24'!I93</f>
        <v>0</v>
      </c>
      <c r="I91" s="195">
        <f>'[2]24'!J93</f>
        <v>0</v>
      </c>
      <c r="J91" s="195">
        <f>'[2]24'!K93</f>
        <v>0</v>
      </c>
      <c r="K91" s="15">
        <f t="shared" si="13"/>
        <v>37</v>
      </c>
      <c r="L91" s="18">
        <f>frq!C91</f>
        <v>1</v>
      </c>
      <c r="M91" s="124">
        <f t="shared" si="14"/>
        <v>36.6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36.6</v>
      </c>
      <c r="R91" s="18">
        <v>0.4</v>
      </c>
    </row>
    <row r="92" spans="1:18">
      <c r="A92" s="8" t="s">
        <v>134</v>
      </c>
      <c r="B92" s="194">
        <f>'[2]24'!B94</f>
        <v>42</v>
      </c>
      <c r="C92" s="195">
        <f>'[2]24'!C94</f>
        <v>30</v>
      </c>
      <c r="D92" s="195">
        <f>'[2]24'!D94</f>
        <v>0</v>
      </c>
      <c r="E92" s="195">
        <f>'[2]24'!E94</f>
        <v>0</v>
      </c>
      <c r="F92" s="15">
        <f t="shared" si="16"/>
        <v>72</v>
      </c>
      <c r="G92" s="194">
        <f>'[2]24'!H94</f>
        <v>37</v>
      </c>
      <c r="H92" s="195">
        <f>'[2]24'!I94</f>
        <v>0</v>
      </c>
      <c r="I92" s="195">
        <f>'[2]24'!J94</f>
        <v>0</v>
      </c>
      <c r="J92" s="195">
        <f>'[2]24'!K94</f>
        <v>0</v>
      </c>
      <c r="K92" s="15">
        <f t="shared" si="13"/>
        <v>37</v>
      </c>
      <c r="L92" s="18">
        <f>frq!C92</f>
        <v>1</v>
      </c>
      <c r="M92" s="124">
        <f t="shared" si="14"/>
        <v>36.6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36.6</v>
      </c>
      <c r="R92" s="18">
        <v>0.4</v>
      </c>
    </row>
    <row r="93" spans="1:18">
      <c r="A93" s="8" t="s">
        <v>135</v>
      </c>
      <c r="B93" s="194">
        <f>'[2]24'!B95</f>
        <v>42</v>
      </c>
      <c r="C93" s="195">
        <f>'[2]24'!C95</f>
        <v>30</v>
      </c>
      <c r="D93" s="195">
        <f>'[2]24'!D95</f>
        <v>0</v>
      </c>
      <c r="E93" s="195">
        <f>'[2]24'!E95</f>
        <v>0</v>
      </c>
      <c r="F93" s="15">
        <f t="shared" si="16"/>
        <v>72</v>
      </c>
      <c r="G93" s="194">
        <f>'[2]24'!H95</f>
        <v>38</v>
      </c>
      <c r="H93" s="195">
        <f>'[2]24'!I95</f>
        <v>0</v>
      </c>
      <c r="I93" s="195">
        <f>'[2]24'!J95</f>
        <v>0</v>
      </c>
      <c r="J93" s="195">
        <f>'[2]24'!K95</f>
        <v>0</v>
      </c>
      <c r="K93" s="15">
        <f t="shared" si="13"/>
        <v>38</v>
      </c>
      <c r="L93" s="18">
        <f>frq!C93</f>
        <v>1</v>
      </c>
      <c r="M93" s="124">
        <f t="shared" si="14"/>
        <v>37.6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37.6</v>
      </c>
      <c r="R93" s="18">
        <v>0.4</v>
      </c>
    </row>
    <row r="94" spans="1:18">
      <c r="A94" s="8" t="s">
        <v>136</v>
      </c>
      <c r="B94" s="194">
        <f>'[2]24'!B96</f>
        <v>42</v>
      </c>
      <c r="C94" s="195">
        <f>'[2]24'!C96</f>
        <v>30</v>
      </c>
      <c r="D94" s="195">
        <f>'[2]24'!D96</f>
        <v>0</v>
      </c>
      <c r="E94" s="195">
        <f>'[2]24'!E96</f>
        <v>0</v>
      </c>
      <c r="F94" s="15">
        <f t="shared" si="16"/>
        <v>72</v>
      </c>
      <c r="G94" s="194">
        <f>'[2]24'!H96</f>
        <v>38</v>
      </c>
      <c r="H94" s="195">
        <f>'[2]24'!I96</f>
        <v>0</v>
      </c>
      <c r="I94" s="195">
        <f>'[2]24'!J96</f>
        <v>0</v>
      </c>
      <c r="J94" s="195">
        <f>'[2]24'!K96</f>
        <v>0</v>
      </c>
      <c r="K94" s="15">
        <f t="shared" si="13"/>
        <v>38</v>
      </c>
      <c r="L94" s="18">
        <f>frq!C94</f>
        <v>1</v>
      </c>
      <c r="M94" s="124">
        <f t="shared" si="14"/>
        <v>37.6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37.6</v>
      </c>
      <c r="R94" s="18">
        <v>0.4</v>
      </c>
    </row>
    <row r="95" spans="1:18">
      <c r="A95" s="8" t="s">
        <v>137</v>
      </c>
      <c r="B95" s="194">
        <f>'[2]24'!B97</f>
        <v>42</v>
      </c>
      <c r="C95" s="195">
        <f>'[2]24'!C97</f>
        <v>30</v>
      </c>
      <c r="D95" s="195">
        <f>'[2]24'!D97</f>
        <v>0</v>
      </c>
      <c r="E95" s="195">
        <f>'[2]24'!E97</f>
        <v>0</v>
      </c>
      <c r="F95" s="15">
        <f t="shared" si="16"/>
        <v>72</v>
      </c>
      <c r="G95" s="194">
        <f>'[2]24'!H97</f>
        <v>38</v>
      </c>
      <c r="H95" s="195">
        <f>'[2]24'!I97</f>
        <v>0</v>
      </c>
      <c r="I95" s="195">
        <f>'[2]24'!J97</f>
        <v>0</v>
      </c>
      <c r="J95" s="195">
        <f>'[2]24'!K97</f>
        <v>0</v>
      </c>
      <c r="K95" s="15">
        <f t="shared" si="13"/>
        <v>38</v>
      </c>
      <c r="L95" s="18">
        <f>frq!C95</f>
        <v>1</v>
      </c>
      <c r="M95" s="124">
        <f t="shared" si="14"/>
        <v>37.6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37.6</v>
      </c>
      <c r="R95" s="18">
        <v>0.4</v>
      </c>
    </row>
    <row r="96" spans="1:18">
      <c r="A96" s="8" t="s">
        <v>138</v>
      </c>
      <c r="B96" s="194">
        <f>'[2]24'!B98</f>
        <v>42</v>
      </c>
      <c r="C96" s="195">
        <f>'[2]24'!C98</f>
        <v>30</v>
      </c>
      <c r="D96" s="195">
        <f>'[2]24'!D98</f>
        <v>0</v>
      </c>
      <c r="E96" s="195">
        <f>'[2]24'!E98</f>
        <v>0</v>
      </c>
      <c r="F96" s="15">
        <f t="shared" si="16"/>
        <v>72</v>
      </c>
      <c r="G96" s="194">
        <f>'[2]24'!H98</f>
        <v>38</v>
      </c>
      <c r="H96" s="195">
        <f>'[2]24'!I98</f>
        <v>0</v>
      </c>
      <c r="I96" s="195">
        <f>'[2]24'!J98</f>
        <v>0</v>
      </c>
      <c r="J96" s="195">
        <f>'[2]24'!K98</f>
        <v>0</v>
      </c>
      <c r="K96" s="15">
        <f t="shared" si="13"/>
        <v>38</v>
      </c>
      <c r="L96" s="18">
        <f>frq!C96</f>
        <v>1</v>
      </c>
      <c r="M96" s="124">
        <f t="shared" si="14"/>
        <v>37.6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37.6</v>
      </c>
      <c r="R96" s="18">
        <v>0.4</v>
      </c>
    </row>
    <row r="97" spans="1:18">
      <c r="A97" s="8" t="s">
        <v>139</v>
      </c>
      <c r="B97" s="194">
        <f>'[2]24'!B99</f>
        <v>42</v>
      </c>
      <c r="C97" s="195">
        <f>'[2]24'!C99</f>
        <v>30</v>
      </c>
      <c r="D97" s="195">
        <f>'[2]24'!D99</f>
        <v>0</v>
      </c>
      <c r="E97" s="195">
        <f>'[2]24'!E99</f>
        <v>0</v>
      </c>
      <c r="F97" s="15">
        <f t="shared" si="16"/>
        <v>72</v>
      </c>
      <c r="G97" s="194">
        <f>'[2]24'!H99</f>
        <v>38</v>
      </c>
      <c r="H97" s="195">
        <f>'[2]24'!I99</f>
        <v>0</v>
      </c>
      <c r="I97" s="195">
        <f>'[2]24'!J99</f>
        <v>0</v>
      </c>
      <c r="J97" s="195">
        <f>'[2]24'!K99</f>
        <v>0</v>
      </c>
      <c r="K97" s="15">
        <f t="shared" si="13"/>
        <v>38</v>
      </c>
      <c r="L97" s="18">
        <f>frq!C97</f>
        <v>1</v>
      </c>
      <c r="M97" s="124">
        <f t="shared" si="14"/>
        <v>37.6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37.6</v>
      </c>
      <c r="R97" s="18">
        <v>0.4</v>
      </c>
    </row>
    <row r="98" spans="1:18" ht="15.75" thickBot="1">
      <c r="A98" s="8" t="s">
        <v>140</v>
      </c>
      <c r="B98" s="194">
        <f>'[2]24'!B100</f>
        <v>42</v>
      </c>
      <c r="C98" s="195">
        <f>'[2]24'!C100</f>
        <v>30</v>
      </c>
      <c r="D98" s="195">
        <f>'[2]24'!D100</f>
        <v>0</v>
      </c>
      <c r="E98" s="195">
        <f>'[2]24'!E100</f>
        <v>0</v>
      </c>
      <c r="F98" s="15">
        <f t="shared" si="16"/>
        <v>72</v>
      </c>
      <c r="G98" s="194">
        <f>'[2]24'!H100</f>
        <v>38</v>
      </c>
      <c r="H98" s="195">
        <f>'[2]24'!I100</f>
        <v>0</v>
      </c>
      <c r="I98" s="195">
        <f>'[2]24'!J100</f>
        <v>0</v>
      </c>
      <c r="J98" s="195">
        <f>'[2]24'!K100</f>
        <v>0</v>
      </c>
      <c r="K98" s="15">
        <f t="shared" si="13"/>
        <v>38</v>
      </c>
      <c r="L98" s="18">
        <f>frq!C98</f>
        <v>1</v>
      </c>
      <c r="M98" s="124">
        <f t="shared" si="14"/>
        <v>37.6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37.6</v>
      </c>
      <c r="R98" s="18">
        <v>0.4</v>
      </c>
    </row>
    <row r="99" spans="1:18" ht="15.75" thickBot="1">
      <c r="A99" s="128" t="s">
        <v>171</v>
      </c>
      <c r="B99" s="128">
        <f t="shared" ref="B99:R99" si="17">SUM(B3:B98)/4000</f>
        <v>1.008</v>
      </c>
      <c r="C99" s="128">
        <f t="shared" si="17"/>
        <v>0.72</v>
      </c>
      <c r="D99" s="128">
        <f t="shared" si="17"/>
        <v>0</v>
      </c>
      <c r="E99" s="128">
        <f t="shared" si="17"/>
        <v>0</v>
      </c>
      <c r="F99" s="128">
        <f t="shared" si="17"/>
        <v>1.728</v>
      </c>
      <c r="G99" s="128">
        <f t="shared" si="17"/>
        <v>0.89501500000000001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0.89501500000000001</v>
      </c>
      <c r="L99" s="128">
        <f t="shared" si="17"/>
        <v>2.4E-2</v>
      </c>
      <c r="M99" s="128">
        <f t="shared" si="17"/>
        <v>0.88271499999999981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0.88271499999999981</v>
      </c>
      <c r="R99" s="129">
        <f t="shared" si="17"/>
        <v>1.2299999999999997E-2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2">
        <f>Allocation_SG!A1</f>
        <v>45254</v>
      </c>
      <c r="B1" s="3" t="s">
        <v>152</v>
      </c>
      <c r="C1" s="4" t="s">
        <v>152</v>
      </c>
      <c r="D1" s="4" t="s">
        <v>152</v>
      </c>
      <c r="E1" s="4" t="s">
        <v>152</v>
      </c>
      <c r="F1" s="4" t="s">
        <v>152</v>
      </c>
      <c r="G1" s="4" t="s">
        <v>152</v>
      </c>
      <c r="H1" s="5" t="s">
        <v>153</v>
      </c>
      <c r="I1" s="3" t="s">
        <v>154</v>
      </c>
      <c r="J1" s="4" t="s">
        <v>154</v>
      </c>
      <c r="K1" s="4" t="s">
        <v>154</v>
      </c>
      <c r="L1" s="4" t="s">
        <v>154</v>
      </c>
      <c r="M1" s="4" t="s">
        <v>154</v>
      </c>
      <c r="N1" s="4" t="s">
        <v>154</v>
      </c>
      <c r="O1" s="5" t="s">
        <v>154</v>
      </c>
      <c r="P1" s="6" t="s">
        <v>155</v>
      </c>
      <c r="Q1" s="7" t="s">
        <v>156</v>
      </c>
      <c r="R1" s="4" t="s">
        <v>156</v>
      </c>
      <c r="S1" s="4" t="s">
        <v>156</v>
      </c>
      <c r="T1" s="4" t="s">
        <v>156</v>
      </c>
      <c r="U1" s="4" t="s">
        <v>156</v>
      </c>
      <c r="V1" s="4" t="s">
        <v>156</v>
      </c>
      <c r="W1" s="5" t="s">
        <v>156</v>
      </c>
      <c r="X1" s="3" t="s">
        <v>157</v>
      </c>
      <c r="Y1" s="4" t="s">
        <v>157</v>
      </c>
      <c r="Z1" s="4" t="s">
        <v>157</v>
      </c>
      <c r="AA1" s="4" t="s">
        <v>157</v>
      </c>
      <c r="AB1" s="4" t="s">
        <v>157</v>
      </c>
      <c r="AC1" s="4" t="s">
        <v>157</v>
      </c>
      <c r="AD1" s="5" t="s">
        <v>157</v>
      </c>
      <c r="AE1" s="3" t="s">
        <v>158</v>
      </c>
      <c r="AF1" s="4" t="s">
        <v>158</v>
      </c>
      <c r="AG1" s="4" t="s">
        <v>158</v>
      </c>
      <c r="AH1" s="4" t="s">
        <v>158</v>
      </c>
      <c r="AI1" s="4" t="s">
        <v>158</v>
      </c>
      <c r="AJ1" s="4" t="s">
        <v>158</v>
      </c>
      <c r="AK1" s="5" t="s">
        <v>158</v>
      </c>
      <c r="AL1" s="3" t="s">
        <v>159</v>
      </c>
      <c r="AM1" s="4" t="s">
        <v>159</v>
      </c>
      <c r="AN1" s="4" t="s">
        <v>159</v>
      </c>
      <c r="AO1" s="4" t="s">
        <v>159</v>
      </c>
      <c r="AP1" s="4" t="s">
        <v>159</v>
      </c>
      <c r="AQ1" s="4" t="s">
        <v>159</v>
      </c>
      <c r="AR1" s="5" t="s">
        <v>159</v>
      </c>
      <c r="AT1" t="s">
        <v>199</v>
      </c>
      <c r="AU1" t="s">
        <v>200</v>
      </c>
      <c r="AW1" s="230" t="s">
        <v>169</v>
      </c>
      <c r="AX1" s="230"/>
      <c r="AY1" s="230"/>
      <c r="AZ1" s="230"/>
      <c r="BA1" s="230"/>
      <c r="BB1" s="230"/>
      <c r="BD1" s="230" t="s">
        <v>170</v>
      </c>
      <c r="BE1" s="230"/>
      <c r="BF1" s="230"/>
      <c r="BG1" s="230"/>
      <c r="BH1" s="230"/>
      <c r="BI1" s="230"/>
      <c r="BL1" s="8" t="s">
        <v>199</v>
      </c>
      <c r="BM1" s="8" t="s">
        <v>200</v>
      </c>
      <c r="BN1" s="230" t="s">
        <v>346</v>
      </c>
      <c r="BO1" s="230"/>
      <c r="BP1" s="231" t="s">
        <v>345</v>
      </c>
      <c r="BQ1" s="231"/>
    </row>
    <row r="2" spans="1:69" ht="38.25">
      <c r="A2" s="9" t="s">
        <v>160</v>
      </c>
      <c r="B2" s="10" t="s">
        <v>161</v>
      </c>
      <c r="C2" s="11" t="s">
        <v>162</v>
      </c>
      <c r="D2" s="11" t="s">
        <v>163</v>
      </c>
      <c r="E2" s="11" t="s">
        <v>164</v>
      </c>
      <c r="F2" s="11" t="s">
        <v>165</v>
      </c>
      <c r="G2" s="11" t="s">
        <v>166</v>
      </c>
      <c r="H2" s="12" t="s">
        <v>167</v>
      </c>
      <c r="I2" s="10" t="s">
        <v>161</v>
      </c>
      <c r="J2" s="11" t="s">
        <v>162</v>
      </c>
      <c r="K2" s="11" t="s">
        <v>163</v>
      </c>
      <c r="L2" s="11" t="s">
        <v>164</v>
      </c>
      <c r="M2" s="11" t="s">
        <v>165</v>
      </c>
      <c r="N2" s="11" t="s">
        <v>166</v>
      </c>
      <c r="O2" s="12" t="s">
        <v>167</v>
      </c>
      <c r="P2" s="13" t="s">
        <v>168</v>
      </c>
      <c r="Q2" s="10" t="s">
        <v>161</v>
      </c>
      <c r="R2" s="11" t="s">
        <v>162</v>
      </c>
      <c r="S2" s="11" t="s">
        <v>163</v>
      </c>
      <c r="T2" s="11" t="s">
        <v>164</v>
      </c>
      <c r="U2" s="11" t="s">
        <v>165</v>
      </c>
      <c r="V2" s="11" t="s">
        <v>166</v>
      </c>
      <c r="W2" s="14" t="s">
        <v>167</v>
      </c>
      <c r="X2" s="10" t="s">
        <v>161</v>
      </c>
      <c r="Y2" s="11" t="s">
        <v>162</v>
      </c>
      <c r="Z2" s="11" t="s">
        <v>163</v>
      </c>
      <c r="AA2" s="11" t="s">
        <v>164</v>
      </c>
      <c r="AB2" s="11" t="s">
        <v>165</v>
      </c>
      <c r="AC2" s="11" t="s">
        <v>166</v>
      </c>
      <c r="AD2" s="12" t="s">
        <v>167</v>
      </c>
      <c r="AE2" s="10" t="s">
        <v>161</v>
      </c>
      <c r="AF2" s="11" t="s">
        <v>162</v>
      </c>
      <c r="AG2" s="11" t="s">
        <v>163</v>
      </c>
      <c r="AH2" s="11" t="s">
        <v>164</v>
      </c>
      <c r="AI2" s="11" t="s">
        <v>165</v>
      </c>
      <c r="AJ2" s="11" t="s">
        <v>166</v>
      </c>
      <c r="AK2" s="12" t="s">
        <v>167</v>
      </c>
      <c r="AL2" s="10" t="s">
        <v>161</v>
      </c>
      <c r="AM2" s="11" t="s">
        <v>162</v>
      </c>
      <c r="AN2" s="11" t="s">
        <v>163</v>
      </c>
      <c r="AO2" s="11" t="s">
        <v>164</v>
      </c>
      <c r="AP2" s="11" t="s">
        <v>165</v>
      </c>
      <c r="AQ2" s="11" t="s">
        <v>166</v>
      </c>
      <c r="AR2" s="12" t="s">
        <v>167</v>
      </c>
      <c r="AT2" s="8" t="s">
        <v>169</v>
      </c>
      <c r="AU2" s="8" t="s">
        <v>170</v>
      </c>
      <c r="AW2" s="10" t="s">
        <v>161</v>
      </c>
      <c r="AX2" s="11" t="s">
        <v>162</v>
      </c>
      <c r="AY2" s="11" t="s">
        <v>163</v>
      </c>
      <c r="AZ2" s="11" t="s">
        <v>164</v>
      </c>
      <c r="BA2" s="11" t="s">
        <v>165</v>
      </c>
      <c r="BB2" s="11" t="s">
        <v>166</v>
      </c>
      <c r="BC2" s="8" t="s">
        <v>142</v>
      </c>
      <c r="BD2" s="10" t="s">
        <v>161</v>
      </c>
      <c r="BE2" s="11" t="s">
        <v>162</v>
      </c>
      <c r="BF2" s="11" t="s">
        <v>163</v>
      </c>
      <c r="BG2" s="11" t="s">
        <v>164</v>
      </c>
      <c r="BH2" s="11" t="s">
        <v>165</v>
      </c>
      <c r="BI2" s="11" t="s">
        <v>166</v>
      </c>
      <c r="BJ2" s="8" t="s">
        <v>142</v>
      </c>
      <c r="BL2" s="8" t="s">
        <v>169</v>
      </c>
      <c r="BM2" s="8" t="s">
        <v>170</v>
      </c>
      <c r="BN2" s="8" t="s">
        <v>169</v>
      </c>
      <c r="BO2" s="8" t="s">
        <v>170</v>
      </c>
      <c r="BP2" s="137" t="s">
        <v>327</v>
      </c>
      <c r="BQ2" s="137" t="s">
        <v>328</v>
      </c>
    </row>
    <row r="3" spans="1:69">
      <c r="A3" s="8" t="s">
        <v>45</v>
      </c>
      <c r="B3" s="15">
        <f>'[3]24'!B5</f>
        <v>320</v>
      </c>
      <c r="C3" s="16">
        <f>'[3]24'!C5</f>
        <v>0</v>
      </c>
      <c r="D3" s="16">
        <f>'[3]24'!D5</f>
        <v>0</v>
      </c>
      <c r="E3" s="16">
        <f>'[3]24'!E5</f>
        <v>0</v>
      </c>
      <c r="F3" s="16">
        <f>'[3]24'!F5</f>
        <v>1010</v>
      </c>
      <c r="G3" s="16">
        <f>'[3]24'!G5</f>
        <v>0</v>
      </c>
      <c r="H3" s="17">
        <f>SUM(B3:G3)</f>
        <v>1330</v>
      </c>
      <c r="I3" s="15">
        <f>'[3]24'!J5</f>
        <v>270</v>
      </c>
      <c r="J3" s="16">
        <f>'[3]24'!K5</f>
        <v>0</v>
      </c>
      <c r="K3" s="16">
        <f>'[3]24'!L5</f>
        <v>0</v>
      </c>
      <c r="L3" s="16">
        <f>'[3]24'!M5</f>
        <v>0</v>
      </c>
      <c r="M3" s="16">
        <f>'[3]24'!N5</f>
        <v>0</v>
      </c>
      <c r="N3" s="16">
        <f>'[3]24'!O5</f>
        <v>0</v>
      </c>
      <c r="O3" s="17">
        <f>SUM(I3:N3)</f>
        <v>270</v>
      </c>
      <c r="P3" s="18">
        <f>frq!C3</f>
        <v>1</v>
      </c>
      <c r="Q3" s="15">
        <f t="shared" ref="Q3:V18" si="0">IF($P3=1,I3,IF(AND($P3=0.985,I3&gt;0.985*B3),B3*0.985,IF(AND($P3=0.965,I3&gt;0.965*B3),0.965*B3,I3)))</f>
        <v>270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270</v>
      </c>
      <c r="X3" s="8">
        <f>AW3</f>
        <v>26.99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26.99</v>
      </c>
      <c r="AE3" s="8">
        <f>BD3</f>
        <v>26.99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26.99</v>
      </c>
      <c r="AL3" s="8">
        <f t="shared" ref="AL3:AQ18" si="3">Q3-X3-AE3</f>
        <v>216.01999999999998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216.01999999999998</v>
      </c>
      <c r="AT3" s="8">
        <v>26.02</v>
      </c>
      <c r="AU3" s="8">
        <v>26.02</v>
      </c>
      <c r="AW3" s="198">
        <v>26.99</v>
      </c>
      <c r="AX3" s="198">
        <v>0</v>
      </c>
      <c r="AY3" s="198">
        <v>0</v>
      </c>
      <c r="AZ3" s="198">
        <v>0</v>
      </c>
      <c r="BA3" s="198">
        <v>0</v>
      </c>
      <c r="BB3" s="198">
        <v>0</v>
      </c>
      <c r="BC3" s="8">
        <f>SUM(AW3:BB3)</f>
        <v>26.99</v>
      </c>
      <c r="BD3" s="198">
        <v>26.99</v>
      </c>
      <c r="BE3" s="198">
        <v>0</v>
      </c>
      <c r="BF3" s="198">
        <v>0</v>
      </c>
      <c r="BG3" s="198">
        <v>0</v>
      </c>
      <c r="BH3" s="198">
        <v>0</v>
      </c>
      <c r="BI3" s="198">
        <v>0</v>
      </c>
      <c r="BJ3" s="8">
        <f>SUM(BD3:BI3)</f>
        <v>26.99</v>
      </c>
      <c r="BL3" s="8">
        <f>AT3</f>
        <v>26.02</v>
      </c>
      <c r="BM3" s="8">
        <f>AU3</f>
        <v>26.02</v>
      </c>
      <c r="BN3" s="8">
        <f>BC3</f>
        <v>26.99</v>
      </c>
      <c r="BO3" s="8">
        <f>BJ3</f>
        <v>26.99</v>
      </c>
      <c r="BP3" s="139">
        <f>BL3-BN3</f>
        <v>-0.96999999999999886</v>
      </c>
      <c r="BQ3" s="139">
        <f>BM3-BO3</f>
        <v>-0.96999999999999886</v>
      </c>
    </row>
    <row r="4" spans="1:69">
      <c r="A4" s="8" t="s">
        <v>46</v>
      </c>
      <c r="B4" s="15">
        <f>'[3]24'!B6</f>
        <v>320</v>
      </c>
      <c r="C4" s="16">
        <f>'[3]24'!C6</f>
        <v>0</v>
      </c>
      <c r="D4" s="16">
        <f>'[3]24'!D6</f>
        <v>0</v>
      </c>
      <c r="E4" s="16">
        <f>'[3]24'!E6</f>
        <v>0</v>
      </c>
      <c r="F4" s="16">
        <f>'[3]24'!F6</f>
        <v>1010</v>
      </c>
      <c r="G4" s="16">
        <f>'[3]24'!G6</f>
        <v>0</v>
      </c>
      <c r="H4" s="17">
        <f>SUM(B4:G4)</f>
        <v>1330</v>
      </c>
      <c r="I4" s="15">
        <f>'[3]24'!J6</f>
        <v>270</v>
      </c>
      <c r="J4" s="16">
        <f>'[3]24'!K6</f>
        <v>0</v>
      </c>
      <c r="K4" s="16">
        <f>'[3]24'!L6</f>
        <v>0</v>
      </c>
      <c r="L4" s="16">
        <f>'[3]24'!M6</f>
        <v>0</v>
      </c>
      <c r="M4" s="16">
        <f>'[3]24'!N6</f>
        <v>0</v>
      </c>
      <c r="N4" s="16">
        <f>'[3]24'!O6</f>
        <v>0</v>
      </c>
      <c r="O4" s="17">
        <f>SUM(I4:N4)</f>
        <v>270</v>
      </c>
      <c r="P4" s="18">
        <f>frq!C4</f>
        <v>1</v>
      </c>
      <c r="Q4" s="15">
        <f>IF($P4=1,I4,IF(AND($P4=0.985,I4&gt;0.985*B4),B4*0.985,IF(AND($P4=0.965,I4&gt;0.965*B4),0.965*B4,I4)))</f>
        <v>270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270</v>
      </c>
      <c r="X4" s="8">
        <f t="shared" ref="X4:X67" si="4">AW4</f>
        <v>26.99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26.99</v>
      </c>
      <c r="AE4" s="8">
        <f t="shared" ref="AE4:AE67" si="11">BD4</f>
        <v>26.99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26.99</v>
      </c>
      <c r="AL4" s="8">
        <f t="shared" si="3"/>
        <v>216.01999999999998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216.01999999999998</v>
      </c>
      <c r="AT4" s="8">
        <v>26.02</v>
      </c>
      <c r="AU4" s="8">
        <v>26.02</v>
      </c>
      <c r="AW4" s="198">
        <v>26.99</v>
      </c>
      <c r="AX4" s="198">
        <v>0</v>
      </c>
      <c r="AY4" s="198">
        <v>0</v>
      </c>
      <c r="AZ4" s="198">
        <v>0</v>
      </c>
      <c r="BA4" s="198">
        <v>0</v>
      </c>
      <c r="BB4" s="198">
        <v>0</v>
      </c>
      <c r="BC4" s="8">
        <f t="shared" ref="BC4:BC67" si="19">SUM(AW4:BB4)</f>
        <v>26.99</v>
      </c>
      <c r="BD4" s="198">
        <v>26.99</v>
      </c>
      <c r="BE4" s="198">
        <v>0</v>
      </c>
      <c r="BF4" s="198">
        <v>0</v>
      </c>
      <c r="BG4" s="198">
        <v>0</v>
      </c>
      <c r="BH4" s="198">
        <v>0</v>
      </c>
      <c r="BI4" s="198">
        <v>0</v>
      </c>
      <c r="BJ4" s="8">
        <f t="shared" ref="BJ4:BJ67" si="20">SUM(BD4:BI4)</f>
        <v>26.99</v>
      </c>
      <c r="BL4" s="8">
        <f t="shared" ref="BL4:BL67" si="21">AT4</f>
        <v>26.02</v>
      </c>
      <c r="BM4" s="8">
        <f t="shared" ref="BM4:BM67" si="22">AU4</f>
        <v>26.02</v>
      </c>
      <c r="BN4" s="8">
        <f t="shared" ref="BN4:BN67" si="23">BC4</f>
        <v>26.99</v>
      </c>
      <c r="BO4" s="8">
        <f t="shared" ref="BO4:BO67" si="24">BJ4</f>
        <v>26.99</v>
      </c>
      <c r="BP4" s="139">
        <f t="shared" ref="BP4:BP67" si="25">BL4-BN4</f>
        <v>-0.96999999999999886</v>
      </c>
      <c r="BQ4" s="139">
        <f t="shared" ref="BQ4:BQ67" si="26">BM4-BO4</f>
        <v>-0.96999999999999886</v>
      </c>
    </row>
    <row r="5" spans="1:69">
      <c r="A5" s="8" t="s">
        <v>47</v>
      </c>
      <c r="B5" s="15">
        <f>'[3]24'!B7</f>
        <v>320</v>
      </c>
      <c r="C5" s="16">
        <f>'[3]24'!C7</f>
        <v>0</v>
      </c>
      <c r="D5" s="16">
        <f>'[3]24'!D7</f>
        <v>0</v>
      </c>
      <c r="E5" s="16">
        <f>'[3]24'!E7</f>
        <v>0</v>
      </c>
      <c r="F5" s="16">
        <f>'[3]24'!F7</f>
        <v>1010</v>
      </c>
      <c r="G5" s="16">
        <f>'[3]24'!G7</f>
        <v>0</v>
      </c>
      <c r="H5" s="17">
        <f t="shared" ref="H5:H68" si="27">SUM(B5:G5)</f>
        <v>1330</v>
      </c>
      <c r="I5" s="15">
        <f>'[3]24'!J7</f>
        <v>270</v>
      </c>
      <c r="J5" s="16">
        <f>'[3]24'!K7</f>
        <v>0</v>
      </c>
      <c r="K5" s="16">
        <f>'[3]24'!L7</f>
        <v>0</v>
      </c>
      <c r="L5" s="16">
        <f>'[3]24'!M7</f>
        <v>0</v>
      </c>
      <c r="M5" s="16">
        <f>'[3]24'!N7</f>
        <v>0</v>
      </c>
      <c r="N5" s="16">
        <f>'[3]24'!O7</f>
        <v>0</v>
      </c>
      <c r="O5" s="17">
        <f t="shared" ref="O5:O68" si="28">SUM(I5:N5)</f>
        <v>270</v>
      </c>
      <c r="P5" s="18">
        <f>frq!C5</f>
        <v>1</v>
      </c>
      <c r="Q5" s="15">
        <f t="shared" ref="Q5:V56" si="29">IF($P5=1,I5,IF(AND($P5=0.985,I5&gt;0.985*B5),B5*0.985,IF(AND($P5=0.965,I5&gt;0.965*B5),0.965*B5,I5)))</f>
        <v>270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270</v>
      </c>
      <c r="X5" s="8">
        <f t="shared" si="4"/>
        <v>26.99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26.99</v>
      </c>
      <c r="AE5" s="8">
        <f t="shared" si="11"/>
        <v>26.99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26.99</v>
      </c>
      <c r="AL5" s="8">
        <f t="shared" si="3"/>
        <v>216.01999999999998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216.01999999999998</v>
      </c>
      <c r="AT5" s="8">
        <v>26.02</v>
      </c>
      <c r="AU5" s="8">
        <v>26.02</v>
      </c>
      <c r="AW5" s="198">
        <v>26.99</v>
      </c>
      <c r="AX5" s="198">
        <v>0</v>
      </c>
      <c r="AY5" s="198">
        <v>0</v>
      </c>
      <c r="AZ5" s="198">
        <v>0</v>
      </c>
      <c r="BA5" s="198">
        <v>0</v>
      </c>
      <c r="BB5" s="198">
        <v>0</v>
      </c>
      <c r="BC5" s="8">
        <f t="shared" si="19"/>
        <v>26.99</v>
      </c>
      <c r="BD5" s="198">
        <v>26.99</v>
      </c>
      <c r="BE5" s="198">
        <v>0</v>
      </c>
      <c r="BF5" s="198">
        <v>0</v>
      </c>
      <c r="BG5" s="198">
        <v>0</v>
      </c>
      <c r="BH5" s="198">
        <v>0</v>
      </c>
      <c r="BI5" s="198">
        <v>0</v>
      </c>
      <c r="BJ5" s="8">
        <f t="shared" si="20"/>
        <v>26.99</v>
      </c>
      <c r="BL5" s="8">
        <f t="shared" si="21"/>
        <v>26.02</v>
      </c>
      <c r="BM5" s="8">
        <f t="shared" si="22"/>
        <v>26.02</v>
      </c>
      <c r="BN5" s="8">
        <f t="shared" si="23"/>
        <v>26.99</v>
      </c>
      <c r="BO5" s="8">
        <f t="shared" si="24"/>
        <v>26.99</v>
      </c>
      <c r="BP5" s="139">
        <f t="shared" si="25"/>
        <v>-0.96999999999999886</v>
      </c>
      <c r="BQ5" s="139">
        <f t="shared" si="26"/>
        <v>-0.96999999999999886</v>
      </c>
    </row>
    <row r="6" spans="1:69">
      <c r="A6" s="8" t="s">
        <v>48</v>
      </c>
      <c r="B6" s="15">
        <f>'[3]24'!B8</f>
        <v>320</v>
      </c>
      <c r="C6" s="16">
        <f>'[3]24'!C8</f>
        <v>0</v>
      </c>
      <c r="D6" s="16">
        <f>'[3]24'!D8</f>
        <v>0</v>
      </c>
      <c r="E6" s="16">
        <f>'[3]24'!E8</f>
        <v>0</v>
      </c>
      <c r="F6" s="16">
        <f>'[3]24'!F8</f>
        <v>1010</v>
      </c>
      <c r="G6" s="16">
        <f>'[3]24'!G8</f>
        <v>0</v>
      </c>
      <c r="H6" s="17">
        <f t="shared" si="27"/>
        <v>1330</v>
      </c>
      <c r="I6" s="15">
        <f>'[3]24'!J8</f>
        <v>270</v>
      </c>
      <c r="J6" s="16">
        <f>'[3]24'!K8</f>
        <v>0</v>
      </c>
      <c r="K6" s="16">
        <f>'[3]24'!L8</f>
        <v>0</v>
      </c>
      <c r="L6" s="16">
        <f>'[3]24'!M8</f>
        <v>0</v>
      </c>
      <c r="M6" s="16">
        <f>'[3]24'!N8</f>
        <v>0</v>
      </c>
      <c r="N6" s="16">
        <f>'[3]24'!O8</f>
        <v>0</v>
      </c>
      <c r="O6" s="17">
        <f t="shared" si="28"/>
        <v>270</v>
      </c>
      <c r="P6" s="18">
        <f>frq!C6</f>
        <v>1</v>
      </c>
      <c r="Q6" s="15">
        <f t="shared" si="29"/>
        <v>270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270</v>
      </c>
      <c r="X6" s="8">
        <f t="shared" si="4"/>
        <v>26.99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26.99</v>
      </c>
      <c r="AE6" s="8">
        <f t="shared" si="11"/>
        <v>26.99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26.99</v>
      </c>
      <c r="AL6" s="8">
        <f t="shared" si="3"/>
        <v>216.01999999999998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216.01999999999998</v>
      </c>
      <c r="AT6" s="8">
        <v>26.02</v>
      </c>
      <c r="AU6" s="8">
        <v>26.02</v>
      </c>
      <c r="AW6" s="198">
        <v>26.99</v>
      </c>
      <c r="AX6" s="198">
        <v>0</v>
      </c>
      <c r="AY6" s="198">
        <v>0</v>
      </c>
      <c r="AZ6" s="198">
        <v>0</v>
      </c>
      <c r="BA6" s="198">
        <v>0</v>
      </c>
      <c r="BB6" s="198">
        <v>0</v>
      </c>
      <c r="BC6" s="8">
        <f t="shared" si="19"/>
        <v>26.99</v>
      </c>
      <c r="BD6" s="198">
        <v>26.99</v>
      </c>
      <c r="BE6" s="198">
        <v>0</v>
      </c>
      <c r="BF6" s="198">
        <v>0</v>
      </c>
      <c r="BG6" s="198">
        <v>0</v>
      </c>
      <c r="BH6" s="198">
        <v>0</v>
      </c>
      <c r="BI6" s="198">
        <v>0</v>
      </c>
      <c r="BJ6" s="8">
        <f t="shared" si="20"/>
        <v>26.99</v>
      </c>
      <c r="BL6" s="8">
        <f t="shared" si="21"/>
        <v>26.02</v>
      </c>
      <c r="BM6" s="8">
        <f t="shared" si="22"/>
        <v>26.02</v>
      </c>
      <c r="BN6" s="8">
        <f t="shared" si="23"/>
        <v>26.99</v>
      </c>
      <c r="BO6" s="8">
        <f t="shared" si="24"/>
        <v>26.99</v>
      </c>
      <c r="BP6" s="139">
        <f t="shared" si="25"/>
        <v>-0.96999999999999886</v>
      </c>
      <c r="BQ6" s="139">
        <f t="shared" si="26"/>
        <v>-0.96999999999999886</v>
      </c>
    </row>
    <row r="7" spans="1:69">
      <c r="A7" s="8" t="s">
        <v>49</v>
      </c>
      <c r="B7" s="15">
        <f>'[3]24'!B9</f>
        <v>320</v>
      </c>
      <c r="C7" s="16">
        <f>'[3]24'!C9</f>
        <v>0</v>
      </c>
      <c r="D7" s="16">
        <f>'[3]24'!D9</f>
        <v>0</v>
      </c>
      <c r="E7" s="16">
        <f>'[3]24'!E9</f>
        <v>0</v>
      </c>
      <c r="F7" s="16">
        <f>'[3]24'!F9</f>
        <v>1010</v>
      </c>
      <c r="G7" s="16">
        <f>'[3]24'!G9</f>
        <v>0</v>
      </c>
      <c r="H7" s="17">
        <f t="shared" si="27"/>
        <v>1330</v>
      </c>
      <c r="I7" s="15">
        <f>'[3]24'!J9</f>
        <v>270</v>
      </c>
      <c r="J7" s="16">
        <f>'[3]24'!K9</f>
        <v>0</v>
      </c>
      <c r="K7" s="16">
        <f>'[3]24'!L9</f>
        <v>0</v>
      </c>
      <c r="L7" s="16">
        <f>'[3]24'!M9</f>
        <v>0</v>
      </c>
      <c r="M7" s="16">
        <f>'[3]24'!N9</f>
        <v>0</v>
      </c>
      <c r="N7" s="16">
        <f>'[3]24'!O9</f>
        <v>0</v>
      </c>
      <c r="O7" s="17">
        <f t="shared" si="28"/>
        <v>270</v>
      </c>
      <c r="P7" s="18">
        <f>frq!C7</f>
        <v>1</v>
      </c>
      <c r="Q7" s="15">
        <f t="shared" si="29"/>
        <v>270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270</v>
      </c>
      <c r="X7" s="8">
        <f t="shared" si="4"/>
        <v>26.99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26.99</v>
      </c>
      <c r="AE7" s="8">
        <f t="shared" si="11"/>
        <v>26.99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26.99</v>
      </c>
      <c r="AL7" s="8">
        <f t="shared" si="3"/>
        <v>216.01999999999998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216.01999999999998</v>
      </c>
      <c r="AT7" s="8">
        <v>26.02</v>
      </c>
      <c r="AU7" s="8">
        <v>26.02</v>
      </c>
      <c r="AW7" s="198">
        <v>26.99</v>
      </c>
      <c r="AX7" s="198">
        <v>0</v>
      </c>
      <c r="AY7" s="198">
        <v>0</v>
      </c>
      <c r="AZ7" s="198">
        <v>0</v>
      </c>
      <c r="BA7" s="198">
        <v>0</v>
      </c>
      <c r="BB7" s="198">
        <v>0</v>
      </c>
      <c r="BC7" s="8">
        <f t="shared" si="19"/>
        <v>26.99</v>
      </c>
      <c r="BD7" s="198">
        <v>26.99</v>
      </c>
      <c r="BE7" s="198">
        <v>0</v>
      </c>
      <c r="BF7" s="198">
        <v>0</v>
      </c>
      <c r="BG7" s="198">
        <v>0</v>
      </c>
      <c r="BH7" s="198">
        <v>0</v>
      </c>
      <c r="BI7" s="198">
        <v>0</v>
      </c>
      <c r="BJ7" s="8">
        <f t="shared" si="20"/>
        <v>26.99</v>
      </c>
      <c r="BL7" s="8">
        <f t="shared" si="21"/>
        <v>26.02</v>
      </c>
      <c r="BM7" s="8">
        <f t="shared" si="22"/>
        <v>26.02</v>
      </c>
      <c r="BN7" s="8">
        <f t="shared" si="23"/>
        <v>26.99</v>
      </c>
      <c r="BO7" s="8">
        <f t="shared" si="24"/>
        <v>26.99</v>
      </c>
      <c r="BP7" s="139">
        <f t="shared" si="25"/>
        <v>-0.96999999999999886</v>
      </c>
      <c r="BQ7" s="139">
        <f t="shared" si="26"/>
        <v>-0.96999999999999886</v>
      </c>
    </row>
    <row r="8" spans="1:69">
      <c r="A8" s="8" t="s">
        <v>50</v>
      </c>
      <c r="B8" s="15">
        <f>'[3]24'!B10</f>
        <v>320</v>
      </c>
      <c r="C8" s="16">
        <f>'[3]24'!C10</f>
        <v>0</v>
      </c>
      <c r="D8" s="16">
        <f>'[3]24'!D10</f>
        <v>0</v>
      </c>
      <c r="E8" s="16">
        <f>'[3]24'!E10</f>
        <v>0</v>
      </c>
      <c r="F8" s="16">
        <f>'[3]24'!F10</f>
        <v>1010</v>
      </c>
      <c r="G8" s="16">
        <f>'[3]24'!G10</f>
        <v>0</v>
      </c>
      <c r="H8" s="17">
        <f t="shared" si="27"/>
        <v>1330</v>
      </c>
      <c r="I8" s="15">
        <f>'[3]24'!J10</f>
        <v>270</v>
      </c>
      <c r="J8" s="16">
        <f>'[3]24'!K10</f>
        <v>0</v>
      </c>
      <c r="K8" s="16">
        <f>'[3]24'!L10</f>
        <v>0</v>
      </c>
      <c r="L8" s="16">
        <f>'[3]24'!M10</f>
        <v>0</v>
      </c>
      <c r="M8" s="16">
        <f>'[3]24'!N10</f>
        <v>0</v>
      </c>
      <c r="N8" s="16">
        <f>'[3]24'!O10</f>
        <v>0</v>
      </c>
      <c r="O8" s="17">
        <f t="shared" si="28"/>
        <v>270</v>
      </c>
      <c r="P8" s="18">
        <f>frq!C8</f>
        <v>1</v>
      </c>
      <c r="Q8" s="15">
        <f t="shared" si="29"/>
        <v>270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270</v>
      </c>
      <c r="X8" s="8">
        <f t="shared" si="4"/>
        <v>26.99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26.99</v>
      </c>
      <c r="AE8" s="8">
        <f t="shared" si="11"/>
        <v>26.99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26.99</v>
      </c>
      <c r="AL8" s="8">
        <f t="shared" si="3"/>
        <v>216.01999999999998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216.01999999999998</v>
      </c>
      <c r="AT8" s="8">
        <v>26.02</v>
      </c>
      <c r="AU8" s="8">
        <v>26.02</v>
      </c>
      <c r="AW8" s="198">
        <v>26.99</v>
      </c>
      <c r="AX8" s="198">
        <v>0</v>
      </c>
      <c r="AY8" s="198">
        <v>0</v>
      </c>
      <c r="AZ8" s="198">
        <v>0</v>
      </c>
      <c r="BA8" s="198">
        <v>0</v>
      </c>
      <c r="BB8" s="198">
        <v>0</v>
      </c>
      <c r="BC8" s="8">
        <f t="shared" si="19"/>
        <v>26.99</v>
      </c>
      <c r="BD8" s="198">
        <v>26.99</v>
      </c>
      <c r="BE8" s="198">
        <v>0</v>
      </c>
      <c r="BF8" s="198">
        <v>0</v>
      </c>
      <c r="BG8" s="198">
        <v>0</v>
      </c>
      <c r="BH8" s="198">
        <v>0</v>
      </c>
      <c r="BI8" s="198">
        <v>0</v>
      </c>
      <c r="BJ8" s="8">
        <f t="shared" si="20"/>
        <v>26.99</v>
      </c>
      <c r="BL8" s="8">
        <f t="shared" si="21"/>
        <v>26.02</v>
      </c>
      <c r="BM8" s="8">
        <f t="shared" si="22"/>
        <v>26.02</v>
      </c>
      <c r="BN8" s="8">
        <f t="shared" si="23"/>
        <v>26.99</v>
      </c>
      <c r="BO8" s="8">
        <f t="shared" si="24"/>
        <v>26.99</v>
      </c>
      <c r="BP8" s="139">
        <f t="shared" si="25"/>
        <v>-0.96999999999999886</v>
      </c>
      <c r="BQ8" s="139">
        <f t="shared" si="26"/>
        <v>-0.96999999999999886</v>
      </c>
    </row>
    <row r="9" spans="1:69">
      <c r="A9" s="8" t="s">
        <v>51</v>
      </c>
      <c r="B9" s="15">
        <f>'[3]24'!B11</f>
        <v>320</v>
      </c>
      <c r="C9" s="16">
        <f>'[3]24'!C11</f>
        <v>0</v>
      </c>
      <c r="D9" s="16">
        <f>'[3]24'!D11</f>
        <v>0</v>
      </c>
      <c r="E9" s="16">
        <f>'[3]24'!E11</f>
        <v>0</v>
      </c>
      <c r="F9" s="16">
        <f>'[3]24'!F11</f>
        <v>1010</v>
      </c>
      <c r="G9" s="16">
        <f>'[3]24'!G11</f>
        <v>0</v>
      </c>
      <c r="H9" s="17">
        <f t="shared" si="27"/>
        <v>1330</v>
      </c>
      <c r="I9" s="15">
        <f>'[3]24'!J11</f>
        <v>270</v>
      </c>
      <c r="J9" s="16">
        <f>'[3]24'!K11</f>
        <v>0</v>
      </c>
      <c r="K9" s="16">
        <f>'[3]24'!L11</f>
        <v>0</v>
      </c>
      <c r="L9" s="16">
        <f>'[3]24'!M11</f>
        <v>0</v>
      </c>
      <c r="M9" s="16">
        <f>'[3]24'!N11</f>
        <v>0</v>
      </c>
      <c r="N9" s="16">
        <f>'[3]24'!O11</f>
        <v>0</v>
      </c>
      <c r="O9" s="17">
        <f t="shared" si="28"/>
        <v>270</v>
      </c>
      <c r="P9" s="18">
        <f>frq!C9</f>
        <v>1</v>
      </c>
      <c r="Q9" s="15">
        <f t="shared" si="29"/>
        <v>270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270</v>
      </c>
      <c r="X9" s="8">
        <f t="shared" si="4"/>
        <v>26.99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26.99</v>
      </c>
      <c r="AE9" s="8">
        <f t="shared" si="11"/>
        <v>26.99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26.99</v>
      </c>
      <c r="AL9" s="8">
        <f t="shared" si="3"/>
        <v>216.01999999999998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216.01999999999998</v>
      </c>
      <c r="AT9" s="8">
        <v>26.02</v>
      </c>
      <c r="AU9" s="8">
        <v>26.02</v>
      </c>
      <c r="AW9" s="198">
        <v>26.99</v>
      </c>
      <c r="AX9" s="198">
        <v>0</v>
      </c>
      <c r="AY9" s="198">
        <v>0</v>
      </c>
      <c r="AZ9" s="198">
        <v>0</v>
      </c>
      <c r="BA9" s="198">
        <v>0</v>
      </c>
      <c r="BB9" s="198">
        <v>0</v>
      </c>
      <c r="BC9" s="8">
        <f t="shared" si="19"/>
        <v>26.99</v>
      </c>
      <c r="BD9" s="198">
        <v>26.99</v>
      </c>
      <c r="BE9" s="198">
        <v>0</v>
      </c>
      <c r="BF9" s="198">
        <v>0</v>
      </c>
      <c r="BG9" s="198">
        <v>0</v>
      </c>
      <c r="BH9" s="198">
        <v>0</v>
      </c>
      <c r="BI9" s="198">
        <v>0</v>
      </c>
      <c r="BJ9" s="8">
        <f t="shared" si="20"/>
        <v>26.99</v>
      </c>
      <c r="BL9" s="8">
        <f t="shared" si="21"/>
        <v>26.02</v>
      </c>
      <c r="BM9" s="8">
        <f t="shared" si="22"/>
        <v>26.02</v>
      </c>
      <c r="BN9" s="8">
        <f t="shared" si="23"/>
        <v>26.99</v>
      </c>
      <c r="BO9" s="8">
        <f t="shared" si="24"/>
        <v>26.99</v>
      </c>
      <c r="BP9" s="139">
        <f t="shared" si="25"/>
        <v>-0.96999999999999886</v>
      </c>
      <c r="BQ9" s="139">
        <f t="shared" si="26"/>
        <v>-0.96999999999999886</v>
      </c>
    </row>
    <row r="10" spans="1:69">
      <c r="A10" s="8" t="s">
        <v>52</v>
      </c>
      <c r="B10" s="15">
        <f>'[3]24'!B12</f>
        <v>320</v>
      </c>
      <c r="C10" s="16">
        <f>'[3]24'!C12</f>
        <v>0</v>
      </c>
      <c r="D10" s="16">
        <f>'[3]24'!D12</f>
        <v>0</v>
      </c>
      <c r="E10" s="16">
        <f>'[3]24'!E12</f>
        <v>0</v>
      </c>
      <c r="F10" s="16">
        <f>'[3]24'!F12</f>
        <v>1010</v>
      </c>
      <c r="G10" s="16">
        <f>'[3]24'!G12</f>
        <v>0</v>
      </c>
      <c r="H10" s="17">
        <f t="shared" si="27"/>
        <v>1330</v>
      </c>
      <c r="I10" s="15">
        <f>'[3]24'!J12</f>
        <v>270</v>
      </c>
      <c r="J10" s="16">
        <f>'[3]24'!K12</f>
        <v>0</v>
      </c>
      <c r="K10" s="16">
        <f>'[3]24'!L12</f>
        <v>0</v>
      </c>
      <c r="L10" s="16">
        <f>'[3]24'!M12</f>
        <v>0</v>
      </c>
      <c r="M10" s="16">
        <f>'[3]24'!N12</f>
        <v>0</v>
      </c>
      <c r="N10" s="16">
        <f>'[3]24'!O12</f>
        <v>0</v>
      </c>
      <c r="O10" s="17">
        <f t="shared" si="28"/>
        <v>270</v>
      </c>
      <c r="P10" s="18">
        <f>frq!C10</f>
        <v>1</v>
      </c>
      <c r="Q10" s="15">
        <f t="shared" si="29"/>
        <v>270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270</v>
      </c>
      <c r="X10" s="8">
        <f t="shared" si="4"/>
        <v>26.99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26.99</v>
      </c>
      <c r="AE10" s="8">
        <f t="shared" si="11"/>
        <v>26.99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26.99</v>
      </c>
      <c r="AL10" s="8">
        <f t="shared" si="3"/>
        <v>216.01999999999998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216.01999999999998</v>
      </c>
      <c r="AT10" s="8">
        <v>26.02</v>
      </c>
      <c r="AU10" s="8">
        <v>26.02</v>
      </c>
      <c r="AW10" s="198">
        <v>26.99</v>
      </c>
      <c r="AX10" s="198">
        <v>0</v>
      </c>
      <c r="AY10" s="198">
        <v>0</v>
      </c>
      <c r="AZ10" s="198">
        <v>0</v>
      </c>
      <c r="BA10" s="198">
        <v>0</v>
      </c>
      <c r="BB10" s="198">
        <v>0</v>
      </c>
      <c r="BC10" s="8">
        <f t="shared" si="19"/>
        <v>26.99</v>
      </c>
      <c r="BD10" s="198">
        <v>26.99</v>
      </c>
      <c r="BE10" s="198">
        <v>0</v>
      </c>
      <c r="BF10" s="198">
        <v>0</v>
      </c>
      <c r="BG10" s="198">
        <v>0</v>
      </c>
      <c r="BH10" s="198">
        <v>0</v>
      </c>
      <c r="BI10" s="198">
        <v>0</v>
      </c>
      <c r="BJ10" s="8">
        <f t="shared" si="20"/>
        <v>26.99</v>
      </c>
      <c r="BL10" s="8">
        <f t="shared" si="21"/>
        <v>26.02</v>
      </c>
      <c r="BM10" s="8">
        <f t="shared" si="22"/>
        <v>26.02</v>
      </c>
      <c r="BN10" s="8">
        <f t="shared" si="23"/>
        <v>26.99</v>
      </c>
      <c r="BO10" s="8">
        <f t="shared" si="24"/>
        <v>26.99</v>
      </c>
      <c r="BP10" s="139">
        <f t="shared" si="25"/>
        <v>-0.96999999999999886</v>
      </c>
      <c r="BQ10" s="139">
        <f t="shared" si="26"/>
        <v>-0.96999999999999886</v>
      </c>
    </row>
    <row r="11" spans="1:69">
      <c r="A11" s="8" t="s">
        <v>53</v>
      </c>
      <c r="B11" s="15">
        <f>'[3]24'!B13</f>
        <v>320</v>
      </c>
      <c r="C11" s="16">
        <f>'[3]24'!C13</f>
        <v>0</v>
      </c>
      <c r="D11" s="16">
        <f>'[3]24'!D13</f>
        <v>0</v>
      </c>
      <c r="E11" s="16">
        <f>'[3]24'!E13</f>
        <v>0</v>
      </c>
      <c r="F11" s="16">
        <f>'[3]24'!F13</f>
        <v>1010</v>
      </c>
      <c r="G11" s="16">
        <f>'[3]24'!G13</f>
        <v>0</v>
      </c>
      <c r="H11" s="17">
        <f t="shared" si="27"/>
        <v>1330</v>
      </c>
      <c r="I11" s="15">
        <f>'[3]24'!J13</f>
        <v>270</v>
      </c>
      <c r="J11" s="16">
        <f>'[3]24'!K13</f>
        <v>0</v>
      </c>
      <c r="K11" s="16">
        <f>'[3]24'!L13</f>
        <v>0</v>
      </c>
      <c r="L11" s="16">
        <f>'[3]24'!M13</f>
        <v>0</v>
      </c>
      <c r="M11" s="16">
        <f>'[3]24'!N13</f>
        <v>0</v>
      </c>
      <c r="N11" s="16">
        <f>'[3]24'!O13</f>
        <v>0</v>
      </c>
      <c r="O11" s="17">
        <f t="shared" si="28"/>
        <v>270</v>
      </c>
      <c r="P11" s="18">
        <f>frq!C11</f>
        <v>1</v>
      </c>
      <c r="Q11" s="15">
        <f t="shared" si="29"/>
        <v>270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270</v>
      </c>
      <c r="X11" s="8">
        <f t="shared" si="4"/>
        <v>26.99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26.99</v>
      </c>
      <c r="AE11" s="8">
        <f t="shared" si="11"/>
        <v>26.99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26.99</v>
      </c>
      <c r="AL11" s="8">
        <f t="shared" si="3"/>
        <v>216.01999999999998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216.01999999999998</v>
      </c>
      <c r="AT11" s="8">
        <v>26.02</v>
      </c>
      <c r="AU11" s="8">
        <v>26.02</v>
      </c>
      <c r="AW11" s="198">
        <v>26.99</v>
      </c>
      <c r="AX11" s="198">
        <v>0</v>
      </c>
      <c r="AY11" s="198">
        <v>0</v>
      </c>
      <c r="AZ11" s="198">
        <v>0</v>
      </c>
      <c r="BA11" s="198">
        <v>0</v>
      </c>
      <c r="BB11" s="198">
        <v>0</v>
      </c>
      <c r="BC11" s="8">
        <f t="shared" si="19"/>
        <v>26.99</v>
      </c>
      <c r="BD11" s="198">
        <v>26.99</v>
      </c>
      <c r="BE11" s="198">
        <v>0</v>
      </c>
      <c r="BF11" s="198">
        <v>0</v>
      </c>
      <c r="BG11" s="198">
        <v>0</v>
      </c>
      <c r="BH11" s="198">
        <v>0</v>
      </c>
      <c r="BI11" s="198">
        <v>0</v>
      </c>
      <c r="BJ11" s="8">
        <f t="shared" si="20"/>
        <v>26.99</v>
      </c>
      <c r="BL11" s="8">
        <f t="shared" si="21"/>
        <v>26.02</v>
      </c>
      <c r="BM11" s="8">
        <f t="shared" si="22"/>
        <v>26.02</v>
      </c>
      <c r="BN11" s="8">
        <f t="shared" si="23"/>
        <v>26.99</v>
      </c>
      <c r="BO11" s="8">
        <f t="shared" si="24"/>
        <v>26.99</v>
      </c>
      <c r="BP11" s="139">
        <f t="shared" si="25"/>
        <v>-0.96999999999999886</v>
      </c>
      <c r="BQ11" s="139">
        <f t="shared" si="26"/>
        <v>-0.96999999999999886</v>
      </c>
    </row>
    <row r="12" spans="1:69">
      <c r="A12" s="8" t="s">
        <v>54</v>
      </c>
      <c r="B12" s="15">
        <f>'[3]24'!B14</f>
        <v>320</v>
      </c>
      <c r="C12" s="16">
        <f>'[3]24'!C14</f>
        <v>0</v>
      </c>
      <c r="D12" s="16">
        <f>'[3]24'!D14</f>
        <v>0</v>
      </c>
      <c r="E12" s="16">
        <f>'[3]24'!E14</f>
        <v>0</v>
      </c>
      <c r="F12" s="16">
        <f>'[3]24'!F14</f>
        <v>1010</v>
      </c>
      <c r="G12" s="16">
        <f>'[3]24'!G14</f>
        <v>0</v>
      </c>
      <c r="H12" s="17">
        <f t="shared" si="27"/>
        <v>1330</v>
      </c>
      <c r="I12" s="15">
        <f>'[3]24'!J14</f>
        <v>270</v>
      </c>
      <c r="J12" s="16">
        <f>'[3]24'!K14</f>
        <v>0</v>
      </c>
      <c r="K12" s="16">
        <f>'[3]24'!L14</f>
        <v>0</v>
      </c>
      <c r="L12" s="16">
        <f>'[3]24'!M14</f>
        <v>0</v>
      </c>
      <c r="M12" s="16">
        <f>'[3]24'!N14</f>
        <v>0</v>
      </c>
      <c r="N12" s="16">
        <f>'[3]24'!O14</f>
        <v>0</v>
      </c>
      <c r="O12" s="17">
        <f t="shared" si="28"/>
        <v>270</v>
      </c>
      <c r="P12" s="18">
        <f>frq!C12</f>
        <v>1</v>
      </c>
      <c r="Q12" s="15">
        <f t="shared" si="29"/>
        <v>270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270</v>
      </c>
      <c r="X12" s="8">
        <f t="shared" si="4"/>
        <v>26.99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26.99</v>
      </c>
      <c r="AE12" s="8">
        <f t="shared" si="11"/>
        <v>26.99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26.99</v>
      </c>
      <c r="AL12" s="8">
        <f t="shared" si="3"/>
        <v>216.01999999999998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216.01999999999998</v>
      </c>
      <c r="AT12" s="8">
        <v>26.02</v>
      </c>
      <c r="AU12" s="8">
        <v>26.02</v>
      </c>
      <c r="AW12" s="198">
        <v>26.99</v>
      </c>
      <c r="AX12" s="198">
        <v>0</v>
      </c>
      <c r="AY12" s="198">
        <v>0</v>
      </c>
      <c r="AZ12" s="198">
        <v>0</v>
      </c>
      <c r="BA12" s="198">
        <v>0</v>
      </c>
      <c r="BB12" s="198">
        <v>0</v>
      </c>
      <c r="BC12" s="8">
        <f t="shared" si="19"/>
        <v>26.99</v>
      </c>
      <c r="BD12" s="198">
        <v>26.99</v>
      </c>
      <c r="BE12" s="198">
        <v>0</v>
      </c>
      <c r="BF12" s="198">
        <v>0</v>
      </c>
      <c r="BG12" s="198">
        <v>0</v>
      </c>
      <c r="BH12" s="198">
        <v>0</v>
      </c>
      <c r="BI12" s="198">
        <v>0</v>
      </c>
      <c r="BJ12" s="8">
        <f t="shared" si="20"/>
        <v>26.99</v>
      </c>
      <c r="BL12" s="8">
        <f t="shared" si="21"/>
        <v>26.02</v>
      </c>
      <c r="BM12" s="8">
        <f t="shared" si="22"/>
        <v>26.02</v>
      </c>
      <c r="BN12" s="8">
        <f t="shared" si="23"/>
        <v>26.99</v>
      </c>
      <c r="BO12" s="8">
        <f t="shared" si="24"/>
        <v>26.99</v>
      </c>
      <c r="BP12" s="139">
        <f t="shared" si="25"/>
        <v>-0.96999999999999886</v>
      </c>
      <c r="BQ12" s="139">
        <f t="shared" si="26"/>
        <v>-0.96999999999999886</v>
      </c>
    </row>
    <row r="13" spans="1:69">
      <c r="A13" s="8" t="s">
        <v>55</v>
      </c>
      <c r="B13" s="15">
        <f>'[3]24'!B15</f>
        <v>320</v>
      </c>
      <c r="C13" s="16">
        <f>'[3]24'!C15</f>
        <v>0</v>
      </c>
      <c r="D13" s="16">
        <f>'[3]24'!D15</f>
        <v>0</v>
      </c>
      <c r="E13" s="16">
        <f>'[3]24'!E15</f>
        <v>0</v>
      </c>
      <c r="F13" s="16">
        <f>'[3]24'!F15</f>
        <v>1010</v>
      </c>
      <c r="G13" s="16">
        <f>'[3]24'!G15</f>
        <v>0</v>
      </c>
      <c r="H13" s="17">
        <f t="shared" si="27"/>
        <v>1330</v>
      </c>
      <c r="I13" s="15">
        <f>'[3]24'!J15</f>
        <v>270</v>
      </c>
      <c r="J13" s="16">
        <f>'[3]24'!K15</f>
        <v>0</v>
      </c>
      <c r="K13" s="16">
        <f>'[3]24'!L15</f>
        <v>0</v>
      </c>
      <c r="L13" s="16">
        <f>'[3]24'!M15</f>
        <v>0</v>
      </c>
      <c r="M13" s="16">
        <f>'[3]24'!N15</f>
        <v>0</v>
      </c>
      <c r="N13" s="16">
        <f>'[3]24'!O15</f>
        <v>0</v>
      </c>
      <c r="O13" s="17">
        <f t="shared" si="28"/>
        <v>270</v>
      </c>
      <c r="P13" s="18">
        <f>frq!C13</f>
        <v>1</v>
      </c>
      <c r="Q13" s="15">
        <f t="shared" si="29"/>
        <v>270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270</v>
      </c>
      <c r="X13" s="8">
        <f t="shared" si="4"/>
        <v>26.99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26.99</v>
      </c>
      <c r="AE13" s="8">
        <f t="shared" si="11"/>
        <v>26.99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26.99</v>
      </c>
      <c r="AL13" s="8">
        <f t="shared" si="3"/>
        <v>216.01999999999998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216.01999999999998</v>
      </c>
      <c r="AT13" s="8">
        <v>26.02</v>
      </c>
      <c r="AU13" s="8">
        <v>26.02</v>
      </c>
      <c r="AW13" s="198">
        <v>26.99</v>
      </c>
      <c r="AX13" s="198">
        <v>0</v>
      </c>
      <c r="AY13" s="198">
        <v>0</v>
      </c>
      <c r="AZ13" s="198">
        <v>0</v>
      </c>
      <c r="BA13" s="198">
        <v>0</v>
      </c>
      <c r="BB13" s="198">
        <v>0</v>
      </c>
      <c r="BC13" s="8">
        <f t="shared" si="19"/>
        <v>26.99</v>
      </c>
      <c r="BD13" s="198">
        <v>26.99</v>
      </c>
      <c r="BE13" s="198">
        <v>0</v>
      </c>
      <c r="BF13" s="198">
        <v>0</v>
      </c>
      <c r="BG13" s="198">
        <v>0</v>
      </c>
      <c r="BH13" s="198">
        <v>0</v>
      </c>
      <c r="BI13" s="198">
        <v>0</v>
      </c>
      <c r="BJ13" s="8">
        <f t="shared" si="20"/>
        <v>26.99</v>
      </c>
      <c r="BL13" s="8">
        <f t="shared" si="21"/>
        <v>26.02</v>
      </c>
      <c r="BM13" s="8">
        <f t="shared" si="22"/>
        <v>26.02</v>
      </c>
      <c r="BN13" s="8">
        <f t="shared" si="23"/>
        <v>26.99</v>
      </c>
      <c r="BO13" s="8">
        <f t="shared" si="24"/>
        <v>26.99</v>
      </c>
      <c r="BP13" s="139">
        <f t="shared" si="25"/>
        <v>-0.96999999999999886</v>
      </c>
      <c r="BQ13" s="139">
        <f t="shared" si="26"/>
        <v>-0.96999999999999886</v>
      </c>
    </row>
    <row r="14" spans="1:69">
      <c r="A14" s="8" t="s">
        <v>56</v>
      </c>
      <c r="B14" s="15">
        <f>'[3]24'!B16</f>
        <v>320</v>
      </c>
      <c r="C14" s="16">
        <f>'[3]24'!C16</f>
        <v>0</v>
      </c>
      <c r="D14" s="16">
        <f>'[3]24'!D16</f>
        <v>0</v>
      </c>
      <c r="E14" s="16">
        <f>'[3]24'!E16</f>
        <v>0</v>
      </c>
      <c r="F14" s="16">
        <f>'[3]24'!F16</f>
        <v>1010</v>
      </c>
      <c r="G14" s="16">
        <f>'[3]24'!G16</f>
        <v>0</v>
      </c>
      <c r="H14" s="17">
        <f t="shared" si="27"/>
        <v>1330</v>
      </c>
      <c r="I14" s="15">
        <f>'[3]24'!J16</f>
        <v>270</v>
      </c>
      <c r="J14" s="16">
        <f>'[3]24'!K16</f>
        <v>0</v>
      </c>
      <c r="K14" s="16">
        <f>'[3]24'!L16</f>
        <v>0</v>
      </c>
      <c r="L14" s="16">
        <f>'[3]24'!M16</f>
        <v>0</v>
      </c>
      <c r="M14" s="16">
        <f>'[3]24'!N16</f>
        <v>0</v>
      </c>
      <c r="N14" s="16">
        <f>'[3]24'!O16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26.99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26.99</v>
      </c>
      <c r="AE14" s="8">
        <f t="shared" si="11"/>
        <v>26.99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26.99</v>
      </c>
      <c r="AL14" s="8">
        <f t="shared" si="3"/>
        <v>216.01999999999998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216.01999999999998</v>
      </c>
      <c r="AT14" s="8">
        <v>26.02</v>
      </c>
      <c r="AU14" s="8">
        <v>26.02</v>
      </c>
      <c r="AW14" s="198">
        <v>26.99</v>
      </c>
      <c r="AX14" s="198">
        <v>0</v>
      </c>
      <c r="AY14" s="198">
        <v>0</v>
      </c>
      <c r="AZ14" s="198">
        <v>0</v>
      </c>
      <c r="BA14" s="198">
        <v>0</v>
      </c>
      <c r="BB14" s="198">
        <v>0</v>
      </c>
      <c r="BC14" s="8">
        <f t="shared" si="19"/>
        <v>26.99</v>
      </c>
      <c r="BD14" s="198">
        <v>26.99</v>
      </c>
      <c r="BE14" s="198">
        <v>0</v>
      </c>
      <c r="BF14" s="198">
        <v>0</v>
      </c>
      <c r="BG14" s="198">
        <v>0</v>
      </c>
      <c r="BH14" s="198">
        <v>0</v>
      </c>
      <c r="BI14" s="198">
        <v>0</v>
      </c>
      <c r="BJ14" s="8">
        <f t="shared" si="20"/>
        <v>26.99</v>
      </c>
      <c r="BL14" s="8">
        <f t="shared" si="21"/>
        <v>26.02</v>
      </c>
      <c r="BM14" s="8">
        <f t="shared" si="22"/>
        <v>26.02</v>
      </c>
      <c r="BN14" s="8">
        <f t="shared" si="23"/>
        <v>26.99</v>
      </c>
      <c r="BO14" s="8">
        <f t="shared" si="24"/>
        <v>26.99</v>
      </c>
      <c r="BP14" s="139">
        <f t="shared" si="25"/>
        <v>-0.96999999999999886</v>
      </c>
      <c r="BQ14" s="139">
        <f t="shared" si="26"/>
        <v>-0.96999999999999886</v>
      </c>
    </row>
    <row r="15" spans="1:69">
      <c r="A15" s="8" t="s">
        <v>57</v>
      </c>
      <c r="B15" s="15">
        <f>'[3]24'!B17</f>
        <v>320</v>
      </c>
      <c r="C15" s="16">
        <f>'[3]24'!C17</f>
        <v>0</v>
      </c>
      <c r="D15" s="16">
        <f>'[3]24'!D17</f>
        <v>0</v>
      </c>
      <c r="E15" s="16">
        <f>'[3]24'!E17</f>
        <v>0</v>
      </c>
      <c r="F15" s="16">
        <f>'[3]24'!F17</f>
        <v>1010</v>
      </c>
      <c r="G15" s="16">
        <f>'[3]24'!G17</f>
        <v>0</v>
      </c>
      <c r="H15" s="17">
        <f t="shared" si="27"/>
        <v>1330</v>
      </c>
      <c r="I15" s="15">
        <f>'[3]24'!J17</f>
        <v>270</v>
      </c>
      <c r="J15" s="16">
        <f>'[3]24'!K17</f>
        <v>0</v>
      </c>
      <c r="K15" s="16">
        <f>'[3]24'!L17</f>
        <v>0</v>
      </c>
      <c r="L15" s="16">
        <f>'[3]24'!M17</f>
        <v>0</v>
      </c>
      <c r="M15" s="16">
        <f>'[3]24'!N17</f>
        <v>0</v>
      </c>
      <c r="N15" s="16">
        <f>'[3]24'!O17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26.99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26.99</v>
      </c>
      <c r="AE15" s="8">
        <f t="shared" si="11"/>
        <v>26.99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26.99</v>
      </c>
      <c r="AL15" s="8">
        <f t="shared" si="3"/>
        <v>216.01999999999998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216.01999999999998</v>
      </c>
      <c r="AT15" s="8">
        <v>26.02</v>
      </c>
      <c r="AU15" s="8">
        <v>26.02</v>
      </c>
      <c r="AW15" s="198">
        <v>26.99</v>
      </c>
      <c r="AX15" s="198">
        <v>0</v>
      </c>
      <c r="AY15" s="198">
        <v>0</v>
      </c>
      <c r="AZ15" s="198">
        <v>0</v>
      </c>
      <c r="BA15" s="198">
        <v>0</v>
      </c>
      <c r="BB15" s="198">
        <v>0</v>
      </c>
      <c r="BC15" s="8">
        <f t="shared" si="19"/>
        <v>26.99</v>
      </c>
      <c r="BD15" s="198">
        <v>26.99</v>
      </c>
      <c r="BE15" s="198">
        <v>0</v>
      </c>
      <c r="BF15" s="198">
        <v>0</v>
      </c>
      <c r="BG15" s="198">
        <v>0</v>
      </c>
      <c r="BH15" s="198">
        <v>0</v>
      </c>
      <c r="BI15" s="198">
        <v>0</v>
      </c>
      <c r="BJ15" s="8">
        <f t="shared" si="20"/>
        <v>26.99</v>
      </c>
      <c r="BL15" s="8">
        <f t="shared" si="21"/>
        <v>26.02</v>
      </c>
      <c r="BM15" s="8">
        <f t="shared" si="22"/>
        <v>26.02</v>
      </c>
      <c r="BN15" s="8">
        <f t="shared" si="23"/>
        <v>26.99</v>
      </c>
      <c r="BO15" s="8">
        <f t="shared" si="24"/>
        <v>26.99</v>
      </c>
      <c r="BP15" s="139">
        <f t="shared" si="25"/>
        <v>-0.96999999999999886</v>
      </c>
      <c r="BQ15" s="139">
        <f t="shared" si="26"/>
        <v>-0.96999999999999886</v>
      </c>
    </row>
    <row r="16" spans="1:69">
      <c r="A16" s="8" t="s">
        <v>58</v>
      </c>
      <c r="B16" s="15">
        <f>'[3]24'!B18</f>
        <v>320</v>
      </c>
      <c r="C16" s="16">
        <f>'[3]24'!C18</f>
        <v>0</v>
      </c>
      <c r="D16" s="16">
        <f>'[3]24'!D18</f>
        <v>0</v>
      </c>
      <c r="E16" s="16">
        <f>'[3]24'!E18</f>
        <v>0</v>
      </c>
      <c r="F16" s="16">
        <f>'[3]24'!F18</f>
        <v>1010</v>
      </c>
      <c r="G16" s="16">
        <f>'[3]24'!G18</f>
        <v>0</v>
      </c>
      <c r="H16" s="17">
        <f t="shared" si="27"/>
        <v>1330</v>
      </c>
      <c r="I16" s="15">
        <f>'[3]24'!J18</f>
        <v>270</v>
      </c>
      <c r="J16" s="16">
        <f>'[3]24'!K18</f>
        <v>0</v>
      </c>
      <c r="K16" s="16">
        <f>'[3]24'!L18</f>
        <v>0</v>
      </c>
      <c r="L16" s="16">
        <f>'[3]24'!M18</f>
        <v>0</v>
      </c>
      <c r="M16" s="16">
        <f>'[3]24'!N18</f>
        <v>0</v>
      </c>
      <c r="N16" s="16">
        <f>'[3]24'!O18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26.99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26.99</v>
      </c>
      <c r="AE16" s="8">
        <f t="shared" si="11"/>
        <v>26.99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26.99</v>
      </c>
      <c r="AL16" s="8">
        <f t="shared" si="3"/>
        <v>216.01999999999998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216.01999999999998</v>
      </c>
      <c r="AT16" s="8">
        <v>26.02</v>
      </c>
      <c r="AU16" s="8">
        <v>26.02</v>
      </c>
      <c r="AW16" s="198">
        <v>26.99</v>
      </c>
      <c r="AX16" s="198">
        <v>0</v>
      </c>
      <c r="AY16" s="198">
        <v>0</v>
      </c>
      <c r="AZ16" s="198">
        <v>0</v>
      </c>
      <c r="BA16" s="198">
        <v>0</v>
      </c>
      <c r="BB16" s="198">
        <v>0</v>
      </c>
      <c r="BC16" s="8">
        <f t="shared" si="19"/>
        <v>26.99</v>
      </c>
      <c r="BD16" s="198">
        <v>26.99</v>
      </c>
      <c r="BE16" s="198">
        <v>0</v>
      </c>
      <c r="BF16" s="198">
        <v>0</v>
      </c>
      <c r="BG16" s="198">
        <v>0</v>
      </c>
      <c r="BH16" s="198">
        <v>0</v>
      </c>
      <c r="BI16" s="198">
        <v>0</v>
      </c>
      <c r="BJ16" s="8">
        <f t="shared" si="20"/>
        <v>26.99</v>
      </c>
      <c r="BL16" s="8">
        <f t="shared" si="21"/>
        <v>26.02</v>
      </c>
      <c r="BM16" s="8">
        <f t="shared" si="22"/>
        <v>26.02</v>
      </c>
      <c r="BN16" s="8">
        <f t="shared" si="23"/>
        <v>26.99</v>
      </c>
      <c r="BO16" s="8">
        <f t="shared" si="24"/>
        <v>26.99</v>
      </c>
      <c r="BP16" s="139">
        <f t="shared" si="25"/>
        <v>-0.96999999999999886</v>
      </c>
      <c r="BQ16" s="139">
        <f t="shared" si="26"/>
        <v>-0.96999999999999886</v>
      </c>
    </row>
    <row r="17" spans="1:69">
      <c r="A17" s="8" t="s">
        <v>59</v>
      </c>
      <c r="B17" s="15">
        <f>'[3]24'!B19</f>
        <v>320</v>
      </c>
      <c r="C17" s="16">
        <f>'[3]24'!C19</f>
        <v>0</v>
      </c>
      <c r="D17" s="16">
        <f>'[3]24'!D19</f>
        <v>0</v>
      </c>
      <c r="E17" s="16">
        <f>'[3]24'!E19</f>
        <v>0</v>
      </c>
      <c r="F17" s="16">
        <f>'[3]24'!F19</f>
        <v>1010</v>
      </c>
      <c r="G17" s="16">
        <f>'[3]24'!G19</f>
        <v>0</v>
      </c>
      <c r="H17" s="17">
        <f t="shared" si="27"/>
        <v>1330</v>
      </c>
      <c r="I17" s="15">
        <f>'[3]24'!J19</f>
        <v>270</v>
      </c>
      <c r="J17" s="16">
        <f>'[3]24'!K19</f>
        <v>0</v>
      </c>
      <c r="K17" s="16">
        <f>'[3]24'!L19</f>
        <v>0</v>
      </c>
      <c r="L17" s="16">
        <f>'[3]24'!M19</f>
        <v>0</v>
      </c>
      <c r="M17" s="16">
        <f>'[3]24'!N19</f>
        <v>0</v>
      </c>
      <c r="N17" s="16">
        <f>'[3]24'!O19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26.99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26.99</v>
      </c>
      <c r="AE17" s="8">
        <f t="shared" si="11"/>
        <v>26.99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26.99</v>
      </c>
      <c r="AL17" s="8">
        <f t="shared" si="3"/>
        <v>216.01999999999998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216.01999999999998</v>
      </c>
      <c r="AT17" s="8">
        <v>26.02</v>
      </c>
      <c r="AU17" s="8">
        <v>26.02</v>
      </c>
      <c r="AW17" s="198">
        <v>26.99</v>
      </c>
      <c r="AX17" s="198">
        <v>0</v>
      </c>
      <c r="AY17" s="198">
        <v>0</v>
      </c>
      <c r="AZ17" s="198">
        <v>0</v>
      </c>
      <c r="BA17" s="198">
        <v>0</v>
      </c>
      <c r="BB17" s="198">
        <v>0</v>
      </c>
      <c r="BC17" s="8">
        <f t="shared" si="19"/>
        <v>26.99</v>
      </c>
      <c r="BD17" s="198">
        <v>26.99</v>
      </c>
      <c r="BE17" s="198">
        <v>0</v>
      </c>
      <c r="BF17" s="198">
        <v>0</v>
      </c>
      <c r="BG17" s="198">
        <v>0</v>
      </c>
      <c r="BH17" s="198">
        <v>0</v>
      </c>
      <c r="BI17" s="198">
        <v>0</v>
      </c>
      <c r="BJ17" s="8">
        <f t="shared" si="20"/>
        <v>26.99</v>
      </c>
      <c r="BL17" s="8">
        <f t="shared" si="21"/>
        <v>26.02</v>
      </c>
      <c r="BM17" s="8">
        <f t="shared" si="22"/>
        <v>26.02</v>
      </c>
      <c r="BN17" s="8">
        <f t="shared" si="23"/>
        <v>26.99</v>
      </c>
      <c r="BO17" s="8">
        <f t="shared" si="24"/>
        <v>26.99</v>
      </c>
      <c r="BP17" s="139">
        <f t="shared" si="25"/>
        <v>-0.96999999999999886</v>
      </c>
      <c r="BQ17" s="139">
        <f t="shared" si="26"/>
        <v>-0.96999999999999886</v>
      </c>
    </row>
    <row r="18" spans="1:69">
      <c r="A18" s="8" t="s">
        <v>60</v>
      </c>
      <c r="B18" s="15">
        <f>'[3]24'!B20</f>
        <v>320</v>
      </c>
      <c r="C18" s="16">
        <f>'[3]24'!C20</f>
        <v>0</v>
      </c>
      <c r="D18" s="16">
        <f>'[3]24'!D20</f>
        <v>0</v>
      </c>
      <c r="E18" s="16">
        <f>'[3]24'!E20</f>
        <v>0</v>
      </c>
      <c r="F18" s="16">
        <f>'[3]24'!F20</f>
        <v>1010</v>
      </c>
      <c r="G18" s="16">
        <f>'[3]24'!G20</f>
        <v>0</v>
      </c>
      <c r="H18" s="17">
        <f t="shared" si="27"/>
        <v>1330</v>
      </c>
      <c r="I18" s="15">
        <f>'[3]24'!J20</f>
        <v>270</v>
      </c>
      <c r="J18" s="16">
        <f>'[3]24'!K20</f>
        <v>0</v>
      </c>
      <c r="K18" s="16">
        <f>'[3]24'!L20</f>
        <v>0</v>
      </c>
      <c r="L18" s="16">
        <f>'[3]24'!M20</f>
        <v>0</v>
      </c>
      <c r="M18" s="16">
        <f>'[3]24'!N20</f>
        <v>0</v>
      </c>
      <c r="N18" s="16">
        <f>'[3]24'!O20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26.99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26.99</v>
      </c>
      <c r="AE18" s="8">
        <f t="shared" si="11"/>
        <v>26.99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26.99</v>
      </c>
      <c r="AL18" s="8">
        <f t="shared" si="3"/>
        <v>216.01999999999998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216.01999999999998</v>
      </c>
      <c r="AT18" s="8">
        <v>26.02</v>
      </c>
      <c r="AU18" s="8">
        <v>26.02</v>
      </c>
      <c r="AW18" s="198">
        <v>26.99</v>
      </c>
      <c r="AX18" s="198">
        <v>0</v>
      </c>
      <c r="AY18" s="198">
        <v>0</v>
      </c>
      <c r="AZ18" s="198">
        <v>0</v>
      </c>
      <c r="BA18" s="198">
        <v>0</v>
      </c>
      <c r="BB18" s="198">
        <v>0</v>
      </c>
      <c r="BC18" s="8">
        <f t="shared" si="19"/>
        <v>26.99</v>
      </c>
      <c r="BD18" s="198">
        <v>26.99</v>
      </c>
      <c r="BE18" s="198">
        <v>0</v>
      </c>
      <c r="BF18" s="198">
        <v>0</v>
      </c>
      <c r="BG18" s="198">
        <v>0</v>
      </c>
      <c r="BH18" s="198">
        <v>0</v>
      </c>
      <c r="BI18" s="198">
        <v>0</v>
      </c>
      <c r="BJ18" s="8">
        <f t="shared" si="20"/>
        <v>26.99</v>
      </c>
      <c r="BL18" s="8">
        <f t="shared" si="21"/>
        <v>26.02</v>
      </c>
      <c r="BM18" s="8">
        <f t="shared" si="22"/>
        <v>26.02</v>
      </c>
      <c r="BN18" s="8">
        <f t="shared" si="23"/>
        <v>26.99</v>
      </c>
      <c r="BO18" s="8">
        <f t="shared" si="24"/>
        <v>26.99</v>
      </c>
      <c r="BP18" s="139">
        <f t="shared" si="25"/>
        <v>-0.96999999999999886</v>
      </c>
      <c r="BQ18" s="139">
        <f t="shared" si="26"/>
        <v>-0.96999999999999886</v>
      </c>
    </row>
    <row r="19" spans="1:69">
      <c r="A19" s="8" t="s">
        <v>61</v>
      </c>
      <c r="B19" s="15">
        <f>'[3]24'!B21</f>
        <v>320</v>
      </c>
      <c r="C19" s="16">
        <f>'[3]24'!C21</f>
        <v>0</v>
      </c>
      <c r="D19" s="16">
        <f>'[3]24'!D21</f>
        <v>0</v>
      </c>
      <c r="E19" s="16">
        <f>'[3]24'!E21</f>
        <v>0</v>
      </c>
      <c r="F19" s="16">
        <f>'[3]24'!F21</f>
        <v>1010</v>
      </c>
      <c r="G19" s="16">
        <f>'[3]24'!G21</f>
        <v>0</v>
      </c>
      <c r="H19" s="17">
        <f t="shared" si="27"/>
        <v>1330</v>
      </c>
      <c r="I19" s="15">
        <f>'[3]24'!J21</f>
        <v>270</v>
      </c>
      <c r="J19" s="16">
        <f>'[3]24'!K21</f>
        <v>0</v>
      </c>
      <c r="K19" s="16">
        <f>'[3]24'!L21</f>
        <v>0</v>
      </c>
      <c r="L19" s="16">
        <f>'[3]24'!M21</f>
        <v>0</v>
      </c>
      <c r="M19" s="16">
        <f>'[3]24'!N21</f>
        <v>0</v>
      </c>
      <c r="N19" s="16">
        <f>'[3]24'!O21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26.99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26.99</v>
      </c>
      <c r="AE19" s="8">
        <f t="shared" si="11"/>
        <v>26.99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26.99</v>
      </c>
      <c r="AL19" s="8">
        <f t="shared" ref="AL19:AQ61" si="31">Q19-X19-AE19</f>
        <v>216.01999999999998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216.01999999999998</v>
      </c>
      <c r="AT19" s="8">
        <v>26.02</v>
      </c>
      <c r="AU19" s="8">
        <v>26.02</v>
      </c>
      <c r="AW19" s="198">
        <v>26.99</v>
      </c>
      <c r="AX19" s="198">
        <v>0</v>
      </c>
      <c r="AY19" s="198">
        <v>0</v>
      </c>
      <c r="AZ19" s="198">
        <v>0</v>
      </c>
      <c r="BA19" s="198">
        <v>0</v>
      </c>
      <c r="BB19" s="198">
        <v>0</v>
      </c>
      <c r="BC19" s="8">
        <f t="shared" si="19"/>
        <v>26.99</v>
      </c>
      <c r="BD19" s="198">
        <v>26.99</v>
      </c>
      <c r="BE19" s="198">
        <v>0</v>
      </c>
      <c r="BF19" s="198">
        <v>0</v>
      </c>
      <c r="BG19" s="198">
        <v>0</v>
      </c>
      <c r="BH19" s="198">
        <v>0</v>
      </c>
      <c r="BI19" s="198">
        <v>0</v>
      </c>
      <c r="BJ19" s="8">
        <f t="shared" si="20"/>
        <v>26.99</v>
      </c>
      <c r="BL19" s="8">
        <f t="shared" si="21"/>
        <v>26.02</v>
      </c>
      <c r="BM19" s="8">
        <f t="shared" si="22"/>
        <v>26.02</v>
      </c>
      <c r="BN19" s="8">
        <f t="shared" si="23"/>
        <v>26.99</v>
      </c>
      <c r="BO19" s="8">
        <f t="shared" si="24"/>
        <v>26.99</v>
      </c>
      <c r="BP19" s="139">
        <f t="shared" si="25"/>
        <v>-0.96999999999999886</v>
      </c>
      <c r="BQ19" s="139">
        <f t="shared" si="26"/>
        <v>-0.96999999999999886</v>
      </c>
    </row>
    <row r="20" spans="1:69">
      <c r="A20" s="8" t="s">
        <v>62</v>
      </c>
      <c r="B20" s="15">
        <f>'[3]24'!B22</f>
        <v>320</v>
      </c>
      <c r="C20" s="16">
        <f>'[3]24'!C22</f>
        <v>0</v>
      </c>
      <c r="D20" s="16">
        <f>'[3]24'!D22</f>
        <v>0</v>
      </c>
      <c r="E20" s="16">
        <f>'[3]24'!E22</f>
        <v>0</v>
      </c>
      <c r="F20" s="16">
        <f>'[3]24'!F22</f>
        <v>1010</v>
      </c>
      <c r="G20" s="16">
        <f>'[3]24'!G22</f>
        <v>0</v>
      </c>
      <c r="H20" s="17">
        <f t="shared" si="27"/>
        <v>1330</v>
      </c>
      <c r="I20" s="15">
        <f>'[3]24'!J22</f>
        <v>270</v>
      </c>
      <c r="J20" s="16">
        <f>'[3]24'!K22</f>
        <v>0</v>
      </c>
      <c r="K20" s="16">
        <f>'[3]24'!L22</f>
        <v>0</v>
      </c>
      <c r="L20" s="16">
        <f>'[3]24'!M22</f>
        <v>0</v>
      </c>
      <c r="M20" s="16">
        <f>'[3]24'!N22</f>
        <v>0</v>
      </c>
      <c r="N20" s="16">
        <f>'[3]24'!O22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26.99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26.99</v>
      </c>
      <c r="AE20" s="8">
        <f t="shared" si="11"/>
        <v>26.99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26.99</v>
      </c>
      <c r="AL20" s="8">
        <f t="shared" si="31"/>
        <v>216.01999999999998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216.01999999999998</v>
      </c>
      <c r="AT20" s="8">
        <v>26.02</v>
      </c>
      <c r="AU20" s="8">
        <v>26.02</v>
      </c>
      <c r="AW20" s="198">
        <v>26.99</v>
      </c>
      <c r="AX20" s="198">
        <v>0</v>
      </c>
      <c r="AY20" s="198">
        <v>0</v>
      </c>
      <c r="AZ20" s="198">
        <v>0</v>
      </c>
      <c r="BA20" s="198">
        <v>0</v>
      </c>
      <c r="BB20" s="198">
        <v>0</v>
      </c>
      <c r="BC20" s="8">
        <f t="shared" si="19"/>
        <v>26.99</v>
      </c>
      <c r="BD20" s="198">
        <v>26.99</v>
      </c>
      <c r="BE20" s="198">
        <v>0</v>
      </c>
      <c r="BF20" s="198">
        <v>0</v>
      </c>
      <c r="BG20" s="198">
        <v>0</v>
      </c>
      <c r="BH20" s="198">
        <v>0</v>
      </c>
      <c r="BI20" s="198">
        <v>0</v>
      </c>
      <c r="BJ20" s="8">
        <f t="shared" si="20"/>
        <v>26.99</v>
      </c>
      <c r="BL20" s="8">
        <f t="shared" si="21"/>
        <v>26.02</v>
      </c>
      <c r="BM20" s="8">
        <f t="shared" si="22"/>
        <v>26.02</v>
      </c>
      <c r="BN20" s="8">
        <f t="shared" si="23"/>
        <v>26.99</v>
      </c>
      <c r="BO20" s="8">
        <f t="shared" si="24"/>
        <v>26.99</v>
      </c>
      <c r="BP20" s="139">
        <f t="shared" si="25"/>
        <v>-0.96999999999999886</v>
      </c>
      <c r="BQ20" s="139">
        <f t="shared" si="26"/>
        <v>-0.96999999999999886</v>
      </c>
    </row>
    <row r="21" spans="1:69">
      <c r="A21" s="8" t="s">
        <v>63</v>
      </c>
      <c r="B21" s="15">
        <f>'[3]24'!B23</f>
        <v>320</v>
      </c>
      <c r="C21" s="16">
        <f>'[3]24'!C23</f>
        <v>0</v>
      </c>
      <c r="D21" s="16">
        <f>'[3]24'!D23</f>
        <v>0</v>
      </c>
      <c r="E21" s="16">
        <f>'[3]24'!E23</f>
        <v>0</v>
      </c>
      <c r="F21" s="16">
        <f>'[3]24'!F23</f>
        <v>1010</v>
      </c>
      <c r="G21" s="16">
        <f>'[3]24'!G23</f>
        <v>0</v>
      </c>
      <c r="H21" s="17">
        <f t="shared" si="27"/>
        <v>1330</v>
      </c>
      <c r="I21" s="15">
        <f>'[3]24'!J23</f>
        <v>270</v>
      </c>
      <c r="J21" s="16">
        <f>'[3]24'!K23</f>
        <v>0</v>
      </c>
      <c r="K21" s="16">
        <f>'[3]24'!L23</f>
        <v>0</v>
      </c>
      <c r="L21" s="16">
        <f>'[3]24'!M23</f>
        <v>0</v>
      </c>
      <c r="M21" s="16">
        <f>'[3]24'!N23</f>
        <v>0</v>
      </c>
      <c r="N21" s="16">
        <f>'[3]24'!O23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26.99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26.99</v>
      </c>
      <c r="AE21" s="8">
        <f t="shared" si="11"/>
        <v>26.99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26.99</v>
      </c>
      <c r="AL21" s="8">
        <f t="shared" si="31"/>
        <v>216.01999999999998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216.01999999999998</v>
      </c>
      <c r="AT21" s="8">
        <v>26.02</v>
      </c>
      <c r="AU21" s="8">
        <v>26.02</v>
      </c>
      <c r="AW21" s="198">
        <v>26.99</v>
      </c>
      <c r="AX21" s="198">
        <v>0</v>
      </c>
      <c r="AY21" s="198">
        <v>0</v>
      </c>
      <c r="AZ21" s="198">
        <v>0</v>
      </c>
      <c r="BA21" s="198">
        <v>0</v>
      </c>
      <c r="BB21" s="198">
        <v>0</v>
      </c>
      <c r="BC21" s="8">
        <f t="shared" si="19"/>
        <v>26.99</v>
      </c>
      <c r="BD21" s="198">
        <v>26.99</v>
      </c>
      <c r="BE21" s="198">
        <v>0</v>
      </c>
      <c r="BF21" s="198">
        <v>0</v>
      </c>
      <c r="BG21" s="198">
        <v>0</v>
      </c>
      <c r="BH21" s="198">
        <v>0</v>
      </c>
      <c r="BI21" s="198">
        <v>0</v>
      </c>
      <c r="BJ21" s="8">
        <f t="shared" si="20"/>
        <v>26.99</v>
      </c>
      <c r="BL21" s="8">
        <f t="shared" si="21"/>
        <v>26.02</v>
      </c>
      <c r="BM21" s="8">
        <f t="shared" si="22"/>
        <v>26.02</v>
      </c>
      <c r="BN21" s="8">
        <f t="shared" si="23"/>
        <v>26.99</v>
      </c>
      <c r="BO21" s="8">
        <f t="shared" si="24"/>
        <v>26.99</v>
      </c>
      <c r="BP21" s="139">
        <f t="shared" si="25"/>
        <v>-0.96999999999999886</v>
      </c>
      <c r="BQ21" s="139">
        <f t="shared" si="26"/>
        <v>-0.96999999999999886</v>
      </c>
    </row>
    <row r="22" spans="1:69">
      <c r="A22" s="8" t="s">
        <v>64</v>
      </c>
      <c r="B22" s="15">
        <f>'[3]24'!B24</f>
        <v>320</v>
      </c>
      <c r="C22" s="16">
        <f>'[3]24'!C24</f>
        <v>0</v>
      </c>
      <c r="D22" s="16">
        <f>'[3]24'!D24</f>
        <v>0</v>
      </c>
      <c r="E22" s="16">
        <f>'[3]24'!E24</f>
        <v>0</v>
      </c>
      <c r="F22" s="16">
        <f>'[3]24'!F24</f>
        <v>1010</v>
      </c>
      <c r="G22" s="16">
        <f>'[3]24'!G24</f>
        <v>0</v>
      </c>
      <c r="H22" s="17">
        <f t="shared" si="27"/>
        <v>1330</v>
      </c>
      <c r="I22" s="15">
        <f>'[3]24'!J24</f>
        <v>270</v>
      </c>
      <c r="J22" s="16">
        <f>'[3]24'!K24</f>
        <v>0</v>
      </c>
      <c r="K22" s="16">
        <f>'[3]24'!L24</f>
        <v>0</v>
      </c>
      <c r="L22" s="16">
        <f>'[3]24'!M24</f>
        <v>0</v>
      </c>
      <c r="M22" s="16">
        <f>'[3]24'!N24</f>
        <v>0</v>
      </c>
      <c r="N22" s="16">
        <f>'[3]24'!O24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26.99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26.99</v>
      </c>
      <c r="AE22" s="8">
        <f t="shared" si="11"/>
        <v>26.99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26.99</v>
      </c>
      <c r="AL22" s="8">
        <f t="shared" si="31"/>
        <v>216.01999999999998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216.01999999999998</v>
      </c>
      <c r="AT22" s="8">
        <v>26.02</v>
      </c>
      <c r="AU22" s="8">
        <v>26.02</v>
      </c>
      <c r="AW22" s="198">
        <v>26.99</v>
      </c>
      <c r="AX22" s="198">
        <v>0</v>
      </c>
      <c r="AY22" s="198">
        <v>0</v>
      </c>
      <c r="AZ22" s="198">
        <v>0</v>
      </c>
      <c r="BA22" s="198">
        <v>0</v>
      </c>
      <c r="BB22" s="198">
        <v>0</v>
      </c>
      <c r="BC22" s="8">
        <f t="shared" si="19"/>
        <v>26.99</v>
      </c>
      <c r="BD22" s="198">
        <v>26.99</v>
      </c>
      <c r="BE22" s="198">
        <v>0</v>
      </c>
      <c r="BF22" s="198">
        <v>0</v>
      </c>
      <c r="BG22" s="198">
        <v>0</v>
      </c>
      <c r="BH22" s="198">
        <v>0</v>
      </c>
      <c r="BI22" s="198">
        <v>0</v>
      </c>
      <c r="BJ22" s="8">
        <f t="shared" si="20"/>
        <v>26.99</v>
      </c>
      <c r="BL22" s="8">
        <f t="shared" si="21"/>
        <v>26.02</v>
      </c>
      <c r="BM22" s="8">
        <f t="shared" si="22"/>
        <v>26.02</v>
      </c>
      <c r="BN22" s="8">
        <f t="shared" si="23"/>
        <v>26.99</v>
      </c>
      <c r="BO22" s="8">
        <f t="shared" si="24"/>
        <v>26.99</v>
      </c>
      <c r="BP22" s="139">
        <f t="shared" si="25"/>
        <v>-0.96999999999999886</v>
      </c>
      <c r="BQ22" s="139">
        <f t="shared" si="26"/>
        <v>-0.96999999999999886</v>
      </c>
    </row>
    <row r="23" spans="1:69">
      <c r="A23" s="8" t="s">
        <v>65</v>
      </c>
      <c r="B23" s="15">
        <f>'[3]24'!B25</f>
        <v>320</v>
      </c>
      <c r="C23" s="16">
        <f>'[3]24'!C25</f>
        <v>0</v>
      </c>
      <c r="D23" s="16">
        <f>'[3]24'!D25</f>
        <v>0</v>
      </c>
      <c r="E23" s="16">
        <f>'[3]24'!E25</f>
        <v>0</v>
      </c>
      <c r="F23" s="16">
        <f>'[3]24'!F25</f>
        <v>1010</v>
      </c>
      <c r="G23" s="16">
        <f>'[3]24'!G25</f>
        <v>0</v>
      </c>
      <c r="H23" s="17">
        <f t="shared" si="27"/>
        <v>1330</v>
      </c>
      <c r="I23" s="15">
        <f>'[3]24'!J25</f>
        <v>270</v>
      </c>
      <c r="J23" s="16">
        <f>'[3]24'!K25</f>
        <v>0</v>
      </c>
      <c r="K23" s="16">
        <f>'[3]24'!L25</f>
        <v>0</v>
      </c>
      <c r="L23" s="16">
        <f>'[3]24'!M25</f>
        <v>0</v>
      </c>
      <c r="M23" s="16">
        <f>'[3]24'!N25</f>
        <v>0</v>
      </c>
      <c r="N23" s="16">
        <f>'[3]24'!O25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26.99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26.99</v>
      </c>
      <c r="AE23" s="8">
        <f t="shared" si="11"/>
        <v>26.99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26.99</v>
      </c>
      <c r="AL23" s="8">
        <f t="shared" si="31"/>
        <v>216.01999999999998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216.01999999999998</v>
      </c>
      <c r="AT23" s="8">
        <v>26.02</v>
      </c>
      <c r="AU23" s="8">
        <v>26.02</v>
      </c>
      <c r="AW23" s="198">
        <v>26.99</v>
      </c>
      <c r="AX23" s="198">
        <v>0</v>
      </c>
      <c r="AY23" s="198">
        <v>0</v>
      </c>
      <c r="AZ23" s="198">
        <v>0</v>
      </c>
      <c r="BA23" s="198">
        <v>0</v>
      </c>
      <c r="BB23" s="198">
        <v>0</v>
      </c>
      <c r="BC23" s="8">
        <f t="shared" si="19"/>
        <v>26.99</v>
      </c>
      <c r="BD23" s="198">
        <v>26.99</v>
      </c>
      <c r="BE23" s="198">
        <v>0</v>
      </c>
      <c r="BF23" s="198">
        <v>0</v>
      </c>
      <c r="BG23" s="198">
        <v>0</v>
      </c>
      <c r="BH23" s="198">
        <v>0</v>
      </c>
      <c r="BI23" s="198">
        <v>0</v>
      </c>
      <c r="BJ23" s="8">
        <f t="shared" si="20"/>
        <v>26.99</v>
      </c>
      <c r="BL23" s="8">
        <f t="shared" si="21"/>
        <v>26.02</v>
      </c>
      <c r="BM23" s="8">
        <f t="shared" si="22"/>
        <v>26.02</v>
      </c>
      <c r="BN23" s="8">
        <f t="shared" si="23"/>
        <v>26.99</v>
      </c>
      <c r="BO23" s="8">
        <f t="shared" si="24"/>
        <v>26.99</v>
      </c>
      <c r="BP23" s="139">
        <f t="shared" si="25"/>
        <v>-0.96999999999999886</v>
      </c>
      <c r="BQ23" s="139">
        <f t="shared" si="26"/>
        <v>-0.96999999999999886</v>
      </c>
    </row>
    <row r="24" spans="1:69">
      <c r="A24" s="8" t="s">
        <v>66</v>
      </c>
      <c r="B24" s="15">
        <f>'[3]24'!B26</f>
        <v>320</v>
      </c>
      <c r="C24" s="16">
        <f>'[3]24'!C26</f>
        <v>0</v>
      </c>
      <c r="D24" s="16">
        <f>'[3]24'!D26</f>
        <v>0</v>
      </c>
      <c r="E24" s="16">
        <f>'[3]24'!E26</f>
        <v>0</v>
      </c>
      <c r="F24" s="16">
        <f>'[3]24'!F26</f>
        <v>1010</v>
      </c>
      <c r="G24" s="16">
        <f>'[3]24'!G26</f>
        <v>0</v>
      </c>
      <c r="H24" s="17">
        <f t="shared" si="27"/>
        <v>1330</v>
      </c>
      <c r="I24" s="15">
        <f>'[3]24'!J26</f>
        <v>270</v>
      </c>
      <c r="J24" s="16">
        <f>'[3]24'!K26</f>
        <v>0</v>
      </c>
      <c r="K24" s="16">
        <f>'[3]24'!L26</f>
        <v>0</v>
      </c>
      <c r="L24" s="16">
        <f>'[3]24'!M26</f>
        <v>0</v>
      </c>
      <c r="M24" s="16">
        <f>'[3]24'!N26</f>
        <v>0</v>
      </c>
      <c r="N24" s="16">
        <f>'[3]24'!O26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26.99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26.99</v>
      </c>
      <c r="AE24" s="8">
        <f t="shared" si="11"/>
        <v>26.99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26.99</v>
      </c>
      <c r="AL24" s="8">
        <f t="shared" si="31"/>
        <v>216.01999999999998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216.01999999999998</v>
      </c>
      <c r="AT24" s="8">
        <v>26.02</v>
      </c>
      <c r="AU24" s="8">
        <v>26.02</v>
      </c>
      <c r="AW24" s="198">
        <v>26.99</v>
      </c>
      <c r="AX24" s="198">
        <v>0</v>
      </c>
      <c r="AY24" s="198">
        <v>0</v>
      </c>
      <c r="AZ24" s="198">
        <v>0</v>
      </c>
      <c r="BA24" s="198">
        <v>0</v>
      </c>
      <c r="BB24" s="198">
        <v>0</v>
      </c>
      <c r="BC24" s="8">
        <f t="shared" si="19"/>
        <v>26.99</v>
      </c>
      <c r="BD24" s="198">
        <v>26.99</v>
      </c>
      <c r="BE24" s="198">
        <v>0</v>
      </c>
      <c r="BF24" s="198">
        <v>0</v>
      </c>
      <c r="BG24" s="198">
        <v>0</v>
      </c>
      <c r="BH24" s="198">
        <v>0</v>
      </c>
      <c r="BI24" s="198">
        <v>0</v>
      </c>
      <c r="BJ24" s="8">
        <f t="shared" si="20"/>
        <v>26.99</v>
      </c>
      <c r="BL24" s="8">
        <f t="shared" si="21"/>
        <v>26.02</v>
      </c>
      <c r="BM24" s="8">
        <f t="shared" si="22"/>
        <v>26.02</v>
      </c>
      <c r="BN24" s="8">
        <f t="shared" si="23"/>
        <v>26.99</v>
      </c>
      <c r="BO24" s="8">
        <f t="shared" si="24"/>
        <v>26.99</v>
      </c>
      <c r="BP24" s="139">
        <f t="shared" si="25"/>
        <v>-0.96999999999999886</v>
      </c>
      <c r="BQ24" s="139">
        <f t="shared" si="26"/>
        <v>-0.96999999999999886</v>
      </c>
    </row>
    <row r="25" spans="1:69">
      <c r="A25" s="8" t="s">
        <v>67</v>
      </c>
      <c r="B25" s="15">
        <f>'[3]24'!B27</f>
        <v>320</v>
      </c>
      <c r="C25" s="16">
        <f>'[3]24'!C27</f>
        <v>0</v>
      </c>
      <c r="D25" s="16">
        <f>'[3]24'!D27</f>
        <v>0</v>
      </c>
      <c r="E25" s="16">
        <f>'[3]24'!E27</f>
        <v>0</v>
      </c>
      <c r="F25" s="16">
        <f>'[3]24'!F27</f>
        <v>1010</v>
      </c>
      <c r="G25" s="16">
        <f>'[3]24'!G27</f>
        <v>0</v>
      </c>
      <c r="H25" s="17">
        <f t="shared" si="27"/>
        <v>1330</v>
      </c>
      <c r="I25" s="15">
        <f>'[3]24'!J27</f>
        <v>270</v>
      </c>
      <c r="J25" s="16">
        <f>'[3]24'!K27</f>
        <v>0</v>
      </c>
      <c r="K25" s="16">
        <f>'[3]24'!L27</f>
        <v>0</v>
      </c>
      <c r="L25" s="16">
        <f>'[3]24'!M27</f>
        <v>0</v>
      </c>
      <c r="M25" s="16">
        <f>'[3]24'!N27</f>
        <v>0</v>
      </c>
      <c r="N25" s="16">
        <f>'[3]24'!O27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26.42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26.42</v>
      </c>
      <c r="AE25" s="8">
        <f t="shared" si="11"/>
        <v>32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32</v>
      </c>
      <c r="AL25" s="8">
        <f t="shared" si="31"/>
        <v>211.57999999999998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211.57999999999998</v>
      </c>
      <c r="AT25" s="8">
        <v>26.02</v>
      </c>
      <c r="AU25" s="8">
        <v>30.85</v>
      </c>
      <c r="AW25" s="198">
        <v>26.42</v>
      </c>
      <c r="AX25" s="198">
        <v>0</v>
      </c>
      <c r="AY25" s="198">
        <v>0</v>
      </c>
      <c r="AZ25" s="198">
        <v>0</v>
      </c>
      <c r="BA25" s="198">
        <v>0</v>
      </c>
      <c r="BB25" s="198">
        <v>0</v>
      </c>
      <c r="BC25" s="8">
        <f t="shared" si="19"/>
        <v>26.42</v>
      </c>
      <c r="BD25" s="198">
        <v>32</v>
      </c>
      <c r="BE25" s="198">
        <v>0</v>
      </c>
      <c r="BF25" s="198">
        <v>0</v>
      </c>
      <c r="BG25" s="198">
        <v>0</v>
      </c>
      <c r="BH25" s="198">
        <v>0</v>
      </c>
      <c r="BI25" s="198">
        <v>0</v>
      </c>
      <c r="BJ25" s="8">
        <f t="shared" si="20"/>
        <v>32</v>
      </c>
      <c r="BL25" s="8">
        <f t="shared" si="21"/>
        <v>26.02</v>
      </c>
      <c r="BM25" s="8">
        <f t="shared" si="22"/>
        <v>30.85</v>
      </c>
      <c r="BN25" s="8">
        <f t="shared" si="23"/>
        <v>26.42</v>
      </c>
      <c r="BO25" s="8">
        <f t="shared" si="24"/>
        <v>32</v>
      </c>
      <c r="BP25" s="139">
        <f t="shared" si="25"/>
        <v>-0.40000000000000213</v>
      </c>
      <c r="BQ25" s="139">
        <f t="shared" si="26"/>
        <v>-1.1499999999999986</v>
      </c>
    </row>
    <row r="26" spans="1:69">
      <c r="A26" s="8" t="s">
        <v>68</v>
      </c>
      <c r="B26" s="15">
        <f>'[3]24'!B28</f>
        <v>320</v>
      </c>
      <c r="C26" s="16">
        <f>'[3]24'!C28</f>
        <v>0</v>
      </c>
      <c r="D26" s="16">
        <f>'[3]24'!D28</f>
        <v>0</v>
      </c>
      <c r="E26" s="16">
        <f>'[3]24'!E28</f>
        <v>0</v>
      </c>
      <c r="F26" s="16">
        <f>'[3]24'!F28</f>
        <v>1010</v>
      </c>
      <c r="G26" s="16">
        <f>'[3]24'!G28</f>
        <v>0</v>
      </c>
      <c r="H26" s="17">
        <f t="shared" si="27"/>
        <v>1330</v>
      </c>
      <c r="I26" s="15">
        <f>'[3]24'!J28</f>
        <v>270</v>
      </c>
      <c r="J26" s="16">
        <f>'[3]24'!K28</f>
        <v>0</v>
      </c>
      <c r="K26" s="16">
        <f>'[3]24'!L28</f>
        <v>0</v>
      </c>
      <c r="L26" s="16">
        <f>'[3]24'!M28</f>
        <v>0</v>
      </c>
      <c r="M26" s="16">
        <f>'[3]24'!N28</f>
        <v>0</v>
      </c>
      <c r="N26" s="16">
        <f>'[3]24'!O28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26.42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26.42</v>
      </c>
      <c r="AE26" s="8">
        <f t="shared" si="11"/>
        <v>32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32</v>
      </c>
      <c r="AL26" s="8">
        <f t="shared" si="31"/>
        <v>211.57999999999998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211.57999999999998</v>
      </c>
      <c r="AT26" s="8">
        <v>26.02</v>
      </c>
      <c r="AU26" s="8">
        <v>30.85</v>
      </c>
      <c r="AW26" s="198">
        <v>26.42</v>
      </c>
      <c r="AX26" s="198">
        <v>0</v>
      </c>
      <c r="AY26" s="198">
        <v>0</v>
      </c>
      <c r="AZ26" s="198">
        <v>0</v>
      </c>
      <c r="BA26" s="198">
        <v>0</v>
      </c>
      <c r="BB26" s="198">
        <v>0</v>
      </c>
      <c r="BC26" s="8">
        <f t="shared" si="19"/>
        <v>26.42</v>
      </c>
      <c r="BD26" s="198">
        <v>32</v>
      </c>
      <c r="BE26" s="198">
        <v>0</v>
      </c>
      <c r="BF26" s="198">
        <v>0</v>
      </c>
      <c r="BG26" s="198">
        <v>0</v>
      </c>
      <c r="BH26" s="198">
        <v>0</v>
      </c>
      <c r="BI26" s="198">
        <v>0</v>
      </c>
      <c r="BJ26" s="8">
        <f t="shared" si="20"/>
        <v>32</v>
      </c>
      <c r="BL26" s="8">
        <f t="shared" si="21"/>
        <v>26.02</v>
      </c>
      <c r="BM26" s="8">
        <f t="shared" si="22"/>
        <v>30.85</v>
      </c>
      <c r="BN26" s="8">
        <f t="shared" si="23"/>
        <v>26.42</v>
      </c>
      <c r="BO26" s="8">
        <f t="shared" si="24"/>
        <v>32</v>
      </c>
      <c r="BP26" s="139">
        <f t="shared" si="25"/>
        <v>-0.40000000000000213</v>
      </c>
      <c r="BQ26" s="139">
        <f t="shared" si="26"/>
        <v>-1.1499999999999986</v>
      </c>
    </row>
    <row r="27" spans="1:69">
      <c r="A27" s="8" t="s">
        <v>69</v>
      </c>
      <c r="B27" s="15">
        <f>'[3]24'!B29</f>
        <v>320</v>
      </c>
      <c r="C27" s="16">
        <f>'[3]24'!C29</f>
        <v>0</v>
      </c>
      <c r="D27" s="16">
        <f>'[3]24'!D29</f>
        <v>0</v>
      </c>
      <c r="E27" s="16">
        <f>'[3]24'!E29</f>
        <v>0</v>
      </c>
      <c r="F27" s="16">
        <f>'[3]24'!F29</f>
        <v>1010</v>
      </c>
      <c r="G27" s="16">
        <f>'[3]24'!G29</f>
        <v>0</v>
      </c>
      <c r="H27" s="17">
        <f t="shared" si="27"/>
        <v>1330</v>
      </c>
      <c r="I27" s="15">
        <f>'[3]24'!J29</f>
        <v>270</v>
      </c>
      <c r="J27" s="16">
        <f>'[3]24'!K29</f>
        <v>0</v>
      </c>
      <c r="K27" s="16">
        <f>'[3]24'!L29</f>
        <v>0</v>
      </c>
      <c r="L27" s="16">
        <f>'[3]24'!M29</f>
        <v>0</v>
      </c>
      <c r="M27" s="16">
        <f>'[3]24'!N29</f>
        <v>0</v>
      </c>
      <c r="N27" s="16">
        <f>'[3]24'!O29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26.42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26.42</v>
      </c>
      <c r="AE27" s="8">
        <f t="shared" si="11"/>
        <v>32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32</v>
      </c>
      <c r="AL27" s="8">
        <f t="shared" si="31"/>
        <v>211.57999999999998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211.57999999999998</v>
      </c>
      <c r="AT27" s="8">
        <v>25.47</v>
      </c>
      <c r="AU27" s="8">
        <v>30.85</v>
      </c>
      <c r="AW27" s="198">
        <v>26.42</v>
      </c>
      <c r="AX27" s="198">
        <v>0</v>
      </c>
      <c r="AY27" s="198">
        <v>0</v>
      </c>
      <c r="AZ27" s="198">
        <v>0</v>
      </c>
      <c r="BA27" s="198">
        <v>0</v>
      </c>
      <c r="BB27" s="198">
        <v>0</v>
      </c>
      <c r="BC27" s="8">
        <f t="shared" si="19"/>
        <v>26.42</v>
      </c>
      <c r="BD27" s="198">
        <v>32</v>
      </c>
      <c r="BE27" s="198">
        <v>0</v>
      </c>
      <c r="BF27" s="198">
        <v>0</v>
      </c>
      <c r="BG27" s="198">
        <v>0</v>
      </c>
      <c r="BH27" s="198">
        <v>0</v>
      </c>
      <c r="BI27" s="198">
        <v>0</v>
      </c>
      <c r="BJ27" s="8">
        <f t="shared" si="20"/>
        <v>32</v>
      </c>
      <c r="BL27" s="8">
        <f t="shared" si="21"/>
        <v>25.47</v>
      </c>
      <c r="BM27" s="8">
        <f t="shared" si="22"/>
        <v>30.85</v>
      </c>
      <c r="BN27" s="8">
        <f t="shared" si="23"/>
        <v>26.42</v>
      </c>
      <c r="BO27" s="8">
        <f t="shared" si="24"/>
        <v>32</v>
      </c>
      <c r="BP27" s="139">
        <f t="shared" si="25"/>
        <v>-0.95000000000000284</v>
      </c>
      <c r="BQ27" s="139">
        <f t="shared" si="26"/>
        <v>-1.1499999999999986</v>
      </c>
    </row>
    <row r="28" spans="1:69">
      <c r="A28" s="8" t="s">
        <v>70</v>
      </c>
      <c r="B28" s="15">
        <f>'[3]24'!B30</f>
        <v>320</v>
      </c>
      <c r="C28" s="16">
        <f>'[3]24'!C30</f>
        <v>0</v>
      </c>
      <c r="D28" s="16">
        <f>'[3]24'!D30</f>
        <v>0</v>
      </c>
      <c r="E28" s="16">
        <f>'[3]24'!E30</f>
        <v>0</v>
      </c>
      <c r="F28" s="16">
        <f>'[3]24'!F30</f>
        <v>1010</v>
      </c>
      <c r="G28" s="16">
        <f>'[3]24'!G30</f>
        <v>0</v>
      </c>
      <c r="H28" s="17">
        <f t="shared" si="27"/>
        <v>1330</v>
      </c>
      <c r="I28" s="15">
        <f>'[3]24'!J30</f>
        <v>270</v>
      </c>
      <c r="J28" s="16">
        <f>'[3]24'!K30</f>
        <v>0</v>
      </c>
      <c r="K28" s="16">
        <f>'[3]24'!L30</f>
        <v>0</v>
      </c>
      <c r="L28" s="16">
        <f>'[3]24'!M30</f>
        <v>0</v>
      </c>
      <c r="M28" s="16">
        <f>'[3]24'!N30</f>
        <v>0</v>
      </c>
      <c r="N28" s="16">
        <f>'[3]24'!O30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26.42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26.42</v>
      </c>
      <c r="AE28" s="8">
        <f t="shared" si="11"/>
        <v>32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32</v>
      </c>
      <c r="AL28" s="8">
        <f t="shared" si="31"/>
        <v>211.57999999999998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211.57999999999998</v>
      </c>
      <c r="AT28" s="8">
        <v>18.690000000000001</v>
      </c>
      <c r="AU28" s="8">
        <v>30.85</v>
      </c>
      <c r="AW28" s="198">
        <v>26.42</v>
      </c>
      <c r="AX28" s="198">
        <v>0</v>
      </c>
      <c r="AY28" s="198">
        <v>0</v>
      </c>
      <c r="AZ28" s="198">
        <v>0</v>
      </c>
      <c r="BA28" s="198">
        <v>0</v>
      </c>
      <c r="BB28" s="198">
        <v>0</v>
      </c>
      <c r="BC28" s="8">
        <f t="shared" si="19"/>
        <v>26.42</v>
      </c>
      <c r="BD28" s="198">
        <v>32</v>
      </c>
      <c r="BE28" s="198">
        <v>0</v>
      </c>
      <c r="BF28" s="198">
        <v>0</v>
      </c>
      <c r="BG28" s="198">
        <v>0</v>
      </c>
      <c r="BH28" s="198">
        <v>0</v>
      </c>
      <c r="BI28" s="198">
        <v>0</v>
      </c>
      <c r="BJ28" s="8">
        <f t="shared" si="20"/>
        <v>32</v>
      </c>
      <c r="BL28" s="8">
        <f t="shared" si="21"/>
        <v>18.690000000000001</v>
      </c>
      <c r="BM28" s="8">
        <f t="shared" si="22"/>
        <v>30.85</v>
      </c>
      <c r="BN28" s="8">
        <f t="shared" si="23"/>
        <v>26.42</v>
      </c>
      <c r="BO28" s="8">
        <f t="shared" si="24"/>
        <v>32</v>
      </c>
      <c r="BP28" s="139">
        <f t="shared" si="25"/>
        <v>-7.73</v>
      </c>
      <c r="BQ28" s="139">
        <f t="shared" si="26"/>
        <v>-1.1499999999999986</v>
      </c>
    </row>
    <row r="29" spans="1:69">
      <c r="A29" s="8" t="s">
        <v>71</v>
      </c>
      <c r="B29" s="15">
        <f>'[3]24'!B31</f>
        <v>320</v>
      </c>
      <c r="C29" s="16">
        <f>'[3]24'!C31</f>
        <v>0</v>
      </c>
      <c r="D29" s="16">
        <f>'[3]24'!D31</f>
        <v>0</v>
      </c>
      <c r="E29" s="16">
        <f>'[3]24'!E31</f>
        <v>0</v>
      </c>
      <c r="F29" s="16">
        <f>'[3]24'!F31</f>
        <v>1010</v>
      </c>
      <c r="G29" s="16">
        <f>'[3]24'!G31</f>
        <v>0</v>
      </c>
      <c r="H29" s="17">
        <f t="shared" si="27"/>
        <v>1330</v>
      </c>
      <c r="I29" s="15">
        <f>'[3]24'!J31</f>
        <v>270</v>
      </c>
      <c r="J29" s="16">
        <f>'[3]24'!K31</f>
        <v>0</v>
      </c>
      <c r="K29" s="16">
        <f>'[3]24'!L31</f>
        <v>0</v>
      </c>
      <c r="L29" s="16">
        <f>'[3]24'!M31</f>
        <v>0</v>
      </c>
      <c r="M29" s="16">
        <f>'[3]24'!N31</f>
        <v>0</v>
      </c>
      <c r="N29" s="16">
        <f>'[3]24'!O31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24.17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24.17</v>
      </c>
      <c r="AE29" s="8">
        <f t="shared" si="11"/>
        <v>32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32</v>
      </c>
      <c r="AL29" s="8">
        <f t="shared" si="31"/>
        <v>213.82999999999998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213.82999999999998</v>
      </c>
      <c r="AT29" s="8">
        <v>23.3</v>
      </c>
      <c r="AU29" s="8">
        <v>30.85</v>
      </c>
      <c r="AW29" s="198">
        <v>24.17</v>
      </c>
      <c r="AX29" s="198">
        <v>0</v>
      </c>
      <c r="AY29" s="198">
        <v>0</v>
      </c>
      <c r="AZ29" s="198">
        <v>0</v>
      </c>
      <c r="BA29" s="198">
        <v>0</v>
      </c>
      <c r="BB29" s="198">
        <v>0</v>
      </c>
      <c r="BC29" s="8">
        <f t="shared" si="19"/>
        <v>24.17</v>
      </c>
      <c r="BD29" s="198">
        <v>32</v>
      </c>
      <c r="BE29" s="198">
        <v>0</v>
      </c>
      <c r="BF29" s="198">
        <v>0</v>
      </c>
      <c r="BG29" s="198">
        <v>0</v>
      </c>
      <c r="BH29" s="198">
        <v>0</v>
      </c>
      <c r="BI29" s="198">
        <v>0</v>
      </c>
      <c r="BJ29" s="8">
        <f t="shared" si="20"/>
        <v>32</v>
      </c>
      <c r="BL29" s="8">
        <f t="shared" si="21"/>
        <v>23.3</v>
      </c>
      <c r="BM29" s="8">
        <f t="shared" si="22"/>
        <v>30.85</v>
      </c>
      <c r="BN29" s="8">
        <f t="shared" si="23"/>
        <v>24.17</v>
      </c>
      <c r="BO29" s="8">
        <f t="shared" si="24"/>
        <v>32</v>
      </c>
      <c r="BP29" s="139">
        <f t="shared" si="25"/>
        <v>-0.87000000000000099</v>
      </c>
      <c r="BQ29" s="139">
        <f t="shared" si="26"/>
        <v>-1.1499999999999986</v>
      </c>
    </row>
    <row r="30" spans="1:69">
      <c r="A30" s="8" t="s">
        <v>72</v>
      </c>
      <c r="B30" s="15">
        <f>'[3]24'!B32</f>
        <v>320</v>
      </c>
      <c r="C30" s="16">
        <f>'[3]24'!C32</f>
        <v>0</v>
      </c>
      <c r="D30" s="16">
        <f>'[3]24'!D32</f>
        <v>0</v>
      </c>
      <c r="E30" s="16">
        <f>'[3]24'!E32</f>
        <v>0</v>
      </c>
      <c r="F30" s="16">
        <f>'[3]24'!F32</f>
        <v>1010</v>
      </c>
      <c r="G30" s="16">
        <f>'[3]24'!G32</f>
        <v>0</v>
      </c>
      <c r="H30" s="17">
        <f t="shared" si="27"/>
        <v>1330</v>
      </c>
      <c r="I30" s="15">
        <f>'[3]24'!J32</f>
        <v>270</v>
      </c>
      <c r="J30" s="16">
        <f>'[3]24'!K32</f>
        <v>0</v>
      </c>
      <c r="K30" s="16">
        <f>'[3]24'!L32</f>
        <v>0</v>
      </c>
      <c r="L30" s="16">
        <f>'[3]24'!M32</f>
        <v>0</v>
      </c>
      <c r="M30" s="16">
        <f>'[3]24'!N32</f>
        <v>0</v>
      </c>
      <c r="N30" s="16">
        <f>'[3]24'!O32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7.14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7.14</v>
      </c>
      <c r="AE30" s="8">
        <f t="shared" si="11"/>
        <v>32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32</v>
      </c>
      <c r="AL30" s="8">
        <f t="shared" si="31"/>
        <v>230.86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230.86</v>
      </c>
      <c r="AT30" s="8">
        <v>6.88</v>
      </c>
      <c r="AU30" s="8">
        <v>30.85</v>
      </c>
      <c r="AW30" s="198">
        <v>7.14</v>
      </c>
      <c r="AX30" s="198">
        <v>0</v>
      </c>
      <c r="AY30" s="198">
        <v>0</v>
      </c>
      <c r="AZ30" s="198">
        <v>0</v>
      </c>
      <c r="BA30" s="198">
        <v>0</v>
      </c>
      <c r="BB30" s="198">
        <v>0</v>
      </c>
      <c r="BC30" s="8">
        <f t="shared" si="19"/>
        <v>7.14</v>
      </c>
      <c r="BD30" s="198">
        <v>32</v>
      </c>
      <c r="BE30" s="198">
        <v>0</v>
      </c>
      <c r="BF30" s="198">
        <v>0</v>
      </c>
      <c r="BG30" s="198">
        <v>0</v>
      </c>
      <c r="BH30" s="198">
        <v>0</v>
      </c>
      <c r="BI30" s="198">
        <v>0</v>
      </c>
      <c r="BJ30" s="8">
        <f t="shared" si="20"/>
        <v>32</v>
      </c>
      <c r="BL30" s="8">
        <f t="shared" si="21"/>
        <v>6.88</v>
      </c>
      <c r="BM30" s="8">
        <f t="shared" si="22"/>
        <v>30.85</v>
      </c>
      <c r="BN30" s="8">
        <f t="shared" si="23"/>
        <v>7.14</v>
      </c>
      <c r="BO30" s="8">
        <f t="shared" si="24"/>
        <v>32</v>
      </c>
      <c r="BP30" s="139">
        <f t="shared" si="25"/>
        <v>-0.25999999999999979</v>
      </c>
      <c r="BQ30" s="139">
        <f t="shared" si="26"/>
        <v>-1.1499999999999986</v>
      </c>
    </row>
    <row r="31" spans="1:69">
      <c r="A31" s="8" t="s">
        <v>73</v>
      </c>
      <c r="B31" s="15">
        <f>'[3]24'!B33</f>
        <v>320</v>
      </c>
      <c r="C31" s="16">
        <f>'[3]24'!C33</f>
        <v>0</v>
      </c>
      <c r="D31" s="16">
        <f>'[3]24'!D33</f>
        <v>0</v>
      </c>
      <c r="E31" s="16">
        <f>'[3]24'!E33</f>
        <v>0</v>
      </c>
      <c r="F31" s="16">
        <f>'[3]24'!F33</f>
        <v>1010</v>
      </c>
      <c r="G31" s="16">
        <f>'[3]24'!G33</f>
        <v>0</v>
      </c>
      <c r="H31" s="17">
        <f t="shared" si="27"/>
        <v>1330</v>
      </c>
      <c r="I31" s="15">
        <f>'[3]24'!J33</f>
        <v>270</v>
      </c>
      <c r="J31" s="16">
        <f>'[3]24'!K33</f>
        <v>0</v>
      </c>
      <c r="K31" s="16">
        <f>'[3]24'!L33</f>
        <v>0</v>
      </c>
      <c r="L31" s="16">
        <f>'[3]24'!M33</f>
        <v>0</v>
      </c>
      <c r="M31" s="16">
        <f>'[3]24'!N33</f>
        <v>0</v>
      </c>
      <c r="N31" s="16">
        <f>'[3]24'!O33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7.14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7.14</v>
      </c>
      <c r="AE31" s="8">
        <f t="shared" si="11"/>
        <v>32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32</v>
      </c>
      <c r="AL31" s="8">
        <f t="shared" si="31"/>
        <v>230.86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230.86</v>
      </c>
      <c r="AT31" s="8">
        <v>6.88</v>
      </c>
      <c r="AU31" s="8">
        <v>30.85</v>
      </c>
      <c r="AW31" s="198">
        <v>7.14</v>
      </c>
      <c r="AX31" s="198">
        <v>0</v>
      </c>
      <c r="AY31" s="198">
        <v>0</v>
      </c>
      <c r="AZ31" s="198">
        <v>0</v>
      </c>
      <c r="BA31" s="198">
        <v>0</v>
      </c>
      <c r="BB31" s="198">
        <v>0</v>
      </c>
      <c r="BC31" s="8">
        <f t="shared" si="19"/>
        <v>7.14</v>
      </c>
      <c r="BD31" s="198">
        <v>32</v>
      </c>
      <c r="BE31" s="198">
        <v>0</v>
      </c>
      <c r="BF31" s="198">
        <v>0</v>
      </c>
      <c r="BG31" s="198">
        <v>0</v>
      </c>
      <c r="BH31" s="198">
        <v>0</v>
      </c>
      <c r="BI31" s="198">
        <v>0</v>
      </c>
      <c r="BJ31" s="8">
        <f t="shared" si="20"/>
        <v>32</v>
      </c>
      <c r="BL31" s="8">
        <f t="shared" si="21"/>
        <v>6.88</v>
      </c>
      <c r="BM31" s="8">
        <f t="shared" si="22"/>
        <v>30.85</v>
      </c>
      <c r="BN31" s="8">
        <f t="shared" si="23"/>
        <v>7.14</v>
      </c>
      <c r="BO31" s="8">
        <f t="shared" si="24"/>
        <v>32</v>
      </c>
      <c r="BP31" s="139">
        <f t="shared" si="25"/>
        <v>-0.25999999999999979</v>
      </c>
      <c r="BQ31" s="139">
        <f t="shared" si="26"/>
        <v>-1.1499999999999986</v>
      </c>
    </row>
    <row r="32" spans="1:69">
      <c r="A32" s="8" t="s">
        <v>74</v>
      </c>
      <c r="B32" s="15">
        <f>'[3]24'!B34</f>
        <v>320</v>
      </c>
      <c r="C32" s="16">
        <f>'[3]24'!C34</f>
        <v>0</v>
      </c>
      <c r="D32" s="16">
        <f>'[3]24'!D34</f>
        <v>0</v>
      </c>
      <c r="E32" s="16">
        <f>'[3]24'!E34</f>
        <v>0</v>
      </c>
      <c r="F32" s="16">
        <f>'[3]24'!F34</f>
        <v>1010</v>
      </c>
      <c r="G32" s="16">
        <f>'[3]24'!G34</f>
        <v>0</v>
      </c>
      <c r="H32" s="17">
        <f t="shared" si="27"/>
        <v>1330</v>
      </c>
      <c r="I32" s="15">
        <f>'[3]24'!J34</f>
        <v>270</v>
      </c>
      <c r="J32" s="16">
        <f>'[3]24'!K34</f>
        <v>0</v>
      </c>
      <c r="K32" s="16">
        <f>'[3]24'!L34</f>
        <v>0</v>
      </c>
      <c r="L32" s="16">
        <f>'[3]24'!M34</f>
        <v>0</v>
      </c>
      <c r="M32" s="16">
        <f>'[3]24'!N34</f>
        <v>0</v>
      </c>
      <c r="N32" s="16">
        <f>'[3]24'!O34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7.14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7.14</v>
      </c>
      <c r="AE32" s="8">
        <f t="shared" si="11"/>
        <v>32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32</v>
      </c>
      <c r="AL32" s="8">
        <f t="shared" si="31"/>
        <v>230.86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230.86</v>
      </c>
      <c r="AT32" s="8">
        <v>6.88</v>
      </c>
      <c r="AU32" s="8">
        <v>30.85</v>
      </c>
      <c r="AW32" s="198">
        <v>7.14</v>
      </c>
      <c r="AX32" s="198">
        <v>0</v>
      </c>
      <c r="AY32" s="198">
        <v>0</v>
      </c>
      <c r="AZ32" s="198">
        <v>0</v>
      </c>
      <c r="BA32" s="198">
        <v>0</v>
      </c>
      <c r="BB32" s="198">
        <v>0</v>
      </c>
      <c r="BC32" s="8">
        <f t="shared" si="19"/>
        <v>7.14</v>
      </c>
      <c r="BD32" s="198">
        <v>32</v>
      </c>
      <c r="BE32" s="198">
        <v>0</v>
      </c>
      <c r="BF32" s="198">
        <v>0</v>
      </c>
      <c r="BG32" s="198">
        <v>0</v>
      </c>
      <c r="BH32" s="198">
        <v>0</v>
      </c>
      <c r="BI32" s="198">
        <v>0</v>
      </c>
      <c r="BJ32" s="8">
        <f t="shared" si="20"/>
        <v>32</v>
      </c>
      <c r="BL32" s="8">
        <f t="shared" si="21"/>
        <v>6.88</v>
      </c>
      <c r="BM32" s="8">
        <f t="shared" si="22"/>
        <v>30.85</v>
      </c>
      <c r="BN32" s="8">
        <f t="shared" si="23"/>
        <v>7.14</v>
      </c>
      <c r="BO32" s="8">
        <f t="shared" si="24"/>
        <v>32</v>
      </c>
      <c r="BP32" s="139">
        <f t="shared" si="25"/>
        <v>-0.25999999999999979</v>
      </c>
      <c r="BQ32" s="139">
        <f t="shared" si="26"/>
        <v>-1.1499999999999986</v>
      </c>
    </row>
    <row r="33" spans="1:69">
      <c r="A33" s="8" t="s">
        <v>75</v>
      </c>
      <c r="B33" s="15">
        <f>'[3]24'!B35</f>
        <v>320</v>
      </c>
      <c r="C33" s="16">
        <f>'[3]24'!C35</f>
        <v>0</v>
      </c>
      <c r="D33" s="16">
        <f>'[3]24'!D35</f>
        <v>0</v>
      </c>
      <c r="E33" s="16">
        <f>'[3]24'!E35</f>
        <v>0</v>
      </c>
      <c r="F33" s="16">
        <f>'[3]24'!F35</f>
        <v>1010</v>
      </c>
      <c r="G33" s="16">
        <f>'[3]24'!G35</f>
        <v>0</v>
      </c>
      <c r="H33" s="17">
        <f t="shared" si="27"/>
        <v>1330</v>
      </c>
      <c r="I33" s="15">
        <f>'[3]24'!J35</f>
        <v>270</v>
      </c>
      <c r="J33" s="16">
        <f>'[3]24'!K35</f>
        <v>0</v>
      </c>
      <c r="K33" s="16">
        <f>'[3]24'!L35</f>
        <v>0</v>
      </c>
      <c r="L33" s="16">
        <f>'[3]24'!M35</f>
        <v>0</v>
      </c>
      <c r="M33" s="16">
        <f>'[3]24'!N35</f>
        <v>0</v>
      </c>
      <c r="N33" s="16">
        <f>'[3]24'!O35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21.39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21.39</v>
      </c>
      <c r="AE33" s="8">
        <f t="shared" si="11"/>
        <v>32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32</v>
      </c>
      <c r="AL33" s="8">
        <f t="shared" si="31"/>
        <v>216.61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216.61</v>
      </c>
      <c r="AT33" s="8">
        <v>13.87</v>
      </c>
      <c r="AU33" s="8">
        <v>30.85</v>
      </c>
      <c r="AW33" s="198">
        <v>21.39</v>
      </c>
      <c r="AX33" s="198">
        <v>0</v>
      </c>
      <c r="AY33" s="198">
        <v>0</v>
      </c>
      <c r="AZ33" s="198">
        <v>0</v>
      </c>
      <c r="BA33" s="198">
        <v>0</v>
      </c>
      <c r="BB33" s="198">
        <v>0</v>
      </c>
      <c r="BC33" s="8">
        <f t="shared" si="19"/>
        <v>21.39</v>
      </c>
      <c r="BD33" s="198">
        <v>32</v>
      </c>
      <c r="BE33" s="198">
        <v>0</v>
      </c>
      <c r="BF33" s="198">
        <v>0</v>
      </c>
      <c r="BG33" s="198">
        <v>0</v>
      </c>
      <c r="BH33" s="198">
        <v>0</v>
      </c>
      <c r="BI33" s="198">
        <v>0</v>
      </c>
      <c r="BJ33" s="8">
        <f t="shared" si="20"/>
        <v>32</v>
      </c>
      <c r="BL33" s="8">
        <f t="shared" si="21"/>
        <v>13.87</v>
      </c>
      <c r="BM33" s="8">
        <f t="shared" si="22"/>
        <v>30.85</v>
      </c>
      <c r="BN33" s="8">
        <f t="shared" si="23"/>
        <v>21.39</v>
      </c>
      <c r="BO33" s="8">
        <f t="shared" si="24"/>
        <v>32</v>
      </c>
      <c r="BP33" s="139">
        <f t="shared" si="25"/>
        <v>-7.5200000000000014</v>
      </c>
      <c r="BQ33" s="139">
        <f t="shared" si="26"/>
        <v>-1.1499999999999986</v>
      </c>
    </row>
    <row r="34" spans="1:69">
      <c r="A34" s="8" t="s">
        <v>76</v>
      </c>
      <c r="B34" s="15">
        <f>'[3]24'!B36</f>
        <v>320</v>
      </c>
      <c r="C34" s="16">
        <f>'[3]24'!C36</f>
        <v>0</v>
      </c>
      <c r="D34" s="16">
        <f>'[3]24'!D36</f>
        <v>0</v>
      </c>
      <c r="E34" s="16">
        <f>'[3]24'!E36</f>
        <v>0</v>
      </c>
      <c r="F34" s="16">
        <f>'[3]24'!F36</f>
        <v>1010</v>
      </c>
      <c r="G34" s="16">
        <f>'[3]24'!G36</f>
        <v>0</v>
      </c>
      <c r="H34" s="17">
        <f t="shared" si="27"/>
        <v>1330</v>
      </c>
      <c r="I34" s="15">
        <f>'[3]24'!J36</f>
        <v>270</v>
      </c>
      <c r="J34" s="16">
        <f>'[3]24'!K36</f>
        <v>0</v>
      </c>
      <c r="K34" s="16">
        <f>'[3]24'!L36</f>
        <v>0</v>
      </c>
      <c r="L34" s="16">
        <f>'[3]24'!M36</f>
        <v>0</v>
      </c>
      <c r="M34" s="16">
        <f>'[3]24'!N36</f>
        <v>0</v>
      </c>
      <c r="N34" s="16">
        <f>'[3]24'!O36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26.36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26.36</v>
      </c>
      <c r="AE34" s="8">
        <f t="shared" si="11"/>
        <v>32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32</v>
      </c>
      <c r="AL34" s="8">
        <f t="shared" si="31"/>
        <v>211.64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211.64</v>
      </c>
      <c r="AT34" s="8">
        <v>24.38</v>
      </c>
      <c r="AU34" s="8">
        <v>30.85</v>
      </c>
      <c r="AW34" s="198">
        <v>26.36</v>
      </c>
      <c r="AX34" s="198">
        <v>0</v>
      </c>
      <c r="AY34" s="198">
        <v>0</v>
      </c>
      <c r="AZ34" s="198">
        <v>0</v>
      </c>
      <c r="BA34" s="198">
        <v>0</v>
      </c>
      <c r="BB34" s="198">
        <v>0</v>
      </c>
      <c r="BC34" s="8">
        <f t="shared" si="19"/>
        <v>26.36</v>
      </c>
      <c r="BD34" s="198">
        <v>32</v>
      </c>
      <c r="BE34" s="198">
        <v>0</v>
      </c>
      <c r="BF34" s="198">
        <v>0</v>
      </c>
      <c r="BG34" s="198">
        <v>0</v>
      </c>
      <c r="BH34" s="198">
        <v>0</v>
      </c>
      <c r="BI34" s="198">
        <v>0</v>
      </c>
      <c r="BJ34" s="8">
        <f t="shared" si="20"/>
        <v>32</v>
      </c>
      <c r="BL34" s="8">
        <f t="shared" si="21"/>
        <v>24.38</v>
      </c>
      <c r="BM34" s="8">
        <f t="shared" si="22"/>
        <v>30.85</v>
      </c>
      <c r="BN34" s="8">
        <f t="shared" si="23"/>
        <v>26.36</v>
      </c>
      <c r="BO34" s="8">
        <f t="shared" si="24"/>
        <v>32</v>
      </c>
      <c r="BP34" s="139">
        <f t="shared" si="25"/>
        <v>-1.9800000000000004</v>
      </c>
      <c r="BQ34" s="139">
        <f t="shared" si="26"/>
        <v>-1.1499999999999986</v>
      </c>
    </row>
    <row r="35" spans="1:69">
      <c r="A35" s="8" t="s">
        <v>77</v>
      </c>
      <c r="B35" s="15">
        <f>'[3]24'!B37</f>
        <v>320</v>
      </c>
      <c r="C35" s="16">
        <f>'[3]24'!C37</f>
        <v>0</v>
      </c>
      <c r="D35" s="16">
        <f>'[3]24'!D37</f>
        <v>0</v>
      </c>
      <c r="E35" s="16">
        <f>'[3]24'!E37</f>
        <v>0</v>
      </c>
      <c r="F35" s="16">
        <f>'[3]24'!F37</f>
        <v>1010</v>
      </c>
      <c r="G35" s="16">
        <f>'[3]24'!G37</f>
        <v>0</v>
      </c>
      <c r="H35" s="17">
        <f t="shared" si="27"/>
        <v>1330</v>
      </c>
      <c r="I35" s="15">
        <f>'[3]24'!J37</f>
        <v>270</v>
      </c>
      <c r="J35" s="16">
        <f>'[3]24'!K37</f>
        <v>0</v>
      </c>
      <c r="K35" s="16">
        <f>'[3]24'!L37</f>
        <v>0</v>
      </c>
      <c r="L35" s="16">
        <f>'[3]24'!M37</f>
        <v>0</v>
      </c>
      <c r="M35" s="16">
        <f>'[3]24'!N37</f>
        <v>0</v>
      </c>
      <c r="N35" s="16">
        <f>'[3]24'!O37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26.36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26.36</v>
      </c>
      <c r="AE35" s="8">
        <f t="shared" si="11"/>
        <v>32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32</v>
      </c>
      <c r="AL35" s="8">
        <f t="shared" si="31"/>
        <v>211.64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211.64</v>
      </c>
      <c r="AT35" s="8">
        <v>25.41</v>
      </c>
      <c r="AU35" s="8">
        <v>30.85</v>
      </c>
      <c r="AW35" s="198">
        <v>26.36</v>
      </c>
      <c r="AX35" s="198">
        <v>0</v>
      </c>
      <c r="AY35" s="198">
        <v>0</v>
      </c>
      <c r="AZ35" s="198">
        <v>0</v>
      </c>
      <c r="BA35" s="198">
        <v>0</v>
      </c>
      <c r="BB35" s="198">
        <v>0</v>
      </c>
      <c r="BC35" s="8">
        <f t="shared" si="19"/>
        <v>26.36</v>
      </c>
      <c r="BD35" s="198">
        <v>32</v>
      </c>
      <c r="BE35" s="198">
        <v>0</v>
      </c>
      <c r="BF35" s="198">
        <v>0</v>
      </c>
      <c r="BG35" s="198">
        <v>0</v>
      </c>
      <c r="BH35" s="198">
        <v>0</v>
      </c>
      <c r="BI35" s="198">
        <v>0</v>
      </c>
      <c r="BJ35" s="8">
        <f t="shared" si="20"/>
        <v>32</v>
      </c>
      <c r="BL35" s="8">
        <f t="shared" si="21"/>
        <v>25.41</v>
      </c>
      <c r="BM35" s="8">
        <f t="shared" si="22"/>
        <v>30.85</v>
      </c>
      <c r="BN35" s="8">
        <f t="shared" si="23"/>
        <v>26.36</v>
      </c>
      <c r="BO35" s="8">
        <f t="shared" si="24"/>
        <v>32</v>
      </c>
      <c r="BP35" s="139">
        <f t="shared" si="25"/>
        <v>-0.94999999999999929</v>
      </c>
      <c r="BQ35" s="139">
        <f t="shared" si="26"/>
        <v>-1.1499999999999986</v>
      </c>
    </row>
    <row r="36" spans="1:69">
      <c r="A36" s="8" t="s">
        <v>78</v>
      </c>
      <c r="B36" s="15">
        <f>'[3]24'!B38</f>
        <v>320</v>
      </c>
      <c r="C36" s="16">
        <f>'[3]24'!C38</f>
        <v>0</v>
      </c>
      <c r="D36" s="16">
        <f>'[3]24'!D38</f>
        <v>0</v>
      </c>
      <c r="E36" s="16">
        <f>'[3]24'!E38</f>
        <v>0</v>
      </c>
      <c r="F36" s="16">
        <f>'[3]24'!F38</f>
        <v>1010</v>
      </c>
      <c r="G36" s="16">
        <f>'[3]24'!G38</f>
        <v>0</v>
      </c>
      <c r="H36" s="17">
        <f t="shared" si="27"/>
        <v>1330</v>
      </c>
      <c r="I36" s="15">
        <f>'[3]24'!J38</f>
        <v>270</v>
      </c>
      <c r="J36" s="16">
        <f>'[3]24'!K38</f>
        <v>0</v>
      </c>
      <c r="K36" s="16">
        <f>'[3]24'!L38</f>
        <v>0</v>
      </c>
      <c r="L36" s="16">
        <f>'[3]24'!M38</f>
        <v>0</v>
      </c>
      <c r="M36" s="16">
        <f>'[3]24'!N38</f>
        <v>0</v>
      </c>
      <c r="N36" s="16">
        <f>'[3]24'!O38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26.36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26.36</v>
      </c>
      <c r="AE36" s="8">
        <f t="shared" si="11"/>
        <v>32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32</v>
      </c>
      <c r="AL36" s="8">
        <f t="shared" si="31"/>
        <v>211.64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211.64</v>
      </c>
      <c r="AT36" s="8">
        <v>25.41</v>
      </c>
      <c r="AU36" s="8">
        <v>30.85</v>
      </c>
      <c r="AW36" s="198">
        <v>26.36</v>
      </c>
      <c r="AX36" s="198">
        <v>0</v>
      </c>
      <c r="AY36" s="198">
        <v>0</v>
      </c>
      <c r="AZ36" s="198">
        <v>0</v>
      </c>
      <c r="BA36" s="198">
        <v>0</v>
      </c>
      <c r="BB36" s="198">
        <v>0</v>
      </c>
      <c r="BC36" s="8">
        <f t="shared" si="19"/>
        <v>26.36</v>
      </c>
      <c r="BD36" s="198">
        <v>32</v>
      </c>
      <c r="BE36" s="198">
        <v>0</v>
      </c>
      <c r="BF36" s="198">
        <v>0</v>
      </c>
      <c r="BG36" s="198">
        <v>0</v>
      </c>
      <c r="BH36" s="198">
        <v>0</v>
      </c>
      <c r="BI36" s="198">
        <v>0</v>
      </c>
      <c r="BJ36" s="8">
        <f t="shared" si="20"/>
        <v>32</v>
      </c>
      <c r="BL36" s="8">
        <f t="shared" si="21"/>
        <v>25.41</v>
      </c>
      <c r="BM36" s="8">
        <f t="shared" si="22"/>
        <v>30.85</v>
      </c>
      <c r="BN36" s="8">
        <f t="shared" si="23"/>
        <v>26.36</v>
      </c>
      <c r="BO36" s="8">
        <f t="shared" si="24"/>
        <v>32</v>
      </c>
      <c r="BP36" s="139">
        <f t="shared" si="25"/>
        <v>-0.94999999999999929</v>
      </c>
      <c r="BQ36" s="139">
        <f t="shared" si="26"/>
        <v>-1.1499999999999986</v>
      </c>
    </row>
    <row r="37" spans="1:69">
      <c r="A37" s="8" t="s">
        <v>79</v>
      </c>
      <c r="B37" s="15">
        <f>'[3]24'!B39</f>
        <v>320</v>
      </c>
      <c r="C37" s="16">
        <f>'[3]24'!C39</f>
        <v>0</v>
      </c>
      <c r="D37" s="16">
        <f>'[3]24'!D39</f>
        <v>0</v>
      </c>
      <c r="E37" s="16">
        <f>'[3]24'!E39</f>
        <v>0</v>
      </c>
      <c r="F37" s="16">
        <f>'[3]24'!F39</f>
        <v>1010</v>
      </c>
      <c r="G37" s="16">
        <f>'[3]24'!G39</f>
        <v>0</v>
      </c>
      <c r="H37" s="17">
        <f t="shared" si="27"/>
        <v>1330</v>
      </c>
      <c r="I37" s="15">
        <f>'[3]24'!J39</f>
        <v>270</v>
      </c>
      <c r="J37" s="16">
        <f>'[3]24'!K39</f>
        <v>0</v>
      </c>
      <c r="K37" s="16">
        <f>'[3]24'!L39</f>
        <v>0</v>
      </c>
      <c r="L37" s="16">
        <f>'[3]24'!M39</f>
        <v>0</v>
      </c>
      <c r="M37" s="16">
        <f>'[3]24'!N39</f>
        <v>0</v>
      </c>
      <c r="N37" s="16">
        <f>'[3]24'!O39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26.36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26.36</v>
      </c>
      <c r="AE37" s="8">
        <f t="shared" si="11"/>
        <v>32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32</v>
      </c>
      <c r="AL37" s="8">
        <f t="shared" si="31"/>
        <v>211.64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211.64</v>
      </c>
      <c r="AT37" s="8">
        <v>25.41</v>
      </c>
      <c r="AU37" s="8">
        <v>30.85</v>
      </c>
      <c r="AW37" s="198">
        <v>26.36</v>
      </c>
      <c r="AX37" s="198">
        <v>0</v>
      </c>
      <c r="AY37" s="198">
        <v>0</v>
      </c>
      <c r="AZ37" s="198">
        <v>0</v>
      </c>
      <c r="BA37" s="198">
        <v>0</v>
      </c>
      <c r="BB37" s="198">
        <v>0</v>
      </c>
      <c r="BC37" s="8">
        <f t="shared" si="19"/>
        <v>26.36</v>
      </c>
      <c r="BD37" s="198">
        <v>32</v>
      </c>
      <c r="BE37" s="198">
        <v>0</v>
      </c>
      <c r="BF37" s="198">
        <v>0</v>
      </c>
      <c r="BG37" s="198">
        <v>0</v>
      </c>
      <c r="BH37" s="198">
        <v>0</v>
      </c>
      <c r="BI37" s="198">
        <v>0</v>
      </c>
      <c r="BJ37" s="8">
        <f t="shared" si="20"/>
        <v>32</v>
      </c>
      <c r="BL37" s="8">
        <f t="shared" si="21"/>
        <v>25.41</v>
      </c>
      <c r="BM37" s="8">
        <f t="shared" si="22"/>
        <v>30.85</v>
      </c>
      <c r="BN37" s="8">
        <f t="shared" si="23"/>
        <v>26.36</v>
      </c>
      <c r="BO37" s="8">
        <f t="shared" si="24"/>
        <v>32</v>
      </c>
      <c r="BP37" s="139">
        <f t="shared" si="25"/>
        <v>-0.94999999999999929</v>
      </c>
      <c r="BQ37" s="139">
        <f t="shared" si="26"/>
        <v>-1.1499999999999986</v>
      </c>
    </row>
    <row r="38" spans="1:69">
      <c r="A38" s="8" t="s">
        <v>80</v>
      </c>
      <c r="B38" s="15">
        <f>'[3]24'!B40</f>
        <v>320</v>
      </c>
      <c r="C38" s="16">
        <f>'[3]24'!C40</f>
        <v>0</v>
      </c>
      <c r="D38" s="16">
        <f>'[3]24'!D40</f>
        <v>0</v>
      </c>
      <c r="E38" s="16">
        <f>'[3]24'!E40</f>
        <v>0</v>
      </c>
      <c r="F38" s="16">
        <f>'[3]24'!F40</f>
        <v>1010</v>
      </c>
      <c r="G38" s="16">
        <f>'[3]24'!G40</f>
        <v>0</v>
      </c>
      <c r="H38" s="17">
        <f t="shared" si="27"/>
        <v>1330</v>
      </c>
      <c r="I38" s="15">
        <f>'[3]24'!J40</f>
        <v>270</v>
      </c>
      <c r="J38" s="16">
        <f>'[3]24'!K40</f>
        <v>0</v>
      </c>
      <c r="K38" s="16">
        <f>'[3]24'!L40</f>
        <v>0</v>
      </c>
      <c r="L38" s="16">
        <f>'[3]24'!M40</f>
        <v>0</v>
      </c>
      <c r="M38" s="16">
        <f>'[3]24'!N40</f>
        <v>0</v>
      </c>
      <c r="N38" s="16">
        <f>'[3]24'!O40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26.36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26.36</v>
      </c>
      <c r="AE38" s="8">
        <f t="shared" si="11"/>
        <v>32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32</v>
      </c>
      <c r="AL38" s="8">
        <f t="shared" si="31"/>
        <v>211.64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211.64</v>
      </c>
      <c r="AT38" s="8">
        <v>25.41</v>
      </c>
      <c r="AU38" s="8">
        <v>30.85</v>
      </c>
      <c r="AW38" s="198">
        <v>26.36</v>
      </c>
      <c r="AX38" s="198">
        <v>0</v>
      </c>
      <c r="AY38" s="198">
        <v>0</v>
      </c>
      <c r="AZ38" s="198">
        <v>0</v>
      </c>
      <c r="BA38" s="198">
        <v>0</v>
      </c>
      <c r="BB38" s="198">
        <v>0</v>
      </c>
      <c r="BC38" s="8">
        <f t="shared" si="19"/>
        <v>26.36</v>
      </c>
      <c r="BD38" s="198">
        <v>32</v>
      </c>
      <c r="BE38" s="198">
        <v>0</v>
      </c>
      <c r="BF38" s="198">
        <v>0</v>
      </c>
      <c r="BG38" s="198">
        <v>0</v>
      </c>
      <c r="BH38" s="198">
        <v>0</v>
      </c>
      <c r="BI38" s="198">
        <v>0</v>
      </c>
      <c r="BJ38" s="8">
        <f t="shared" si="20"/>
        <v>32</v>
      </c>
      <c r="BL38" s="8">
        <f t="shared" si="21"/>
        <v>25.41</v>
      </c>
      <c r="BM38" s="8">
        <f t="shared" si="22"/>
        <v>30.85</v>
      </c>
      <c r="BN38" s="8">
        <f t="shared" si="23"/>
        <v>26.36</v>
      </c>
      <c r="BO38" s="8">
        <f t="shared" si="24"/>
        <v>32</v>
      </c>
      <c r="BP38" s="139">
        <f t="shared" si="25"/>
        <v>-0.94999999999999929</v>
      </c>
      <c r="BQ38" s="139">
        <f t="shared" si="26"/>
        <v>-1.1499999999999986</v>
      </c>
    </row>
    <row r="39" spans="1:69">
      <c r="A39" s="8" t="s">
        <v>81</v>
      </c>
      <c r="B39" s="15">
        <f>'[3]24'!B41</f>
        <v>320</v>
      </c>
      <c r="C39" s="16">
        <f>'[3]24'!C41</f>
        <v>0</v>
      </c>
      <c r="D39" s="16">
        <f>'[3]24'!D41</f>
        <v>0</v>
      </c>
      <c r="E39" s="16">
        <f>'[3]24'!E41</f>
        <v>0</v>
      </c>
      <c r="F39" s="16">
        <f>'[3]24'!F41</f>
        <v>1010</v>
      </c>
      <c r="G39" s="16">
        <f>'[3]24'!G41</f>
        <v>0</v>
      </c>
      <c r="H39" s="17">
        <f t="shared" si="27"/>
        <v>1330</v>
      </c>
      <c r="I39" s="15">
        <f>'[3]24'!J41</f>
        <v>270</v>
      </c>
      <c r="J39" s="16">
        <f>'[3]24'!K41</f>
        <v>0</v>
      </c>
      <c r="K39" s="16">
        <f>'[3]24'!L41</f>
        <v>0</v>
      </c>
      <c r="L39" s="16">
        <f>'[3]24'!M41</f>
        <v>0</v>
      </c>
      <c r="M39" s="16">
        <f>'[3]24'!N41</f>
        <v>0</v>
      </c>
      <c r="N39" s="16">
        <f>'[3]24'!O41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26.36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26.36</v>
      </c>
      <c r="AE39" s="8">
        <f t="shared" si="11"/>
        <v>32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32</v>
      </c>
      <c r="AL39" s="8">
        <f t="shared" si="31"/>
        <v>211.64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211.64</v>
      </c>
      <c r="AT39" s="8">
        <v>25.41</v>
      </c>
      <c r="AU39" s="8">
        <v>30.85</v>
      </c>
      <c r="AW39" s="198">
        <v>26.36</v>
      </c>
      <c r="AX39" s="198">
        <v>0</v>
      </c>
      <c r="AY39" s="198">
        <v>0</v>
      </c>
      <c r="AZ39" s="198">
        <v>0</v>
      </c>
      <c r="BA39" s="198">
        <v>0</v>
      </c>
      <c r="BB39" s="198">
        <v>0</v>
      </c>
      <c r="BC39" s="8">
        <f t="shared" si="19"/>
        <v>26.36</v>
      </c>
      <c r="BD39" s="198">
        <v>32</v>
      </c>
      <c r="BE39" s="198">
        <v>0</v>
      </c>
      <c r="BF39" s="198">
        <v>0</v>
      </c>
      <c r="BG39" s="198">
        <v>0</v>
      </c>
      <c r="BH39" s="198">
        <v>0</v>
      </c>
      <c r="BI39" s="198">
        <v>0</v>
      </c>
      <c r="BJ39" s="8">
        <f t="shared" si="20"/>
        <v>32</v>
      </c>
      <c r="BL39" s="8">
        <f t="shared" si="21"/>
        <v>25.41</v>
      </c>
      <c r="BM39" s="8">
        <f t="shared" si="22"/>
        <v>30.85</v>
      </c>
      <c r="BN39" s="8">
        <f t="shared" si="23"/>
        <v>26.36</v>
      </c>
      <c r="BO39" s="8">
        <f t="shared" si="24"/>
        <v>32</v>
      </c>
      <c r="BP39" s="139">
        <f t="shared" si="25"/>
        <v>-0.94999999999999929</v>
      </c>
      <c r="BQ39" s="139">
        <f t="shared" si="26"/>
        <v>-1.1499999999999986</v>
      </c>
    </row>
    <row r="40" spans="1:69">
      <c r="A40" s="8" t="s">
        <v>82</v>
      </c>
      <c r="B40" s="15">
        <f>'[3]24'!B42</f>
        <v>320</v>
      </c>
      <c r="C40" s="16">
        <f>'[3]24'!C42</f>
        <v>0</v>
      </c>
      <c r="D40" s="16">
        <f>'[3]24'!D42</f>
        <v>0</v>
      </c>
      <c r="E40" s="16">
        <f>'[3]24'!E42</f>
        <v>0</v>
      </c>
      <c r="F40" s="16">
        <f>'[3]24'!F42</f>
        <v>1010</v>
      </c>
      <c r="G40" s="16">
        <f>'[3]24'!G42</f>
        <v>0</v>
      </c>
      <c r="H40" s="17">
        <f t="shared" si="27"/>
        <v>1330</v>
      </c>
      <c r="I40" s="15">
        <f>'[3]24'!J42</f>
        <v>270</v>
      </c>
      <c r="J40" s="16">
        <f>'[3]24'!K42</f>
        <v>0</v>
      </c>
      <c r="K40" s="16">
        <f>'[3]24'!L42</f>
        <v>0</v>
      </c>
      <c r="L40" s="16">
        <f>'[3]24'!M42</f>
        <v>0</v>
      </c>
      <c r="M40" s="16">
        <f>'[3]24'!N42</f>
        <v>0</v>
      </c>
      <c r="N40" s="16">
        <f>'[3]24'!O42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25.29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25.29</v>
      </c>
      <c r="AE40" s="8">
        <f t="shared" si="11"/>
        <v>32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32</v>
      </c>
      <c r="AL40" s="8">
        <f t="shared" si="31"/>
        <v>212.71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212.71</v>
      </c>
      <c r="AT40" s="8">
        <v>24.38</v>
      </c>
      <c r="AU40" s="8">
        <v>30.85</v>
      </c>
      <c r="AW40" s="198">
        <v>25.29</v>
      </c>
      <c r="AX40" s="198">
        <v>0</v>
      </c>
      <c r="AY40" s="198">
        <v>0</v>
      </c>
      <c r="AZ40" s="198">
        <v>0</v>
      </c>
      <c r="BA40" s="198">
        <v>0</v>
      </c>
      <c r="BB40" s="198">
        <v>0</v>
      </c>
      <c r="BC40" s="8">
        <f t="shared" si="19"/>
        <v>25.29</v>
      </c>
      <c r="BD40" s="198">
        <v>32</v>
      </c>
      <c r="BE40" s="198">
        <v>0</v>
      </c>
      <c r="BF40" s="198">
        <v>0</v>
      </c>
      <c r="BG40" s="198">
        <v>0</v>
      </c>
      <c r="BH40" s="198">
        <v>0</v>
      </c>
      <c r="BI40" s="198">
        <v>0</v>
      </c>
      <c r="BJ40" s="8">
        <f t="shared" si="20"/>
        <v>32</v>
      </c>
      <c r="BL40" s="8">
        <f t="shared" si="21"/>
        <v>24.38</v>
      </c>
      <c r="BM40" s="8">
        <f t="shared" si="22"/>
        <v>30.85</v>
      </c>
      <c r="BN40" s="8">
        <f t="shared" si="23"/>
        <v>25.29</v>
      </c>
      <c r="BO40" s="8">
        <f t="shared" si="24"/>
        <v>32</v>
      </c>
      <c r="BP40" s="139">
        <f t="shared" si="25"/>
        <v>-0.91000000000000014</v>
      </c>
      <c r="BQ40" s="139">
        <f t="shared" si="26"/>
        <v>-1.1499999999999986</v>
      </c>
    </row>
    <row r="41" spans="1:69">
      <c r="A41" s="8" t="s">
        <v>83</v>
      </c>
      <c r="B41" s="15">
        <f>'[3]24'!B43</f>
        <v>320</v>
      </c>
      <c r="C41" s="16">
        <f>'[3]24'!C43</f>
        <v>0</v>
      </c>
      <c r="D41" s="16">
        <f>'[3]24'!D43</f>
        <v>0</v>
      </c>
      <c r="E41" s="16">
        <f>'[3]24'!E43</f>
        <v>0</v>
      </c>
      <c r="F41" s="16">
        <f>'[3]24'!F43</f>
        <v>1010</v>
      </c>
      <c r="G41" s="16">
        <f>'[3]24'!G43</f>
        <v>0</v>
      </c>
      <c r="H41" s="17">
        <f t="shared" si="27"/>
        <v>1330</v>
      </c>
      <c r="I41" s="15">
        <f>'[3]24'!J43</f>
        <v>270</v>
      </c>
      <c r="J41" s="16">
        <f>'[3]24'!K43</f>
        <v>0</v>
      </c>
      <c r="K41" s="16">
        <f>'[3]24'!L43</f>
        <v>0</v>
      </c>
      <c r="L41" s="16">
        <f>'[3]24'!M43</f>
        <v>0</v>
      </c>
      <c r="M41" s="16">
        <f>'[3]24'!N43</f>
        <v>0</v>
      </c>
      <c r="N41" s="16">
        <f>'[3]24'!O43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25.29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25.29</v>
      </c>
      <c r="AE41" s="8">
        <f t="shared" si="11"/>
        <v>32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32</v>
      </c>
      <c r="AL41" s="8">
        <f t="shared" si="31"/>
        <v>212.71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212.71</v>
      </c>
      <c r="AT41" s="8">
        <v>24.38</v>
      </c>
      <c r="AU41" s="8">
        <v>30.85</v>
      </c>
      <c r="AW41" s="198">
        <v>25.29</v>
      </c>
      <c r="AX41" s="198">
        <v>0</v>
      </c>
      <c r="AY41" s="198">
        <v>0</v>
      </c>
      <c r="AZ41" s="198">
        <v>0</v>
      </c>
      <c r="BA41" s="198">
        <v>0</v>
      </c>
      <c r="BB41" s="198">
        <v>0</v>
      </c>
      <c r="BC41" s="8">
        <f t="shared" si="19"/>
        <v>25.29</v>
      </c>
      <c r="BD41" s="198">
        <v>32</v>
      </c>
      <c r="BE41" s="198">
        <v>0</v>
      </c>
      <c r="BF41" s="198">
        <v>0</v>
      </c>
      <c r="BG41" s="198">
        <v>0</v>
      </c>
      <c r="BH41" s="198">
        <v>0</v>
      </c>
      <c r="BI41" s="198">
        <v>0</v>
      </c>
      <c r="BJ41" s="8">
        <f t="shared" si="20"/>
        <v>32</v>
      </c>
      <c r="BL41" s="8">
        <f t="shared" si="21"/>
        <v>24.38</v>
      </c>
      <c r="BM41" s="8">
        <f t="shared" si="22"/>
        <v>30.85</v>
      </c>
      <c r="BN41" s="8">
        <f t="shared" si="23"/>
        <v>25.29</v>
      </c>
      <c r="BO41" s="8">
        <f t="shared" si="24"/>
        <v>32</v>
      </c>
      <c r="BP41" s="139">
        <f t="shared" si="25"/>
        <v>-0.91000000000000014</v>
      </c>
      <c r="BQ41" s="139">
        <f t="shared" si="26"/>
        <v>-1.1499999999999986</v>
      </c>
    </row>
    <row r="42" spans="1:69">
      <c r="A42" s="8" t="s">
        <v>84</v>
      </c>
      <c r="B42" s="15">
        <f>'[3]24'!B44</f>
        <v>320</v>
      </c>
      <c r="C42" s="16">
        <f>'[3]24'!C44</f>
        <v>0</v>
      </c>
      <c r="D42" s="16">
        <f>'[3]24'!D44</f>
        <v>0</v>
      </c>
      <c r="E42" s="16">
        <f>'[3]24'!E44</f>
        <v>0</v>
      </c>
      <c r="F42" s="16">
        <f>'[3]24'!F44</f>
        <v>1010</v>
      </c>
      <c r="G42" s="16">
        <f>'[3]24'!G44</f>
        <v>0</v>
      </c>
      <c r="H42" s="17">
        <f t="shared" si="27"/>
        <v>1330</v>
      </c>
      <c r="I42" s="15">
        <f>'[3]24'!J44</f>
        <v>270</v>
      </c>
      <c r="J42" s="16">
        <f>'[3]24'!K44</f>
        <v>0</v>
      </c>
      <c r="K42" s="16">
        <f>'[3]24'!L44</f>
        <v>0</v>
      </c>
      <c r="L42" s="16">
        <f>'[3]24'!M44</f>
        <v>0</v>
      </c>
      <c r="M42" s="16">
        <f>'[3]24'!N44</f>
        <v>0</v>
      </c>
      <c r="N42" s="16">
        <f>'[3]24'!O44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25.29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25.29</v>
      </c>
      <c r="AE42" s="8">
        <f t="shared" si="11"/>
        <v>32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32</v>
      </c>
      <c r="AL42" s="8">
        <f t="shared" si="31"/>
        <v>212.71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212.71</v>
      </c>
      <c r="AT42" s="8">
        <v>24.38</v>
      </c>
      <c r="AU42" s="8">
        <v>30.85</v>
      </c>
      <c r="AW42" s="198">
        <v>25.29</v>
      </c>
      <c r="AX42" s="198">
        <v>0</v>
      </c>
      <c r="AY42" s="198">
        <v>0</v>
      </c>
      <c r="AZ42" s="198">
        <v>0</v>
      </c>
      <c r="BA42" s="198">
        <v>0</v>
      </c>
      <c r="BB42" s="198">
        <v>0</v>
      </c>
      <c r="BC42" s="8">
        <f t="shared" si="19"/>
        <v>25.29</v>
      </c>
      <c r="BD42" s="198">
        <v>32</v>
      </c>
      <c r="BE42" s="198">
        <v>0</v>
      </c>
      <c r="BF42" s="198">
        <v>0</v>
      </c>
      <c r="BG42" s="198">
        <v>0</v>
      </c>
      <c r="BH42" s="198">
        <v>0</v>
      </c>
      <c r="BI42" s="198">
        <v>0</v>
      </c>
      <c r="BJ42" s="8">
        <f t="shared" si="20"/>
        <v>32</v>
      </c>
      <c r="BL42" s="8">
        <f t="shared" si="21"/>
        <v>24.38</v>
      </c>
      <c r="BM42" s="8">
        <f t="shared" si="22"/>
        <v>30.85</v>
      </c>
      <c r="BN42" s="8">
        <f t="shared" si="23"/>
        <v>25.29</v>
      </c>
      <c r="BO42" s="8">
        <f t="shared" si="24"/>
        <v>32</v>
      </c>
      <c r="BP42" s="139">
        <f t="shared" si="25"/>
        <v>-0.91000000000000014</v>
      </c>
      <c r="BQ42" s="139">
        <f t="shared" si="26"/>
        <v>-1.1499999999999986</v>
      </c>
    </row>
    <row r="43" spans="1:69">
      <c r="A43" s="8" t="s">
        <v>85</v>
      </c>
      <c r="B43" s="15">
        <f>'[3]24'!B45</f>
        <v>320</v>
      </c>
      <c r="C43" s="16">
        <f>'[3]24'!C45</f>
        <v>0</v>
      </c>
      <c r="D43" s="16">
        <f>'[3]24'!D45</f>
        <v>0</v>
      </c>
      <c r="E43" s="16">
        <f>'[3]24'!E45</f>
        <v>0</v>
      </c>
      <c r="F43" s="16">
        <f>'[3]24'!F45</f>
        <v>1010</v>
      </c>
      <c r="G43" s="16">
        <f>'[3]24'!G45</f>
        <v>0</v>
      </c>
      <c r="H43" s="17">
        <f t="shared" si="27"/>
        <v>1330</v>
      </c>
      <c r="I43" s="15">
        <f>'[3]24'!J45</f>
        <v>270</v>
      </c>
      <c r="J43" s="16">
        <f>'[3]24'!K45</f>
        <v>0</v>
      </c>
      <c r="K43" s="16">
        <f>'[3]24'!L45</f>
        <v>0</v>
      </c>
      <c r="L43" s="16">
        <f>'[3]24'!M45</f>
        <v>0</v>
      </c>
      <c r="M43" s="16">
        <f>'[3]24'!N45</f>
        <v>0</v>
      </c>
      <c r="N43" s="16">
        <f>'[3]24'!O45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14.39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14.39</v>
      </c>
      <c r="AE43" s="8">
        <f t="shared" si="11"/>
        <v>32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32</v>
      </c>
      <c r="AL43" s="8">
        <f t="shared" si="31"/>
        <v>223.61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223.61</v>
      </c>
      <c r="AT43" s="8">
        <v>24.38</v>
      </c>
      <c r="AU43" s="8">
        <v>30.85</v>
      </c>
      <c r="AW43" s="198">
        <v>14.39</v>
      </c>
      <c r="AX43" s="198">
        <v>0</v>
      </c>
      <c r="AY43" s="198">
        <v>0</v>
      </c>
      <c r="AZ43" s="198">
        <v>0</v>
      </c>
      <c r="BA43" s="198">
        <v>0</v>
      </c>
      <c r="BB43" s="198">
        <v>0</v>
      </c>
      <c r="BC43" s="8">
        <f t="shared" si="19"/>
        <v>14.39</v>
      </c>
      <c r="BD43" s="198">
        <v>32</v>
      </c>
      <c r="BE43" s="198">
        <v>0</v>
      </c>
      <c r="BF43" s="198">
        <v>0</v>
      </c>
      <c r="BG43" s="198">
        <v>0</v>
      </c>
      <c r="BH43" s="198">
        <v>0</v>
      </c>
      <c r="BI43" s="198">
        <v>0</v>
      </c>
      <c r="BJ43" s="8">
        <f t="shared" si="20"/>
        <v>32</v>
      </c>
      <c r="BL43" s="8">
        <f t="shared" si="21"/>
        <v>24.38</v>
      </c>
      <c r="BM43" s="8">
        <f t="shared" si="22"/>
        <v>30.85</v>
      </c>
      <c r="BN43" s="8">
        <f t="shared" si="23"/>
        <v>14.39</v>
      </c>
      <c r="BO43" s="8">
        <f t="shared" si="24"/>
        <v>32</v>
      </c>
      <c r="BP43" s="139">
        <f t="shared" si="25"/>
        <v>9.9899999999999984</v>
      </c>
      <c r="BQ43" s="139">
        <f t="shared" si="26"/>
        <v>-1.1499999999999986</v>
      </c>
    </row>
    <row r="44" spans="1:69">
      <c r="A44" s="8" t="s">
        <v>86</v>
      </c>
      <c r="B44" s="15">
        <f>'[3]24'!B46</f>
        <v>320</v>
      </c>
      <c r="C44" s="16">
        <f>'[3]24'!C46</f>
        <v>0</v>
      </c>
      <c r="D44" s="16">
        <f>'[3]24'!D46</f>
        <v>0</v>
      </c>
      <c r="E44" s="16">
        <f>'[3]24'!E46</f>
        <v>0</v>
      </c>
      <c r="F44" s="16">
        <f>'[3]24'!F46</f>
        <v>1010</v>
      </c>
      <c r="G44" s="16">
        <f>'[3]24'!G46</f>
        <v>0</v>
      </c>
      <c r="H44" s="17">
        <f t="shared" si="27"/>
        <v>1330</v>
      </c>
      <c r="I44" s="15">
        <f>'[3]24'!J46</f>
        <v>270</v>
      </c>
      <c r="J44" s="16">
        <f>'[3]24'!K46</f>
        <v>0</v>
      </c>
      <c r="K44" s="16">
        <f>'[3]24'!L46</f>
        <v>0</v>
      </c>
      <c r="L44" s="16">
        <f>'[3]24'!M46</f>
        <v>0</v>
      </c>
      <c r="M44" s="16">
        <f>'[3]24'!N46</f>
        <v>0</v>
      </c>
      <c r="N44" s="16">
        <f>'[3]24'!O46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14.39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14.39</v>
      </c>
      <c r="AE44" s="8">
        <f t="shared" si="11"/>
        <v>32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32</v>
      </c>
      <c r="AL44" s="8">
        <f t="shared" si="31"/>
        <v>223.61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223.61</v>
      </c>
      <c r="AT44" s="8">
        <v>24.38</v>
      </c>
      <c r="AU44" s="8">
        <v>30.85</v>
      </c>
      <c r="AW44" s="198">
        <v>14.39</v>
      </c>
      <c r="AX44" s="198">
        <v>0</v>
      </c>
      <c r="AY44" s="198">
        <v>0</v>
      </c>
      <c r="AZ44" s="198">
        <v>0</v>
      </c>
      <c r="BA44" s="198">
        <v>0</v>
      </c>
      <c r="BB44" s="198">
        <v>0</v>
      </c>
      <c r="BC44" s="8">
        <f t="shared" si="19"/>
        <v>14.39</v>
      </c>
      <c r="BD44" s="198">
        <v>32</v>
      </c>
      <c r="BE44" s="198">
        <v>0</v>
      </c>
      <c r="BF44" s="198">
        <v>0</v>
      </c>
      <c r="BG44" s="198">
        <v>0</v>
      </c>
      <c r="BH44" s="198">
        <v>0</v>
      </c>
      <c r="BI44" s="198">
        <v>0</v>
      </c>
      <c r="BJ44" s="8">
        <f t="shared" si="20"/>
        <v>32</v>
      </c>
      <c r="BL44" s="8">
        <f t="shared" si="21"/>
        <v>24.38</v>
      </c>
      <c r="BM44" s="8">
        <f t="shared" si="22"/>
        <v>30.85</v>
      </c>
      <c r="BN44" s="8">
        <f t="shared" si="23"/>
        <v>14.39</v>
      </c>
      <c r="BO44" s="8">
        <f t="shared" si="24"/>
        <v>32</v>
      </c>
      <c r="BP44" s="139">
        <f t="shared" si="25"/>
        <v>9.9899999999999984</v>
      </c>
      <c r="BQ44" s="139">
        <f t="shared" si="26"/>
        <v>-1.1499999999999986</v>
      </c>
    </row>
    <row r="45" spans="1:69">
      <c r="A45" s="8" t="s">
        <v>87</v>
      </c>
      <c r="B45" s="15">
        <f>'[3]24'!B47</f>
        <v>320</v>
      </c>
      <c r="C45" s="16">
        <f>'[3]24'!C47</f>
        <v>0</v>
      </c>
      <c r="D45" s="16">
        <f>'[3]24'!D47</f>
        <v>0</v>
      </c>
      <c r="E45" s="16">
        <f>'[3]24'!E47</f>
        <v>0</v>
      </c>
      <c r="F45" s="16">
        <f>'[3]24'!F47</f>
        <v>1010</v>
      </c>
      <c r="G45" s="16">
        <f>'[3]24'!G47</f>
        <v>0</v>
      </c>
      <c r="H45" s="17">
        <f t="shared" si="27"/>
        <v>1330</v>
      </c>
      <c r="I45" s="15">
        <f>'[3]24'!J47</f>
        <v>270</v>
      </c>
      <c r="J45" s="16">
        <f>'[3]24'!K47</f>
        <v>0</v>
      </c>
      <c r="K45" s="16">
        <f>'[3]24'!L47</f>
        <v>0</v>
      </c>
      <c r="L45" s="16">
        <f>'[3]24'!M47</f>
        <v>0</v>
      </c>
      <c r="M45" s="16">
        <f>'[3]24'!N47</f>
        <v>0</v>
      </c>
      <c r="N45" s="16">
        <f>'[3]24'!O47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14.39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14.39</v>
      </c>
      <c r="AE45" s="8">
        <f t="shared" si="11"/>
        <v>32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32</v>
      </c>
      <c r="AL45" s="8">
        <f t="shared" si="31"/>
        <v>223.61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223.61</v>
      </c>
      <c r="AT45" s="8">
        <v>13.87</v>
      </c>
      <c r="AU45" s="8">
        <v>30.85</v>
      </c>
      <c r="AW45" s="198">
        <v>14.39</v>
      </c>
      <c r="AX45" s="198">
        <v>0</v>
      </c>
      <c r="AY45" s="198">
        <v>0</v>
      </c>
      <c r="AZ45" s="198">
        <v>0</v>
      </c>
      <c r="BA45" s="198">
        <v>0</v>
      </c>
      <c r="BB45" s="198">
        <v>0</v>
      </c>
      <c r="BC45" s="8">
        <f t="shared" si="19"/>
        <v>14.39</v>
      </c>
      <c r="BD45" s="198">
        <v>32</v>
      </c>
      <c r="BE45" s="198">
        <v>0</v>
      </c>
      <c r="BF45" s="198">
        <v>0</v>
      </c>
      <c r="BG45" s="198">
        <v>0</v>
      </c>
      <c r="BH45" s="198">
        <v>0</v>
      </c>
      <c r="BI45" s="198">
        <v>0</v>
      </c>
      <c r="BJ45" s="8">
        <f t="shared" si="20"/>
        <v>32</v>
      </c>
      <c r="BL45" s="8">
        <f t="shared" si="21"/>
        <v>13.87</v>
      </c>
      <c r="BM45" s="8">
        <f t="shared" si="22"/>
        <v>30.85</v>
      </c>
      <c r="BN45" s="8">
        <f t="shared" si="23"/>
        <v>14.39</v>
      </c>
      <c r="BO45" s="8">
        <f t="shared" si="24"/>
        <v>32</v>
      </c>
      <c r="BP45" s="139">
        <f t="shared" si="25"/>
        <v>-0.52000000000000135</v>
      </c>
      <c r="BQ45" s="139">
        <f t="shared" si="26"/>
        <v>-1.1499999999999986</v>
      </c>
    </row>
    <row r="46" spans="1:69">
      <c r="A46" s="8" t="s">
        <v>88</v>
      </c>
      <c r="B46" s="15">
        <f>'[3]24'!B48</f>
        <v>320</v>
      </c>
      <c r="C46" s="16">
        <f>'[3]24'!C48</f>
        <v>0</v>
      </c>
      <c r="D46" s="16">
        <f>'[3]24'!D48</f>
        <v>0</v>
      </c>
      <c r="E46" s="16">
        <f>'[3]24'!E48</f>
        <v>0</v>
      </c>
      <c r="F46" s="16">
        <f>'[3]24'!F48</f>
        <v>1010</v>
      </c>
      <c r="G46" s="16">
        <f>'[3]24'!G48</f>
        <v>0</v>
      </c>
      <c r="H46" s="17">
        <f t="shared" si="27"/>
        <v>1330</v>
      </c>
      <c r="I46" s="15">
        <f>'[3]24'!J48</f>
        <v>270</v>
      </c>
      <c r="J46" s="16">
        <f>'[3]24'!K48</f>
        <v>0</v>
      </c>
      <c r="K46" s="16">
        <f>'[3]24'!L48</f>
        <v>0</v>
      </c>
      <c r="L46" s="16">
        <f>'[3]24'!M48</f>
        <v>0</v>
      </c>
      <c r="M46" s="16">
        <f>'[3]24'!N48</f>
        <v>0</v>
      </c>
      <c r="N46" s="16">
        <f>'[3]24'!O48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14.39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14.39</v>
      </c>
      <c r="AE46" s="8">
        <f t="shared" si="11"/>
        <v>32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32</v>
      </c>
      <c r="AL46" s="8">
        <f t="shared" si="31"/>
        <v>223.61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223.61</v>
      </c>
      <c r="AT46" s="8">
        <v>13.87</v>
      </c>
      <c r="AU46" s="8">
        <v>30.85</v>
      </c>
      <c r="AW46" s="198">
        <v>14.39</v>
      </c>
      <c r="AX46" s="198">
        <v>0</v>
      </c>
      <c r="AY46" s="198">
        <v>0</v>
      </c>
      <c r="AZ46" s="198">
        <v>0</v>
      </c>
      <c r="BA46" s="198">
        <v>0</v>
      </c>
      <c r="BB46" s="198">
        <v>0</v>
      </c>
      <c r="BC46" s="8">
        <f t="shared" si="19"/>
        <v>14.39</v>
      </c>
      <c r="BD46" s="198">
        <v>32</v>
      </c>
      <c r="BE46" s="198">
        <v>0</v>
      </c>
      <c r="BF46" s="198">
        <v>0</v>
      </c>
      <c r="BG46" s="198">
        <v>0</v>
      </c>
      <c r="BH46" s="198">
        <v>0</v>
      </c>
      <c r="BI46" s="198">
        <v>0</v>
      </c>
      <c r="BJ46" s="8">
        <f t="shared" si="20"/>
        <v>32</v>
      </c>
      <c r="BL46" s="8">
        <f t="shared" si="21"/>
        <v>13.87</v>
      </c>
      <c r="BM46" s="8">
        <f t="shared" si="22"/>
        <v>30.85</v>
      </c>
      <c r="BN46" s="8">
        <f t="shared" si="23"/>
        <v>14.39</v>
      </c>
      <c r="BO46" s="8">
        <f t="shared" si="24"/>
        <v>32</v>
      </c>
      <c r="BP46" s="139">
        <f t="shared" si="25"/>
        <v>-0.52000000000000135</v>
      </c>
      <c r="BQ46" s="139">
        <f t="shared" si="26"/>
        <v>-1.1499999999999986</v>
      </c>
    </row>
    <row r="47" spans="1:69">
      <c r="A47" s="8" t="s">
        <v>89</v>
      </c>
      <c r="B47" s="15">
        <f>'[3]24'!B49</f>
        <v>320</v>
      </c>
      <c r="C47" s="16">
        <f>'[3]24'!C49</f>
        <v>0</v>
      </c>
      <c r="D47" s="16">
        <f>'[3]24'!D49</f>
        <v>0</v>
      </c>
      <c r="E47" s="16">
        <f>'[3]24'!E49</f>
        <v>0</v>
      </c>
      <c r="F47" s="16">
        <f>'[3]24'!F49</f>
        <v>1010</v>
      </c>
      <c r="G47" s="16">
        <f>'[3]24'!G49</f>
        <v>0</v>
      </c>
      <c r="H47" s="17">
        <f t="shared" si="27"/>
        <v>1330</v>
      </c>
      <c r="I47" s="15">
        <f>'[3]24'!J49</f>
        <v>270</v>
      </c>
      <c r="J47" s="16">
        <f>'[3]24'!K49</f>
        <v>0</v>
      </c>
      <c r="K47" s="16">
        <f>'[3]24'!L49</f>
        <v>0</v>
      </c>
      <c r="L47" s="16">
        <f>'[3]24'!M49</f>
        <v>0</v>
      </c>
      <c r="M47" s="16">
        <f>'[3]24'!N49</f>
        <v>0</v>
      </c>
      <c r="N47" s="16">
        <f>'[3]24'!O49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25.29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25.29</v>
      </c>
      <c r="AE47" s="8">
        <f t="shared" si="11"/>
        <v>32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32</v>
      </c>
      <c r="AL47" s="8">
        <f t="shared" si="31"/>
        <v>212.71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212.71</v>
      </c>
      <c r="AT47" s="8">
        <v>24.38</v>
      </c>
      <c r="AU47" s="8">
        <v>30.85</v>
      </c>
      <c r="AW47" s="198">
        <v>25.29</v>
      </c>
      <c r="AX47" s="198">
        <v>0</v>
      </c>
      <c r="AY47" s="198">
        <v>0</v>
      </c>
      <c r="AZ47" s="198">
        <v>0</v>
      </c>
      <c r="BA47" s="198">
        <v>0</v>
      </c>
      <c r="BB47" s="198">
        <v>0</v>
      </c>
      <c r="BC47" s="8">
        <f t="shared" si="19"/>
        <v>25.29</v>
      </c>
      <c r="BD47" s="198">
        <v>32</v>
      </c>
      <c r="BE47" s="198">
        <v>0</v>
      </c>
      <c r="BF47" s="198">
        <v>0</v>
      </c>
      <c r="BG47" s="198">
        <v>0</v>
      </c>
      <c r="BH47" s="198">
        <v>0</v>
      </c>
      <c r="BI47" s="198">
        <v>0</v>
      </c>
      <c r="BJ47" s="8">
        <f t="shared" si="20"/>
        <v>32</v>
      </c>
      <c r="BL47" s="8">
        <f t="shared" si="21"/>
        <v>24.38</v>
      </c>
      <c r="BM47" s="8">
        <f t="shared" si="22"/>
        <v>30.85</v>
      </c>
      <c r="BN47" s="8">
        <f t="shared" si="23"/>
        <v>25.29</v>
      </c>
      <c r="BO47" s="8">
        <f t="shared" si="24"/>
        <v>32</v>
      </c>
      <c r="BP47" s="139">
        <f t="shared" si="25"/>
        <v>-0.91000000000000014</v>
      </c>
      <c r="BQ47" s="139">
        <f t="shared" si="26"/>
        <v>-1.1499999999999986</v>
      </c>
    </row>
    <row r="48" spans="1:69">
      <c r="A48" s="8" t="s">
        <v>90</v>
      </c>
      <c r="B48" s="15">
        <f>'[3]24'!B50</f>
        <v>320</v>
      </c>
      <c r="C48" s="16">
        <f>'[3]24'!C50</f>
        <v>0</v>
      </c>
      <c r="D48" s="16">
        <f>'[3]24'!D50</f>
        <v>0</v>
      </c>
      <c r="E48" s="16">
        <f>'[3]24'!E50</f>
        <v>0</v>
      </c>
      <c r="F48" s="16">
        <f>'[3]24'!F50</f>
        <v>1010</v>
      </c>
      <c r="G48" s="16">
        <f>'[3]24'!G50</f>
        <v>0</v>
      </c>
      <c r="H48" s="17">
        <f t="shared" si="27"/>
        <v>1330</v>
      </c>
      <c r="I48" s="15">
        <f>'[3]24'!J50</f>
        <v>270</v>
      </c>
      <c r="J48" s="16">
        <f>'[3]24'!K50</f>
        <v>0</v>
      </c>
      <c r="K48" s="16">
        <f>'[3]24'!L50</f>
        <v>0</v>
      </c>
      <c r="L48" s="16">
        <f>'[3]24'!M50</f>
        <v>0</v>
      </c>
      <c r="M48" s="16">
        <f>'[3]24'!N50</f>
        <v>0</v>
      </c>
      <c r="N48" s="16">
        <f>'[3]24'!O50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25.29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25.29</v>
      </c>
      <c r="AE48" s="8">
        <f t="shared" si="11"/>
        <v>32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32</v>
      </c>
      <c r="AL48" s="8">
        <f t="shared" si="31"/>
        <v>212.71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212.71</v>
      </c>
      <c r="AT48" s="8">
        <v>24.38</v>
      </c>
      <c r="AU48" s="8">
        <v>30.85</v>
      </c>
      <c r="AW48" s="198">
        <v>25.29</v>
      </c>
      <c r="AX48" s="198">
        <v>0</v>
      </c>
      <c r="AY48" s="198">
        <v>0</v>
      </c>
      <c r="AZ48" s="198">
        <v>0</v>
      </c>
      <c r="BA48" s="198">
        <v>0</v>
      </c>
      <c r="BB48" s="198">
        <v>0</v>
      </c>
      <c r="BC48" s="8">
        <f t="shared" si="19"/>
        <v>25.29</v>
      </c>
      <c r="BD48" s="198">
        <v>32</v>
      </c>
      <c r="BE48" s="198">
        <v>0</v>
      </c>
      <c r="BF48" s="198">
        <v>0</v>
      </c>
      <c r="BG48" s="198">
        <v>0</v>
      </c>
      <c r="BH48" s="198">
        <v>0</v>
      </c>
      <c r="BI48" s="198">
        <v>0</v>
      </c>
      <c r="BJ48" s="8">
        <f t="shared" si="20"/>
        <v>32</v>
      </c>
      <c r="BL48" s="8">
        <f t="shared" si="21"/>
        <v>24.38</v>
      </c>
      <c r="BM48" s="8">
        <f t="shared" si="22"/>
        <v>30.85</v>
      </c>
      <c r="BN48" s="8">
        <f t="shared" si="23"/>
        <v>25.29</v>
      </c>
      <c r="BO48" s="8">
        <f t="shared" si="24"/>
        <v>32</v>
      </c>
      <c r="BP48" s="139">
        <f t="shared" si="25"/>
        <v>-0.91000000000000014</v>
      </c>
      <c r="BQ48" s="139">
        <f t="shared" si="26"/>
        <v>-1.1499999999999986</v>
      </c>
    </row>
    <row r="49" spans="1:69">
      <c r="A49" s="8" t="s">
        <v>91</v>
      </c>
      <c r="B49" s="15">
        <f>'[3]24'!B51</f>
        <v>320</v>
      </c>
      <c r="C49" s="16">
        <f>'[3]24'!C51</f>
        <v>0</v>
      </c>
      <c r="D49" s="16">
        <f>'[3]24'!D51</f>
        <v>0</v>
      </c>
      <c r="E49" s="16">
        <f>'[3]24'!E51</f>
        <v>0</v>
      </c>
      <c r="F49" s="16">
        <f>'[3]24'!F51</f>
        <v>1010</v>
      </c>
      <c r="G49" s="16">
        <f>'[3]24'!G51</f>
        <v>0</v>
      </c>
      <c r="H49" s="17">
        <f t="shared" si="27"/>
        <v>1330</v>
      </c>
      <c r="I49" s="15">
        <f>'[3]24'!J51</f>
        <v>270</v>
      </c>
      <c r="J49" s="16">
        <f>'[3]24'!K51</f>
        <v>0</v>
      </c>
      <c r="K49" s="16">
        <f>'[3]24'!L51</f>
        <v>0</v>
      </c>
      <c r="L49" s="16">
        <f>'[3]24'!M51</f>
        <v>0</v>
      </c>
      <c r="M49" s="16">
        <f>'[3]24'!N51</f>
        <v>0</v>
      </c>
      <c r="N49" s="16">
        <f>'[3]24'!O51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25.29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25.29</v>
      </c>
      <c r="AE49" s="8">
        <f t="shared" si="11"/>
        <v>32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32</v>
      </c>
      <c r="AL49" s="8">
        <f t="shared" si="31"/>
        <v>212.71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212.71</v>
      </c>
      <c r="AT49" s="8">
        <v>24.38</v>
      </c>
      <c r="AU49" s="8">
        <v>30.85</v>
      </c>
      <c r="AW49" s="198">
        <v>25.29</v>
      </c>
      <c r="AX49" s="198">
        <v>0</v>
      </c>
      <c r="AY49" s="198">
        <v>0</v>
      </c>
      <c r="AZ49" s="198">
        <v>0</v>
      </c>
      <c r="BA49" s="198">
        <v>0</v>
      </c>
      <c r="BB49" s="198">
        <v>0</v>
      </c>
      <c r="BC49" s="8">
        <f t="shared" si="19"/>
        <v>25.29</v>
      </c>
      <c r="BD49" s="198">
        <v>32</v>
      </c>
      <c r="BE49" s="198">
        <v>0</v>
      </c>
      <c r="BF49" s="198">
        <v>0</v>
      </c>
      <c r="BG49" s="198">
        <v>0</v>
      </c>
      <c r="BH49" s="198">
        <v>0</v>
      </c>
      <c r="BI49" s="198">
        <v>0</v>
      </c>
      <c r="BJ49" s="8">
        <f t="shared" si="20"/>
        <v>32</v>
      </c>
      <c r="BL49" s="8">
        <f t="shared" si="21"/>
        <v>24.38</v>
      </c>
      <c r="BM49" s="8">
        <f t="shared" si="22"/>
        <v>30.85</v>
      </c>
      <c r="BN49" s="8">
        <f t="shared" si="23"/>
        <v>25.29</v>
      </c>
      <c r="BO49" s="8">
        <f t="shared" si="24"/>
        <v>32</v>
      </c>
      <c r="BP49" s="139">
        <f t="shared" si="25"/>
        <v>-0.91000000000000014</v>
      </c>
      <c r="BQ49" s="139">
        <f t="shared" si="26"/>
        <v>-1.1499999999999986</v>
      </c>
    </row>
    <row r="50" spans="1:69">
      <c r="A50" s="8" t="s">
        <v>92</v>
      </c>
      <c r="B50" s="15">
        <f>'[3]24'!B52</f>
        <v>320</v>
      </c>
      <c r="C50" s="16">
        <f>'[3]24'!C52</f>
        <v>0</v>
      </c>
      <c r="D50" s="16">
        <f>'[3]24'!D52</f>
        <v>0</v>
      </c>
      <c r="E50" s="16">
        <f>'[3]24'!E52</f>
        <v>0</v>
      </c>
      <c r="F50" s="16">
        <f>'[3]24'!F52</f>
        <v>1010</v>
      </c>
      <c r="G50" s="16">
        <f>'[3]24'!G52</f>
        <v>0</v>
      </c>
      <c r="H50" s="17">
        <f t="shared" si="27"/>
        <v>1330</v>
      </c>
      <c r="I50" s="15">
        <f>'[3]24'!J52</f>
        <v>270</v>
      </c>
      <c r="J50" s="16">
        <f>'[3]24'!K52</f>
        <v>0</v>
      </c>
      <c r="K50" s="16">
        <f>'[3]24'!L52</f>
        <v>0</v>
      </c>
      <c r="L50" s="16">
        <f>'[3]24'!M52</f>
        <v>0</v>
      </c>
      <c r="M50" s="16">
        <f>'[3]24'!N52</f>
        <v>0</v>
      </c>
      <c r="N50" s="16">
        <f>'[3]24'!O52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25.29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25.29</v>
      </c>
      <c r="AE50" s="8">
        <f t="shared" si="11"/>
        <v>32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32</v>
      </c>
      <c r="AL50" s="8">
        <f t="shared" si="31"/>
        <v>212.71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212.71</v>
      </c>
      <c r="AT50" s="8">
        <v>24.38</v>
      </c>
      <c r="AU50" s="8">
        <v>30.85</v>
      </c>
      <c r="AW50" s="198">
        <v>25.29</v>
      </c>
      <c r="AX50" s="198">
        <v>0</v>
      </c>
      <c r="AY50" s="198">
        <v>0</v>
      </c>
      <c r="AZ50" s="198">
        <v>0</v>
      </c>
      <c r="BA50" s="198">
        <v>0</v>
      </c>
      <c r="BB50" s="198">
        <v>0</v>
      </c>
      <c r="BC50" s="8">
        <f t="shared" si="19"/>
        <v>25.29</v>
      </c>
      <c r="BD50" s="198">
        <v>32</v>
      </c>
      <c r="BE50" s="198">
        <v>0</v>
      </c>
      <c r="BF50" s="198">
        <v>0</v>
      </c>
      <c r="BG50" s="198">
        <v>0</v>
      </c>
      <c r="BH50" s="198">
        <v>0</v>
      </c>
      <c r="BI50" s="198">
        <v>0</v>
      </c>
      <c r="BJ50" s="8">
        <f t="shared" si="20"/>
        <v>32</v>
      </c>
      <c r="BL50" s="8">
        <f t="shared" si="21"/>
        <v>24.38</v>
      </c>
      <c r="BM50" s="8">
        <f t="shared" si="22"/>
        <v>30.85</v>
      </c>
      <c r="BN50" s="8">
        <f t="shared" si="23"/>
        <v>25.29</v>
      </c>
      <c r="BO50" s="8">
        <f t="shared" si="24"/>
        <v>32</v>
      </c>
      <c r="BP50" s="139">
        <f t="shared" si="25"/>
        <v>-0.91000000000000014</v>
      </c>
      <c r="BQ50" s="139">
        <f t="shared" si="26"/>
        <v>-1.1499999999999986</v>
      </c>
    </row>
    <row r="51" spans="1:69">
      <c r="A51" s="8" t="s">
        <v>93</v>
      </c>
      <c r="B51" s="15">
        <f>'[3]24'!B53</f>
        <v>320</v>
      </c>
      <c r="C51" s="16">
        <f>'[3]24'!C53</f>
        <v>0</v>
      </c>
      <c r="D51" s="16">
        <f>'[3]24'!D53</f>
        <v>0</v>
      </c>
      <c r="E51" s="16">
        <f>'[3]24'!E53</f>
        <v>0</v>
      </c>
      <c r="F51" s="16">
        <f>'[3]24'!F53</f>
        <v>990</v>
      </c>
      <c r="G51" s="16">
        <f>'[3]24'!G53</f>
        <v>0</v>
      </c>
      <c r="H51" s="17">
        <f t="shared" si="27"/>
        <v>1310</v>
      </c>
      <c r="I51" s="15">
        <f>'[3]24'!J53</f>
        <v>270</v>
      </c>
      <c r="J51" s="16">
        <f>'[3]24'!K53</f>
        <v>0</v>
      </c>
      <c r="K51" s="16">
        <f>'[3]24'!L53</f>
        <v>0</v>
      </c>
      <c r="L51" s="16">
        <f>'[3]24'!M53</f>
        <v>0</v>
      </c>
      <c r="M51" s="16">
        <f>'[3]24'!N53</f>
        <v>0</v>
      </c>
      <c r="N51" s="16">
        <f>'[3]24'!O53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32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32</v>
      </c>
      <c r="AL51" s="8">
        <f t="shared" si="31"/>
        <v>206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206</v>
      </c>
      <c r="AT51" s="8">
        <v>30.85</v>
      </c>
      <c r="AU51" s="8">
        <v>30.85</v>
      </c>
      <c r="AW51" s="198">
        <v>32</v>
      </c>
      <c r="AX51" s="198">
        <v>0</v>
      </c>
      <c r="AY51" s="198">
        <v>0</v>
      </c>
      <c r="AZ51" s="198">
        <v>0</v>
      </c>
      <c r="BA51" s="198">
        <v>0</v>
      </c>
      <c r="BB51" s="198">
        <v>0</v>
      </c>
      <c r="BC51" s="8">
        <f t="shared" si="19"/>
        <v>32</v>
      </c>
      <c r="BD51" s="198">
        <v>32</v>
      </c>
      <c r="BE51" s="198">
        <v>0</v>
      </c>
      <c r="BF51" s="198">
        <v>0</v>
      </c>
      <c r="BG51" s="198">
        <v>0</v>
      </c>
      <c r="BH51" s="198">
        <v>0</v>
      </c>
      <c r="BI51" s="198">
        <v>0</v>
      </c>
      <c r="BJ51" s="8">
        <f t="shared" si="20"/>
        <v>32</v>
      </c>
      <c r="BL51" s="8">
        <f t="shared" si="21"/>
        <v>30.85</v>
      </c>
      <c r="BM51" s="8">
        <f t="shared" si="22"/>
        <v>30.85</v>
      </c>
      <c r="BN51" s="8">
        <f t="shared" si="23"/>
        <v>32</v>
      </c>
      <c r="BO51" s="8">
        <f t="shared" si="24"/>
        <v>32</v>
      </c>
      <c r="BP51" s="139">
        <f t="shared" si="25"/>
        <v>-1.1499999999999986</v>
      </c>
      <c r="BQ51" s="139">
        <f t="shared" si="26"/>
        <v>-1.1499999999999986</v>
      </c>
    </row>
    <row r="52" spans="1:69">
      <c r="A52" s="8" t="s">
        <v>94</v>
      </c>
      <c r="B52" s="15">
        <f>'[3]24'!B54</f>
        <v>320</v>
      </c>
      <c r="C52" s="16">
        <f>'[3]24'!C54</f>
        <v>0</v>
      </c>
      <c r="D52" s="16">
        <f>'[3]24'!D54</f>
        <v>0</v>
      </c>
      <c r="E52" s="16">
        <f>'[3]24'!E54</f>
        <v>0</v>
      </c>
      <c r="F52" s="16">
        <f>'[3]24'!F54</f>
        <v>990</v>
      </c>
      <c r="G52" s="16">
        <f>'[3]24'!G54</f>
        <v>0</v>
      </c>
      <c r="H52" s="17">
        <f t="shared" si="27"/>
        <v>1310</v>
      </c>
      <c r="I52" s="15">
        <f>'[3]24'!J54</f>
        <v>270</v>
      </c>
      <c r="J52" s="16">
        <f>'[3]24'!K54</f>
        <v>0</v>
      </c>
      <c r="K52" s="16">
        <f>'[3]24'!L54</f>
        <v>0</v>
      </c>
      <c r="L52" s="16">
        <f>'[3]24'!M54</f>
        <v>0</v>
      </c>
      <c r="M52" s="16">
        <f>'[3]24'!N54</f>
        <v>0</v>
      </c>
      <c r="N52" s="16">
        <f>'[3]24'!O54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32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32</v>
      </c>
      <c r="AL52" s="8">
        <f t="shared" si="31"/>
        <v>206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206</v>
      </c>
      <c r="AT52" s="8">
        <v>30.85</v>
      </c>
      <c r="AU52" s="8">
        <v>30.85</v>
      </c>
      <c r="AW52" s="198">
        <v>32</v>
      </c>
      <c r="AX52" s="198">
        <v>0</v>
      </c>
      <c r="AY52" s="198">
        <v>0</v>
      </c>
      <c r="AZ52" s="198">
        <v>0</v>
      </c>
      <c r="BA52" s="198">
        <v>0</v>
      </c>
      <c r="BB52" s="198">
        <v>0</v>
      </c>
      <c r="BC52" s="8">
        <f t="shared" si="19"/>
        <v>32</v>
      </c>
      <c r="BD52" s="198">
        <v>32</v>
      </c>
      <c r="BE52" s="198">
        <v>0</v>
      </c>
      <c r="BF52" s="198">
        <v>0</v>
      </c>
      <c r="BG52" s="198">
        <v>0</v>
      </c>
      <c r="BH52" s="198">
        <v>0</v>
      </c>
      <c r="BI52" s="198">
        <v>0</v>
      </c>
      <c r="BJ52" s="8">
        <f t="shared" si="20"/>
        <v>32</v>
      </c>
      <c r="BL52" s="8">
        <f t="shared" si="21"/>
        <v>30.85</v>
      </c>
      <c r="BM52" s="8">
        <f t="shared" si="22"/>
        <v>30.85</v>
      </c>
      <c r="BN52" s="8">
        <f t="shared" si="23"/>
        <v>32</v>
      </c>
      <c r="BO52" s="8">
        <f t="shared" si="24"/>
        <v>32</v>
      </c>
      <c r="BP52" s="139">
        <f t="shared" si="25"/>
        <v>-1.1499999999999986</v>
      </c>
      <c r="BQ52" s="139">
        <f t="shared" si="26"/>
        <v>-1.1499999999999986</v>
      </c>
    </row>
    <row r="53" spans="1:69">
      <c r="A53" s="8" t="s">
        <v>95</v>
      </c>
      <c r="B53" s="15">
        <f>'[3]24'!B55</f>
        <v>320</v>
      </c>
      <c r="C53" s="16">
        <f>'[3]24'!C55</f>
        <v>0</v>
      </c>
      <c r="D53" s="16">
        <f>'[3]24'!D55</f>
        <v>0</v>
      </c>
      <c r="E53" s="16">
        <f>'[3]24'!E55</f>
        <v>0</v>
      </c>
      <c r="F53" s="16">
        <f>'[3]24'!F55</f>
        <v>990</v>
      </c>
      <c r="G53" s="16">
        <f>'[3]24'!G55</f>
        <v>0</v>
      </c>
      <c r="H53" s="17">
        <f t="shared" si="27"/>
        <v>1310</v>
      </c>
      <c r="I53" s="15">
        <f>'[3]24'!J55</f>
        <v>270</v>
      </c>
      <c r="J53" s="16">
        <f>'[3]24'!K55</f>
        <v>0</v>
      </c>
      <c r="K53" s="16">
        <f>'[3]24'!L55</f>
        <v>0</v>
      </c>
      <c r="L53" s="16">
        <f>'[3]24'!M55</f>
        <v>0</v>
      </c>
      <c r="M53" s="16">
        <f>'[3]24'!N55</f>
        <v>0</v>
      </c>
      <c r="N53" s="16">
        <f>'[3]24'!O55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26.19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26.19</v>
      </c>
      <c r="AE53" s="8">
        <f t="shared" si="11"/>
        <v>26.19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26.19</v>
      </c>
      <c r="AL53" s="8">
        <f t="shared" si="31"/>
        <v>217.62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217.62</v>
      </c>
      <c r="AT53" s="8">
        <v>25.25</v>
      </c>
      <c r="AU53" s="8">
        <v>25.25</v>
      </c>
      <c r="AW53" s="198">
        <v>26.19</v>
      </c>
      <c r="AX53" s="198">
        <v>0</v>
      </c>
      <c r="AY53" s="198">
        <v>0</v>
      </c>
      <c r="AZ53" s="198">
        <v>0</v>
      </c>
      <c r="BA53" s="198">
        <v>0</v>
      </c>
      <c r="BB53" s="198">
        <v>0</v>
      </c>
      <c r="BC53" s="8">
        <f t="shared" si="19"/>
        <v>26.19</v>
      </c>
      <c r="BD53" s="198">
        <v>26.19</v>
      </c>
      <c r="BE53" s="198">
        <v>0</v>
      </c>
      <c r="BF53" s="198">
        <v>0</v>
      </c>
      <c r="BG53" s="198">
        <v>0</v>
      </c>
      <c r="BH53" s="198">
        <v>0</v>
      </c>
      <c r="BI53" s="198">
        <v>0</v>
      </c>
      <c r="BJ53" s="8">
        <f t="shared" si="20"/>
        <v>26.19</v>
      </c>
      <c r="BL53" s="8">
        <f t="shared" si="21"/>
        <v>25.25</v>
      </c>
      <c r="BM53" s="8">
        <f t="shared" si="22"/>
        <v>25.25</v>
      </c>
      <c r="BN53" s="8">
        <f t="shared" si="23"/>
        <v>26.19</v>
      </c>
      <c r="BO53" s="8">
        <f t="shared" si="24"/>
        <v>26.19</v>
      </c>
      <c r="BP53" s="139">
        <f t="shared" si="25"/>
        <v>-0.94000000000000128</v>
      </c>
      <c r="BQ53" s="139">
        <f t="shared" si="26"/>
        <v>-0.94000000000000128</v>
      </c>
    </row>
    <row r="54" spans="1:69">
      <c r="A54" s="8" t="s">
        <v>96</v>
      </c>
      <c r="B54" s="15">
        <f>'[3]24'!B56</f>
        <v>320</v>
      </c>
      <c r="C54" s="16">
        <f>'[3]24'!C56</f>
        <v>0</v>
      </c>
      <c r="D54" s="16">
        <f>'[3]24'!D56</f>
        <v>0</v>
      </c>
      <c r="E54" s="16">
        <f>'[3]24'!E56</f>
        <v>0</v>
      </c>
      <c r="F54" s="16">
        <f>'[3]24'!F56</f>
        <v>990</v>
      </c>
      <c r="G54" s="16">
        <f>'[3]24'!G56</f>
        <v>0</v>
      </c>
      <c r="H54" s="17">
        <f t="shared" si="27"/>
        <v>1310</v>
      </c>
      <c r="I54" s="15">
        <f>'[3]24'!J56</f>
        <v>270</v>
      </c>
      <c r="J54" s="16">
        <f>'[3]24'!K56</f>
        <v>0</v>
      </c>
      <c r="K54" s="16">
        <f>'[3]24'!L56</f>
        <v>0</v>
      </c>
      <c r="L54" s="16">
        <f>'[3]24'!M56</f>
        <v>0</v>
      </c>
      <c r="M54" s="16">
        <f>'[3]24'!N56</f>
        <v>0</v>
      </c>
      <c r="N54" s="16">
        <f>'[3]24'!O56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26.19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26.19</v>
      </c>
      <c r="AE54" s="8">
        <f t="shared" si="11"/>
        <v>26.19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26.19</v>
      </c>
      <c r="AL54" s="8">
        <f t="shared" si="31"/>
        <v>217.62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217.62</v>
      </c>
      <c r="AT54" s="8">
        <v>25.25</v>
      </c>
      <c r="AU54" s="8">
        <v>25.25</v>
      </c>
      <c r="AW54" s="198">
        <v>26.19</v>
      </c>
      <c r="AX54" s="198">
        <v>0</v>
      </c>
      <c r="AY54" s="198">
        <v>0</v>
      </c>
      <c r="AZ54" s="198">
        <v>0</v>
      </c>
      <c r="BA54" s="198">
        <v>0</v>
      </c>
      <c r="BB54" s="198">
        <v>0</v>
      </c>
      <c r="BC54" s="8">
        <f t="shared" si="19"/>
        <v>26.19</v>
      </c>
      <c r="BD54" s="198">
        <v>26.19</v>
      </c>
      <c r="BE54" s="198">
        <v>0</v>
      </c>
      <c r="BF54" s="198">
        <v>0</v>
      </c>
      <c r="BG54" s="198">
        <v>0</v>
      </c>
      <c r="BH54" s="198">
        <v>0</v>
      </c>
      <c r="BI54" s="198">
        <v>0</v>
      </c>
      <c r="BJ54" s="8">
        <f t="shared" si="20"/>
        <v>26.19</v>
      </c>
      <c r="BL54" s="8">
        <f t="shared" si="21"/>
        <v>25.25</v>
      </c>
      <c r="BM54" s="8">
        <f t="shared" si="22"/>
        <v>25.25</v>
      </c>
      <c r="BN54" s="8">
        <f t="shared" si="23"/>
        <v>26.19</v>
      </c>
      <c r="BO54" s="8">
        <f t="shared" si="24"/>
        <v>26.19</v>
      </c>
      <c r="BP54" s="139">
        <f t="shared" si="25"/>
        <v>-0.94000000000000128</v>
      </c>
      <c r="BQ54" s="139">
        <f t="shared" si="26"/>
        <v>-0.94000000000000128</v>
      </c>
    </row>
    <row r="55" spans="1:69">
      <c r="A55" s="8" t="s">
        <v>97</v>
      </c>
      <c r="B55" s="15">
        <f>'[3]24'!B57</f>
        <v>320</v>
      </c>
      <c r="C55" s="16">
        <f>'[3]24'!C57</f>
        <v>0</v>
      </c>
      <c r="D55" s="16">
        <f>'[3]24'!D57</f>
        <v>0</v>
      </c>
      <c r="E55" s="16">
        <f>'[3]24'!E57</f>
        <v>0</v>
      </c>
      <c r="F55" s="16">
        <f>'[3]24'!F57</f>
        <v>990</v>
      </c>
      <c r="G55" s="16">
        <f>'[3]24'!G57</f>
        <v>0</v>
      </c>
      <c r="H55" s="17">
        <f t="shared" si="27"/>
        <v>1310</v>
      </c>
      <c r="I55" s="15">
        <f>'[3]24'!J57</f>
        <v>270</v>
      </c>
      <c r="J55" s="16">
        <f>'[3]24'!K57</f>
        <v>0</v>
      </c>
      <c r="K55" s="16">
        <f>'[3]24'!L57</f>
        <v>0</v>
      </c>
      <c r="L55" s="16">
        <f>'[3]24'!M57</f>
        <v>0</v>
      </c>
      <c r="M55" s="16">
        <f>'[3]24'!N57</f>
        <v>0</v>
      </c>
      <c r="N55" s="16">
        <f>'[3]24'!O57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26.99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26.99</v>
      </c>
      <c r="AE55" s="8">
        <f t="shared" si="11"/>
        <v>26.99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26.99</v>
      </c>
      <c r="AL55" s="8">
        <f t="shared" si="31"/>
        <v>216.01999999999998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216.01999999999998</v>
      </c>
      <c r="AT55" s="8">
        <v>26.02</v>
      </c>
      <c r="AU55" s="8">
        <v>26.02</v>
      </c>
      <c r="AW55" s="198">
        <v>26.99</v>
      </c>
      <c r="AX55" s="198">
        <v>0</v>
      </c>
      <c r="AY55" s="198">
        <v>0</v>
      </c>
      <c r="AZ55" s="198">
        <v>0</v>
      </c>
      <c r="BA55" s="198">
        <v>0</v>
      </c>
      <c r="BB55" s="198">
        <v>0</v>
      </c>
      <c r="BC55" s="8">
        <f t="shared" si="19"/>
        <v>26.99</v>
      </c>
      <c r="BD55" s="198">
        <v>26.99</v>
      </c>
      <c r="BE55" s="198">
        <v>0</v>
      </c>
      <c r="BF55" s="198">
        <v>0</v>
      </c>
      <c r="BG55" s="198">
        <v>0</v>
      </c>
      <c r="BH55" s="198">
        <v>0</v>
      </c>
      <c r="BI55" s="198">
        <v>0</v>
      </c>
      <c r="BJ55" s="8">
        <f t="shared" si="20"/>
        <v>26.99</v>
      </c>
      <c r="BL55" s="8">
        <f t="shared" si="21"/>
        <v>26.02</v>
      </c>
      <c r="BM55" s="8">
        <f t="shared" si="22"/>
        <v>26.02</v>
      </c>
      <c r="BN55" s="8">
        <f t="shared" si="23"/>
        <v>26.99</v>
      </c>
      <c r="BO55" s="8">
        <f t="shared" si="24"/>
        <v>26.99</v>
      </c>
      <c r="BP55" s="139">
        <f t="shared" si="25"/>
        <v>-0.96999999999999886</v>
      </c>
      <c r="BQ55" s="139">
        <f t="shared" si="26"/>
        <v>-0.96999999999999886</v>
      </c>
    </row>
    <row r="56" spans="1:69">
      <c r="A56" s="8" t="s">
        <v>98</v>
      </c>
      <c r="B56" s="15">
        <f>'[3]24'!B58</f>
        <v>320</v>
      </c>
      <c r="C56" s="16">
        <f>'[3]24'!C58</f>
        <v>0</v>
      </c>
      <c r="D56" s="16">
        <f>'[3]24'!D58</f>
        <v>0</v>
      </c>
      <c r="E56" s="16">
        <f>'[3]24'!E58</f>
        <v>0</v>
      </c>
      <c r="F56" s="16">
        <f>'[3]24'!F58</f>
        <v>990</v>
      </c>
      <c r="G56" s="16">
        <f>'[3]24'!G58</f>
        <v>0</v>
      </c>
      <c r="H56" s="17">
        <f t="shared" si="27"/>
        <v>1310</v>
      </c>
      <c r="I56" s="15">
        <f>'[3]24'!J58</f>
        <v>270</v>
      </c>
      <c r="J56" s="16">
        <f>'[3]24'!K58</f>
        <v>0</v>
      </c>
      <c r="K56" s="16">
        <f>'[3]24'!L58</f>
        <v>0</v>
      </c>
      <c r="L56" s="16">
        <f>'[3]24'!M58</f>
        <v>0</v>
      </c>
      <c r="M56" s="16">
        <f>'[3]24'!N58</f>
        <v>0</v>
      </c>
      <c r="N56" s="16">
        <f>'[3]24'!O58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26.99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26.99</v>
      </c>
      <c r="AE56" s="8">
        <f t="shared" si="11"/>
        <v>26.99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26.99</v>
      </c>
      <c r="AL56" s="8">
        <f t="shared" si="31"/>
        <v>216.01999999999998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216.01999999999998</v>
      </c>
      <c r="AT56" s="8">
        <v>26.02</v>
      </c>
      <c r="AU56" s="8">
        <v>26.02</v>
      </c>
      <c r="AW56" s="198">
        <v>26.99</v>
      </c>
      <c r="AX56" s="198">
        <v>0</v>
      </c>
      <c r="AY56" s="198">
        <v>0</v>
      </c>
      <c r="AZ56" s="198">
        <v>0</v>
      </c>
      <c r="BA56" s="198">
        <v>0</v>
      </c>
      <c r="BB56" s="198">
        <v>0</v>
      </c>
      <c r="BC56" s="8">
        <f t="shared" si="19"/>
        <v>26.99</v>
      </c>
      <c r="BD56" s="198">
        <v>26.99</v>
      </c>
      <c r="BE56" s="198">
        <v>0</v>
      </c>
      <c r="BF56" s="198">
        <v>0</v>
      </c>
      <c r="BG56" s="198">
        <v>0</v>
      </c>
      <c r="BH56" s="198">
        <v>0</v>
      </c>
      <c r="BI56" s="198">
        <v>0</v>
      </c>
      <c r="BJ56" s="8">
        <f t="shared" si="20"/>
        <v>26.99</v>
      </c>
      <c r="BL56" s="8">
        <f t="shared" si="21"/>
        <v>26.02</v>
      </c>
      <c r="BM56" s="8">
        <f t="shared" si="22"/>
        <v>26.02</v>
      </c>
      <c r="BN56" s="8">
        <f t="shared" si="23"/>
        <v>26.99</v>
      </c>
      <c r="BO56" s="8">
        <f t="shared" si="24"/>
        <v>26.99</v>
      </c>
      <c r="BP56" s="139">
        <f t="shared" si="25"/>
        <v>-0.96999999999999886</v>
      </c>
      <c r="BQ56" s="139">
        <f t="shared" si="26"/>
        <v>-0.96999999999999886</v>
      </c>
    </row>
    <row r="57" spans="1:69">
      <c r="A57" s="8" t="s">
        <v>99</v>
      </c>
      <c r="B57" s="15">
        <f>'[3]24'!B59</f>
        <v>320</v>
      </c>
      <c r="C57" s="16">
        <f>'[3]24'!C59</f>
        <v>0</v>
      </c>
      <c r="D57" s="16">
        <f>'[3]24'!D59</f>
        <v>0</v>
      </c>
      <c r="E57" s="16">
        <f>'[3]24'!E59</f>
        <v>0</v>
      </c>
      <c r="F57" s="16">
        <f>'[3]24'!F59</f>
        <v>990</v>
      </c>
      <c r="G57" s="16">
        <f>'[3]24'!G59</f>
        <v>0</v>
      </c>
      <c r="H57" s="17">
        <f t="shared" si="27"/>
        <v>1310</v>
      </c>
      <c r="I57" s="15">
        <f>'[3]24'!J59</f>
        <v>270</v>
      </c>
      <c r="J57" s="16">
        <f>'[3]24'!K59</f>
        <v>0</v>
      </c>
      <c r="K57" s="16">
        <f>'[3]24'!L59</f>
        <v>0</v>
      </c>
      <c r="L57" s="16">
        <f>'[3]24'!M59</f>
        <v>0</v>
      </c>
      <c r="M57" s="16">
        <f>'[3]24'!N59</f>
        <v>0</v>
      </c>
      <c r="N57" s="16">
        <f>'[3]24'!O59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26.99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26.99</v>
      </c>
      <c r="AE57" s="8">
        <f t="shared" si="11"/>
        <v>26.99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26.99</v>
      </c>
      <c r="AL57" s="8">
        <f t="shared" si="31"/>
        <v>216.01999999999998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216.01999999999998</v>
      </c>
      <c r="AT57" s="8">
        <v>26.02</v>
      </c>
      <c r="AU57" s="8">
        <v>26.02</v>
      </c>
      <c r="AW57" s="198">
        <v>26.99</v>
      </c>
      <c r="AX57" s="198">
        <v>0</v>
      </c>
      <c r="AY57" s="198">
        <v>0</v>
      </c>
      <c r="AZ57" s="198">
        <v>0</v>
      </c>
      <c r="BA57" s="198">
        <v>0</v>
      </c>
      <c r="BB57" s="198">
        <v>0</v>
      </c>
      <c r="BC57" s="8">
        <f t="shared" si="19"/>
        <v>26.99</v>
      </c>
      <c r="BD57" s="198">
        <v>26.99</v>
      </c>
      <c r="BE57" s="198">
        <v>0</v>
      </c>
      <c r="BF57" s="198">
        <v>0</v>
      </c>
      <c r="BG57" s="198">
        <v>0</v>
      </c>
      <c r="BH57" s="198">
        <v>0</v>
      </c>
      <c r="BI57" s="198">
        <v>0</v>
      </c>
      <c r="BJ57" s="8">
        <f t="shared" si="20"/>
        <v>26.99</v>
      </c>
      <c r="BL57" s="8">
        <f t="shared" si="21"/>
        <v>26.02</v>
      </c>
      <c r="BM57" s="8">
        <f t="shared" si="22"/>
        <v>26.02</v>
      </c>
      <c r="BN57" s="8">
        <f t="shared" si="23"/>
        <v>26.99</v>
      </c>
      <c r="BO57" s="8">
        <f t="shared" si="24"/>
        <v>26.99</v>
      </c>
      <c r="BP57" s="139">
        <f t="shared" si="25"/>
        <v>-0.96999999999999886</v>
      </c>
      <c r="BQ57" s="139">
        <f t="shared" si="26"/>
        <v>-0.96999999999999886</v>
      </c>
    </row>
    <row r="58" spans="1:69">
      <c r="A58" s="8" t="s">
        <v>100</v>
      </c>
      <c r="B58" s="15">
        <f>'[3]24'!B60</f>
        <v>320</v>
      </c>
      <c r="C58" s="16">
        <f>'[3]24'!C60</f>
        <v>0</v>
      </c>
      <c r="D58" s="16">
        <f>'[3]24'!D60</f>
        <v>0</v>
      </c>
      <c r="E58" s="16">
        <f>'[3]24'!E60</f>
        <v>0</v>
      </c>
      <c r="F58" s="16">
        <f>'[3]24'!F60</f>
        <v>990</v>
      </c>
      <c r="G58" s="16">
        <f>'[3]24'!G60</f>
        <v>0</v>
      </c>
      <c r="H58" s="17">
        <f t="shared" si="27"/>
        <v>1310</v>
      </c>
      <c r="I58" s="15">
        <f>'[3]24'!J60</f>
        <v>270</v>
      </c>
      <c r="J58" s="16">
        <f>'[3]24'!K60</f>
        <v>0</v>
      </c>
      <c r="K58" s="16">
        <f>'[3]24'!L60</f>
        <v>0</v>
      </c>
      <c r="L58" s="16">
        <f>'[3]24'!M60</f>
        <v>0</v>
      </c>
      <c r="M58" s="16">
        <f>'[3]24'!N60</f>
        <v>0</v>
      </c>
      <c r="N58" s="16">
        <f>'[3]24'!O60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26.99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26.99</v>
      </c>
      <c r="AE58" s="8">
        <f t="shared" si="11"/>
        <v>26.99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26.99</v>
      </c>
      <c r="AL58" s="8">
        <f t="shared" si="31"/>
        <v>216.01999999999998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216.01999999999998</v>
      </c>
      <c r="AT58" s="8">
        <v>26.02</v>
      </c>
      <c r="AU58" s="8">
        <v>26.02</v>
      </c>
      <c r="AW58" s="198">
        <v>26.99</v>
      </c>
      <c r="AX58" s="198">
        <v>0</v>
      </c>
      <c r="AY58" s="198">
        <v>0</v>
      </c>
      <c r="AZ58" s="198">
        <v>0</v>
      </c>
      <c r="BA58" s="198">
        <v>0</v>
      </c>
      <c r="BB58" s="198">
        <v>0</v>
      </c>
      <c r="BC58" s="8">
        <f t="shared" si="19"/>
        <v>26.99</v>
      </c>
      <c r="BD58" s="198">
        <v>26.99</v>
      </c>
      <c r="BE58" s="198">
        <v>0</v>
      </c>
      <c r="BF58" s="198">
        <v>0</v>
      </c>
      <c r="BG58" s="198">
        <v>0</v>
      </c>
      <c r="BH58" s="198">
        <v>0</v>
      </c>
      <c r="BI58" s="198">
        <v>0</v>
      </c>
      <c r="BJ58" s="8">
        <f t="shared" si="20"/>
        <v>26.99</v>
      </c>
      <c r="BL58" s="8">
        <f t="shared" si="21"/>
        <v>26.02</v>
      </c>
      <c r="BM58" s="8">
        <f t="shared" si="22"/>
        <v>26.02</v>
      </c>
      <c r="BN58" s="8">
        <f t="shared" si="23"/>
        <v>26.99</v>
      </c>
      <c r="BO58" s="8">
        <f t="shared" si="24"/>
        <v>26.99</v>
      </c>
      <c r="BP58" s="139">
        <f t="shared" si="25"/>
        <v>-0.96999999999999886</v>
      </c>
      <c r="BQ58" s="139">
        <f t="shared" si="26"/>
        <v>-0.96999999999999886</v>
      </c>
    </row>
    <row r="59" spans="1:69">
      <c r="A59" s="8" t="s">
        <v>101</v>
      </c>
      <c r="B59" s="15">
        <f>'[3]24'!B61</f>
        <v>320</v>
      </c>
      <c r="C59" s="16">
        <f>'[3]24'!C61</f>
        <v>0</v>
      </c>
      <c r="D59" s="16">
        <f>'[3]24'!D61</f>
        <v>0</v>
      </c>
      <c r="E59" s="16">
        <f>'[3]24'!E61</f>
        <v>0</v>
      </c>
      <c r="F59" s="16">
        <f>'[3]24'!F61</f>
        <v>990</v>
      </c>
      <c r="G59" s="16">
        <f>'[3]24'!G61</f>
        <v>0</v>
      </c>
      <c r="H59" s="17">
        <f t="shared" si="27"/>
        <v>1310</v>
      </c>
      <c r="I59" s="15">
        <f>'[3]24'!J61</f>
        <v>270</v>
      </c>
      <c r="J59" s="16">
        <f>'[3]24'!K61</f>
        <v>0</v>
      </c>
      <c r="K59" s="16">
        <f>'[3]24'!L61</f>
        <v>0</v>
      </c>
      <c r="L59" s="16">
        <f>'[3]24'!M61</f>
        <v>0</v>
      </c>
      <c r="M59" s="16">
        <f>'[3]24'!N61</f>
        <v>0</v>
      </c>
      <c r="N59" s="16">
        <f>'[3]24'!O61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26.42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26.42</v>
      </c>
      <c r="AE59" s="8">
        <f t="shared" si="11"/>
        <v>32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32</v>
      </c>
      <c r="AL59" s="8">
        <f t="shared" si="31"/>
        <v>211.57999999999998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211.57999999999998</v>
      </c>
      <c r="AT59" s="8">
        <v>25.47</v>
      </c>
      <c r="AU59" s="8">
        <v>30.85</v>
      </c>
      <c r="AW59" s="198">
        <v>26.42</v>
      </c>
      <c r="AX59" s="198">
        <v>0</v>
      </c>
      <c r="AY59" s="198">
        <v>0</v>
      </c>
      <c r="AZ59" s="198">
        <v>0</v>
      </c>
      <c r="BA59" s="198">
        <v>0</v>
      </c>
      <c r="BB59" s="198">
        <v>0</v>
      </c>
      <c r="BC59" s="8">
        <f t="shared" si="19"/>
        <v>26.42</v>
      </c>
      <c r="BD59" s="198">
        <v>32</v>
      </c>
      <c r="BE59" s="198">
        <v>0</v>
      </c>
      <c r="BF59" s="198">
        <v>0</v>
      </c>
      <c r="BG59" s="198">
        <v>0</v>
      </c>
      <c r="BH59" s="198">
        <v>0</v>
      </c>
      <c r="BI59" s="198">
        <v>0</v>
      </c>
      <c r="BJ59" s="8">
        <f t="shared" si="20"/>
        <v>32</v>
      </c>
      <c r="BL59" s="8">
        <f t="shared" si="21"/>
        <v>25.47</v>
      </c>
      <c r="BM59" s="8">
        <f t="shared" si="22"/>
        <v>30.85</v>
      </c>
      <c r="BN59" s="8">
        <f t="shared" si="23"/>
        <v>26.42</v>
      </c>
      <c r="BO59" s="8">
        <f t="shared" si="24"/>
        <v>32</v>
      </c>
      <c r="BP59" s="139">
        <f t="shared" si="25"/>
        <v>-0.95000000000000284</v>
      </c>
      <c r="BQ59" s="139">
        <f t="shared" si="26"/>
        <v>-1.1499999999999986</v>
      </c>
    </row>
    <row r="60" spans="1:69">
      <c r="A60" s="8" t="s">
        <v>102</v>
      </c>
      <c r="B60" s="15">
        <f>'[3]24'!B62</f>
        <v>320</v>
      </c>
      <c r="C60" s="16">
        <f>'[3]24'!C62</f>
        <v>0</v>
      </c>
      <c r="D60" s="16">
        <f>'[3]24'!D62</f>
        <v>0</v>
      </c>
      <c r="E60" s="16">
        <f>'[3]24'!E62</f>
        <v>0</v>
      </c>
      <c r="F60" s="16">
        <f>'[3]24'!F62</f>
        <v>990</v>
      </c>
      <c r="G60" s="16">
        <f>'[3]24'!G62</f>
        <v>0</v>
      </c>
      <c r="H60" s="17">
        <f t="shared" si="27"/>
        <v>1310</v>
      </c>
      <c r="I60" s="15">
        <f>'[3]24'!J62</f>
        <v>270</v>
      </c>
      <c r="J60" s="16">
        <f>'[3]24'!K62</f>
        <v>0</v>
      </c>
      <c r="K60" s="16">
        <f>'[3]24'!L62</f>
        <v>0</v>
      </c>
      <c r="L60" s="16">
        <f>'[3]24'!M62</f>
        <v>0</v>
      </c>
      <c r="M60" s="16">
        <f>'[3]24'!N62</f>
        <v>0</v>
      </c>
      <c r="N60" s="16">
        <f>'[3]24'!O62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26.42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26.42</v>
      </c>
      <c r="AE60" s="8">
        <f t="shared" si="11"/>
        <v>32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32</v>
      </c>
      <c r="AL60" s="8">
        <f t="shared" si="31"/>
        <v>211.57999999999998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211.57999999999998</v>
      </c>
      <c r="AT60" s="8">
        <v>25.47</v>
      </c>
      <c r="AU60" s="8">
        <v>30.85</v>
      </c>
      <c r="AW60" s="198">
        <v>26.42</v>
      </c>
      <c r="AX60" s="198">
        <v>0</v>
      </c>
      <c r="AY60" s="198">
        <v>0</v>
      </c>
      <c r="AZ60" s="198">
        <v>0</v>
      </c>
      <c r="BA60" s="198">
        <v>0</v>
      </c>
      <c r="BB60" s="198">
        <v>0</v>
      </c>
      <c r="BC60" s="8">
        <f t="shared" si="19"/>
        <v>26.42</v>
      </c>
      <c r="BD60" s="198">
        <v>32</v>
      </c>
      <c r="BE60" s="198">
        <v>0</v>
      </c>
      <c r="BF60" s="198">
        <v>0</v>
      </c>
      <c r="BG60" s="198">
        <v>0</v>
      </c>
      <c r="BH60" s="198">
        <v>0</v>
      </c>
      <c r="BI60" s="198">
        <v>0</v>
      </c>
      <c r="BJ60" s="8">
        <f t="shared" si="20"/>
        <v>32</v>
      </c>
      <c r="BL60" s="8">
        <f t="shared" si="21"/>
        <v>25.47</v>
      </c>
      <c r="BM60" s="8">
        <f t="shared" si="22"/>
        <v>30.85</v>
      </c>
      <c r="BN60" s="8">
        <f t="shared" si="23"/>
        <v>26.42</v>
      </c>
      <c r="BO60" s="8">
        <f t="shared" si="24"/>
        <v>32</v>
      </c>
      <c r="BP60" s="139">
        <f t="shared" si="25"/>
        <v>-0.95000000000000284</v>
      </c>
      <c r="BQ60" s="139">
        <f t="shared" si="26"/>
        <v>-1.1499999999999986</v>
      </c>
    </row>
    <row r="61" spans="1:69">
      <c r="A61" s="8" t="s">
        <v>103</v>
      </c>
      <c r="B61" s="15">
        <f>'[3]24'!B63</f>
        <v>320</v>
      </c>
      <c r="C61" s="16">
        <f>'[3]24'!C63</f>
        <v>0</v>
      </c>
      <c r="D61" s="16">
        <f>'[3]24'!D63</f>
        <v>0</v>
      </c>
      <c r="E61" s="16">
        <f>'[3]24'!E63</f>
        <v>0</v>
      </c>
      <c r="F61" s="16">
        <f>'[3]24'!F63</f>
        <v>990</v>
      </c>
      <c r="G61" s="16">
        <f>'[3]24'!G63</f>
        <v>0</v>
      </c>
      <c r="H61" s="17">
        <f t="shared" si="27"/>
        <v>1310</v>
      </c>
      <c r="I61" s="15">
        <f>'[3]24'!J63</f>
        <v>270</v>
      </c>
      <c r="J61" s="16">
        <f>'[3]24'!K63</f>
        <v>0</v>
      </c>
      <c r="K61" s="16">
        <f>'[3]24'!L63</f>
        <v>0</v>
      </c>
      <c r="L61" s="16">
        <f>'[3]24'!M63</f>
        <v>0</v>
      </c>
      <c r="M61" s="16">
        <f>'[3]24'!N63</f>
        <v>0</v>
      </c>
      <c r="N61" s="16">
        <f>'[3]24'!O63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26.42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26.42</v>
      </c>
      <c r="AE61" s="8">
        <f t="shared" si="11"/>
        <v>32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32</v>
      </c>
      <c r="AL61" s="8">
        <f t="shared" si="31"/>
        <v>211.57999999999998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211.57999999999998</v>
      </c>
      <c r="AT61" s="8">
        <v>25.47</v>
      </c>
      <c r="AU61" s="8">
        <v>30.85</v>
      </c>
      <c r="AW61" s="198">
        <v>26.42</v>
      </c>
      <c r="AX61" s="198">
        <v>0</v>
      </c>
      <c r="AY61" s="198">
        <v>0</v>
      </c>
      <c r="AZ61" s="198">
        <v>0</v>
      </c>
      <c r="BA61" s="198">
        <v>0</v>
      </c>
      <c r="BB61" s="198">
        <v>0</v>
      </c>
      <c r="BC61" s="8">
        <f t="shared" si="19"/>
        <v>26.42</v>
      </c>
      <c r="BD61" s="198">
        <v>32</v>
      </c>
      <c r="BE61" s="198">
        <v>0</v>
      </c>
      <c r="BF61" s="198">
        <v>0</v>
      </c>
      <c r="BG61" s="198">
        <v>0</v>
      </c>
      <c r="BH61" s="198">
        <v>0</v>
      </c>
      <c r="BI61" s="198">
        <v>0</v>
      </c>
      <c r="BJ61" s="8">
        <f t="shared" si="20"/>
        <v>32</v>
      </c>
      <c r="BL61" s="8">
        <f t="shared" si="21"/>
        <v>25.47</v>
      </c>
      <c r="BM61" s="8">
        <f t="shared" si="22"/>
        <v>30.85</v>
      </c>
      <c r="BN61" s="8">
        <f t="shared" si="23"/>
        <v>26.42</v>
      </c>
      <c r="BO61" s="8">
        <f t="shared" si="24"/>
        <v>32</v>
      </c>
      <c r="BP61" s="139">
        <f t="shared" si="25"/>
        <v>-0.95000000000000284</v>
      </c>
      <c r="BQ61" s="139">
        <f t="shared" si="26"/>
        <v>-1.1499999999999986</v>
      </c>
    </row>
    <row r="62" spans="1:69">
      <c r="A62" s="8" t="s">
        <v>104</v>
      </c>
      <c r="B62" s="15">
        <f>'[3]24'!B64</f>
        <v>320</v>
      </c>
      <c r="C62" s="16">
        <f>'[3]24'!C64</f>
        <v>0</v>
      </c>
      <c r="D62" s="16">
        <f>'[3]24'!D64</f>
        <v>0</v>
      </c>
      <c r="E62" s="16">
        <f>'[3]24'!E64</f>
        <v>0</v>
      </c>
      <c r="F62" s="16">
        <f>'[3]24'!F64</f>
        <v>990</v>
      </c>
      <c r="G62" s="16">
        <f>'[3]24'!G64</f>
        <v>0</v>
      </c>
      <c r="H62" s="17">
        <f t="shared" si="27"/>
        <v>1310</v>
      </c>
      <c r="I62" s="15">
        <f>'[3]24'!J64</f>
        <v>270</v>
      </c>
      <c r="J62" s="16">
        <f>'[3]24'!K64</f>
        <v>0</v>
      </c>
      <c r="K62" s="16">
        <f>'[3]24'!L64</f>
        <v>0</v>
      </c>
      <c r="L62" s="16">
        <f>'[3]24'!M64</f>
        <v>0</v>
      </c>
      <c r="M62" s="16">
        <f>'[3]24'!N64</f>
        <v>0</v>
      </c>
      <c r="N62" s="16">
        <f>'[3]24'!O64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26.42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26.42</v>
      </c>
      <c r="AE62" s="8">
        <f t="shared" si="11"/>
        <v>32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32</v>
      </c>
      <c r="AL62" s="8">
        <f t="shared" ref="AL62:AN98" si="35">Q62-X62-AE62</f>
        <v>211.57999999999998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211.57999999999998</v>
      </c>
      <c r="AT62" s="8">
        <v>25.47</v>
      </c>
      <c r="AU62" s="8">
        <v>30.85</v>
      </c>
      <c r="AW62" s="198">
        <v>26.42</v>
      </c>
      <c r="AX62" s="198">
        <v>0</v>
      </c>
      <c r="AY62" s="198">
        <v>0</v>
      </c>
      <c r="AZ62" s="198">
        <v>0</v>
      </c>
      <c r="BA62" s="198">
        <v>0</v>
      </c>
      <c r="BB62" s="198">
        <v>0</v>
      </c>
      <c r="BC62" s="8">
        <f t="shared" si="19"/>
        <v>26.42</v>
      </c>
      <c r="BD62" s="198">
        <v>32</v>
      </c>
      <c r="BE62" s="198">
        <v>0</v>
      </c>
      <c r="BF62" s="198">
        <v>0</v>
      </c>
      <c r="BG62" s="198">
        <v>0</v>
      </c>
      <c r="BH62" s="198">
        <v>0</v>
      </c>
      <c r="BI62" s="198">
        <v>0</v>
      </c>
      <c r="BJ62" s="8">
        <f t="shared" si="20"/>
        <v>32</v>
      </c>
      <c r="BL62" s="8">
        <f t="shared" si="21"/>
        <v>25.47</v>
      </c>
      <c r="BM62" s="8">
        <f t="shared" si="22"/>
        <v>30.85</v>
      </c>
      <c r="BN62" s="8">
        <f t="shared" si="23"/>
        <v>26.42</v>
      </c>
      <c r="BO62" s="8">
        <f t="shared" si="24"/>
        <v>32</v>
      </c>
      <c r="BP62" s="139">
        <f t="shared" si="25"/>
        <v>-0.95000000000000284</v>
      </c>
      <c r="BQ62" s="139">
        <f t="shared" si="26"/>
        <v>-1.1499999999999986</v>
      </c>
    </row>
    <row r="63" spans="1:69">
      <c r="A63" s="8" t="s">
        <v>105</v>
      </c>
      <c r="B63" s="15">
        <f>'[3]24'!B65</f>
        <v>320</v>
      </c>
      <c r="C63" s="16">
        <f>'[3]24'!C65</f>
        <v>0</v>
      </c>
      <c r="D63" s="16">
        <f>'[3]24'!D65</f>
        <v>0</v>
      </c>
      <c r="E63" s="16">
        <f>'[3]24'!E65</f>
        <v>0</v>
      </c>
      <c r="F63" s="16">
        <f>'[3]24'!F65</f>
        <v>990</v>
      </c>
      <c r="G63" s="16">
        <f>'[3]24'!G65</f>
        <v>0</v>
      </c>
      <c r="H63" s="17">
        <f t="shared" si="27"/>
        <v>1310</v>
      </c>
      <c r="I63" s="15">
        <f>'[3]24'!J65</f>
        <v>270</v>
      </c>
      <c r="J63" s="16">
        <f>'[3]24'!K65</f>
        <v>0</v>
      </c>
      <c r="K63" s="16">
        <f>'[3]24'!L65</f>
        <v>0</v>
      </c>
      <c r="L63" s="16">
        <f>'[3]24'!M65</f>
        <v>0</v>
      </c>
      <c r="M63" s="16">
        <f>'[3]24'!N65</f>
        <v>0</v>
      </c>
      <c r="N63" s="16">
        <f>'[3]24'!O65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23.17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23.17</v>
      </c>
      <c r="AE63" s="8">
        <f t="shared" si="11"/>
        <v>32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32</v>
      </c>
      <c r="AL63" s="8">
        <f t="shared" si="35"/>
        <v>214.82999999999998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214.82999999999998</v>
      </c>
      <c r="AT63" s="8">
        <v>22.34</v>
      </c>
      <c r="AU63" s="8">
        <v>30.85</v>
      </c>
      <c r="AW63" s="198">
        <v>23.17</v>
      </c>
      <c r="AX63" s="198">
        <v>0</v>
      </c>
      <c r="AY63" s="198">
        <v>0</v>
      </c>
      <c r="AZ63" s="198">
        <v>0</v>
      </c>
      <c r="BA63" s="198">
        <v>0</v>
      </c>
      <c r="BB63" s="198">
        <v>0</v>
      </c>
      <c r="BC63" s="8">
        <f t="shared" si="19"/>
        <v>23.17</v>
      </c>
      <c r="BD63" s="198">
        <v>32</v>
      </c>
      <c r="BE63" s="198">
        <v>0</v>
      </c>
      <c r="BF63" s="198">
        <v>0</v>
      </c>
      <c r="BG63" s="198">
        <v>0</v>
      </c>
      <c r="BH63" s="198">
        <v>0</v>
      </c>
      <c r="BI63" s="198">
        <v>0</v>
      </c>
      <c r="BJ63" s="8">
        <f t="shared" si="20"/>
        <v>32</v>
      </c>
      <c r="BL63" s="8">
        <f t="shared" si="21"/>
        <v>22.34</v>
      </c>
      <c r="BM63" s="8">
        <f t="shared" si="22"/>
        <v>30.85</v>
      </c>
      <c r="BN63" s="8">
        <f t="shared" si="23"/>
        <v>23.17</v>
      </c>
      <c r="BO63" s="8">
        <f t="shared" si="24"/>
        <v>32</v>
      </c>
      <c r="BP63" s="139">
        <f t="shared" si="25"/>
        <v>-0.83000000000000185</v>
      </c>
      <c r="BQ63" s="139">
        <f t="shared" si="26"/>
        <v>-1.1499999999999986</v>
      </c>
    </row>
    <row r="64" spans="1:69">
      <c r="A64" s="8" t="s">
        <v>106</v>
      </c>
      <c r="B64" s="15">
        <f>'[3]24'!B66</f>
        <v>320</v>
      </c>
      <c r="C64" s="16">
        <f>'[3]24'!C66</f>
        <v>0</v>
      </c>
      <c r="D64" s="16">
        <f>'[3]24'!D66</f>
        <v>0</v>
      </c>
      <c r="E64" s="16">
        <f>'[3]24'!E66</f>
        <v>0</v>
      </c>
      <c r="F64" s="16">
        <f>'[3]24'!F66</f>
        <v>990</v>
      </c>
      <c r="G64" s="16">
        <f>'[3]24'!G66</f>
        <v>0</v>
      </c>
      <c r="H64" s="17">
        <f t="shared" si="27"/>
        <v>1310</v>
      </c>
      <c r="I64" s="15">
        <f>'[3]24'!J66</f>
        <v>270</v>
      </c>
      <c r="J64" s="16">
        <f>'[3]24'!K66</f>
        <v>0</v>
      </c>
      <c r="K64" s="16">
        <f>'[3]24'!L66</f>
        <v>0</v>
      </c>
      <c r="L64" s="16">
        <f>'[3]24'!M66</f>
        <v>0</v>
      </c>
      <c r="M64" s="16">
        <f>'[3]24'!N66</f>
        <v>0</v>
      </c>
      <c r="N64" s="16">
        <f>'[3]24'!O66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23.17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23.17</v>
      </c>
      <c r="AE64" s="8">
        <f t="shared" si="11"/>
        <v>32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32</v>
      </c>
      <c r="AL64" s="8">
        <f t="shared" si="35"/>
        <v>214.82999999999998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214.82999999999998</v>
      </c>
      <c r="AT64" s="8">
        <v>22.34</v>
      </c>
      <c r="AU64" s="8">
        <v>30.85</v>
      </c>
      <c r="AW64" s="198">
        <v>23.17</v>
      </c>
      <c r="AX64" s="198">
        <v>0</v>
      </c>
      <c r="AY64" s="198">
        <v>0</v>
      </c>
      <c r="AZ64" s="198">
        <v>0</v>
      </c>
      <c r="BA64" s="198">
        <v>0</v>
      </c>
      <c r="BB64" s="198">
        <v>0</v>
      </c>
      <c r="BC64" s="8">
        <f t="shared" si="19"/>
        <v>23.17</v>
      </c>
      <c r="BD64" s="198">
        <v>32</v>
      </c>
      <c r="BE64" s="198">
        <v>0</v>
      </c>
      <c r="BF64" s="198">
        <v>0</v>
      </c>
      <c r="BG64" s="198">
        <v>0</v>
      </c>
      <c r="BH64" s="198">
        <v>0</v>
      </c>
      <c r="BI64" s="198">
        <v>0</v>
      </c>
      <c r="BJ64" s="8">
        <f t="shared" si="20"/>
        <v>32</v>
      </c>
      <c r="BL64" s="8">
        <f t="shared" si="21"/>
        <v>22.34</v>
      </c>
      <c r="BM64" s="8">
        <f t="shared" si="22"/>
        <v>30.85</v>
      </c>
      <c r="BN64" s="8">
        <f t="shared" si="23"/>
        <v>23.17</v>
      </c>
      <c r="BO64" s="8">
        <f t="shared" si="24"/>
        <v>32</v>
      </c>
      <c r="BP64" s="139">
        <f t="shared" si="25"/>
        <v>-0.83000000000000185</v>
      </c>
      <c r="BQ64" s="139">
        <f t="shared" si="26"/>
        <v>-1.1499999999999986</v>
      </c>
    </row>
    <row r="65" spans="1:69">
      <c r="A65" s="8" t="s">
        <v>107</v>
      </c>
      <c r="B65" s="15">
        <f>'[3]24'!B67</f>
        <v>320</v>
      </c>
      <c r="C65" s="16">
        <f>'[3]24'!C67</f>
        <v>0</v>
      </c>
      <c r="D65" s="16">
        <f>'[3]24'!D67</f>
        <v>0</v>
      </c>
      <c r="E65" s="16">
        <f>'[3]24'!E67</f>
        <v>0</v>
      </c>
      <c r="F65" s="16">
        <f>'[3]24'!F67</f>
        <v>990</v>
      </c>
      <c r="G65" s="16">
        <f>'[3]24'!G67</f>
        <v>0</v>
      </c>
      <c r="H65" s="17">
        <f t="shared" si="27"/>
        <v>1310</v>
      </c>
      <c r="I65" s="15">
        <f>'[3]24'!J67</f>
        <v>270</v>
      </c>
      <c r="J65" s="16">
        <f>'[3]24'!K67</f>
        <v>0</v>
      </c>
      <c r="K65" s="16">
        <f>'[3]24'!L67</f>
        <v>0</v>
      </c>
      <c r="L65" s="16">
        <f>'[3]24'!M67</f>
        <v>0</v>
      </c>
      <c r="M65" s="16">
        <f>'[3]24'!N67</f>
        <v>0</v>
      </c>
      <c r="N65" s="16">
        <f>'[3]24'!O67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23.17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23.17</v>
      </c>
      <c r="AE65" s="8">
        <f t="shared" si="11"/>
        <v>32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32</v>
      </c>
      <c r="AL65" s="8">
        <f t="shared" si="35"/>
        <v>214.82999999999998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214.82999999999998</v>
      </c>
      <c r="AT65" s="8">
        <v>22.34</v>
      </c>
      <c r="AU65" s="8">
        <v>30.85</v>
      </c>
      <c r="AW65" s="198">
        <v>23.17</v>
      </c>
      <c r="AX65" s="198">
        <v>0</v>
      </c>
      <c r="AY65" s="198">
        <v>0</v>
      </c>
      <c r="AZ65" s="198">
        <v>0</v>
      </c>
      <c r="BA65" s="198">
        <v>0</v>
      </c>
      <c r="BB65" s="198">
        <v>0</v>
      </c>
      <c r="BC65" s="8">
        <f t="shared" si="19"/>
        <v>23.17</v>
      </c>
      <c r="BD65" s="198">
        <v>32</v>
      </c>
      <c r="BE65" s="198">
        <v>0</v>
      </c>
      <c r="BF65" s="198">
        <v>0</v>
      </c>
      <c r="BG65" s="198">
        <v>0</v>
      </c>
      <c r="BH65" s="198">
        <v>0</v>
      </c>
      <c r="BI65" s="198">
        <v>0</v>
      </c>
      <c r="BJ65" s="8">
        <f t="shared" si="20"/>
        <v>32</v>
      </c>
      <c r="BL65" s="8">
        <f t="shared" si="21"/>
        <v>22.34</v>
      </c>
      <c r="BM65" s="8">
        <f t="shared" si="22"/>
        <v>30.85</v>
      </c>
      <c r="BN65" s="8">
        <f t="shared" si="23"/>
        <v>23.17</v>
      </c>
      <c r="BO65" s="8">
        <f t="shared" si="24"/>
        <v>32</v>
      </c>
      <c r="BP65" s="139">
        <f t="shared" si="25"/>
        <v>-0.83000000000000185</v>
      </c>
      <c r="BQ65" s="139">
        <f t="shared" si="26"/>
        <v>-1.1499999999999986</v>
      </c>
    </row>
    <row r="66" spans="1:69">
      <c r="A66" s="8" t="s">
        <v>108</v>
      </c>
      <c r="B66" s="15">
        <f>'[3]24'!B68</f>
        <v>320</v>
      </c>
      <c r="C66" s="16">
        <f>'[3]24'!C68</f>
        <v>0</v>
      </c>
      <c r="D66" s="16">
        <f>'[3]24'!D68</f>
        <v>0</v>
      </c>
      <c r="E66" s="16">
        <f>'[3]24'!E68</f>
        <v>0</v>
      </c>
      <c r="F66" s="16">
        <f>'[3]24'!F68</f>
        <v>990</v>
      </c>
      <c r="G66" s="16">
        <f>'[3]24'!G68</f>
        <v>0</v>
      </c>
      <c r="H66" s="17">
        <f t="shared" si="27"/>
        <v>1310</v>
      </c>
      <c r="I66" s="15">
        <f>'[3]24'!J68</f>
        <v>270</v>
      </c>
      <c r="J66" s="16">
        <f>'[3]24'!K68</f>
        <v>0</v>
      </c>
      <c r="K66" s="16">
        <f>'[3]24'!L68</f>
        <v>0</v>
      </c>
      <c r="L66" s="16">
        <f>'[3]24'!M68</f>
        <v>0</v>
      </c>
      <c r="M66" s="16">
        <f>'[3]24'!N68</f>
        <v>0</v>
      </c>
      <c r="N66" s="16">
        <f>'[3]24'!O68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23.17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23.17</v>
      </c>
      <c r="AE66" s="8">
        <f t="shared" si="11"/>
        <v>32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32</v>
      </c>
      <c r="AL66" s="8">
        <f t="shared" si="35"/>
        <v>214.82999999999998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214.82999999999998</v>
      </c>
      <c r="AT66" s="8">
        <v>22.34</v>
      </c>
      <c r="AU66" s="8">
        <v>30.85</v>
      </c>
      <c r="AW66" s="198">
        <v>23.17</v>
      </c>
      <c r="AX66" s="198">
        <v>0</v>
      </c>
      <c r="AY66" s="198">
        <v>0</v>
      </c>
      <c r="AZ66" s="198">
        <v>0</v>
      </c>
      <c r="BA66" s="198">
        <v>0</v>
      </c>
      <c r="BB66" s="198">
        <v>0</v>
      </c>
      <c r="BC66" s="8">
        <f t="shared" si="19"/>
        <v>23.17</v>
      </c>
      <c r="BD66" s="198">
        <v>32</v>
      </c>
      <c r="BE66" s="198">
        <v>0</v>
      </c>
      <c r="BF66" s="198">
        <v>0</v>
      </c>
      <c r="BG66" s="198">
        <v>0</v>
      </c>
      <c r="BH66" s="198">
        <v>0</v>
      </c>
      <c r="BI66" s="198">
        <v>0</v>
      </c>
      <c r="BJ66" s="8">
        <f t="shared" si="20"/>
        <v>32</v>
      </c>
      <c r="BL66" s="8">
        <f t="shared" si="21"/>
        <v>22.34</v>
      </c>
      <c r="BM66" s="8">
        <f t="shared" si="22"/>
        <v>30.85</v>
      </c>
      <c r="BN66" s="8">
        <f t="shared" si="23"/>
        <v>23.17</v>
      </c>
      <c r="BO66" s="8">
        <f t="shared" si="24"/>
        <v>32</v>
      </c>
      <c r="BP66" s="139">
        <f t="shared" si="25"/>
        <v>-0.83000000000000185</v>
      </c>
      <c r="BQ66" s="139">
        <f t="shared" si="26"/>
        <v>-1.1499999999999986</v>
      </c>
    </row>
    <row r="67" spans="1:69">
      <c r="A67" s="8" t="s">
        <v>109</v>
      </c>
      <c r="B67" s="15">
        <f>'[3]24'!B69</f>
        <v>320</v>
      </c>
      <c r="C67" s="16">
        <f>'[3]24'!C69</f>
        <v>0</v>
      </c>
      <c r="D67" s="16">
        <f>'[3]24'!D69</f>
        <v>0</v>
      </c>
      <c r="E67" s="16">
        <f>'[3]24'!E69</f>
        <v>0</v>
      </c>
      <c r="F67" s="16">
        <f>'[3]24'!F69</f>
        <v>990</v>
      </c>
      <c r="G67" s="16">
        <f>'[3]24'!G69</f>
        <v>0</v>
      </c>
      <c r="H67" s="17">
        <f t="shared" si="27"/>
        <v>1310</v>
      </c>
      <c r="I67" s="15">
        <f>'[3]24'!J69</f>
        <v>270</v>
      </c>
      <c r="J67" s="16">
        <f>'[3]24'!K69</f>
        <v>0</v>
      </c>
      <c r="K67" s="16">
        <f>'[3]24'!L69</f>
        <v>0</v>
      </c>
      <c r="L67" s="16">
        <f>'[3]24'!M69</f>
        <v>0</v>
      </c>
      <c r="M67" s="16">
        <f>'[3]24'!N69</f>
        <v>0</v>
      </c>
      <c r="N67" s="16">
        <f>'[3]24'!O69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23.17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23.17</v>
      </c>
      <c r="AE67" s="8">
        <f t="shared" si="11"/>
        <v>32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32</v>
      </c>
      <c r="AL67" s="8">
        <f t="shared" si="35"/>
        <v>214.82999999999998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214.82999999999998</v>
      </c>
      <c r="AT67" s="8">
        <v>22.34</v>
      </c>
      <c r="AU67" s="8">
        <v>30.85</v>
      </c>
      <c r="AW67" s="198">
        <v>23.17</v>
      </c>
      <c r="AX67" s="198">
        <v>0</v>
      </c>
      <c r="AY67" s="198">
        <v>0</v>
      </c>
      <c r="AZ67" s="198">
        <v>0</v>
      </c>
      <c r="BA67" s="198">
        <v>0</v>
      </c>
      <c r="BB67" s="198">
        <v>0</v>
      </c>
      <c r="BC67" s="8">
        <f t="shared" si="19"/>
        <v>23.17</v>
      </c>
      <c r="BD67" s="198">
        <v>32</v>
      </c>
      <c r="BE67" s="198">
        <v>0</v>
      </c>
      <c r="BF67" s="198">
        <v>0</v>
      </c>
      <c r="BG67" s="198">
        <v>0</v>
      </c>
      <c r="BH67" s="198">
        <v>0</v>
      </c>
      <c r="BI67" s="198">
        <v>0</v>
      </c>
      <c r="BJ67" s="8">
        <f t="shared" si="20"/>
        <v>32</v>
      </c>
      <c r="BL67" s="8">
        <f t="shared" si="21"/>
        <v>22.34</v>
      </c>
      <c r="BM67" s="8">
        <f t="shared" si="22"/>
        <v>30.85</v>
      </c>
      <c r="BN67" s="8">
        <f t="shared" si="23"/>
        <v>23.17</v>
      </c>
      <c r="BO67" s="8">
        <f t="shared" si="24"/>
        <v>32</v>
      </c>
      <c r="BP67" s="139">
        <f t="shared" si="25"/>
        <v>-0.83000000000000185</v>
      </c>
      <c r="BQ67" s="139">
        <f t="shared" si="26"/>
        <v>-1.1499999999999986</v>
      </c>
    </row>
    <row r="68" spans="1:69">
      <c r="A68" s="8" t="s">
        <v>110</v>
      </c>
      <c r="B68" s="15">
        <f>'[3]24'!B70</f>
        <v>320</v>
      </c>
      <c r="C68" s="16">
        <f>'[3]24'!C70</f>
        <v>0</v>
      </c>
      <c r="D68" s="16">
        <f>'[3]24'!D70</f>
        <v>0</v>
      </c>
      <c r="E68" s="16">
        <f>'[3]24'!E70</f>
        <v>0</v>
      </c>
      <c r="F68" s="16">
        <f>'[3]24'!F70</f>
        <v>990</v>
      </c>
      <c r="G68" s="16">
        <f>'[3]24'!G70</f>
        <v>0</v>
      </c>
      <c r="H68" s="17">
        <f t="shared" si="27"/>
        <v>1310</v>
      </c>
      <c r="I68" s="15">
        <f>'[3]24'!J70</f>
        <v>270</v>
      </c>
      <c r="J68" s="16">
        <f>'[3]24'!K70</f>
        <v>0</v>
      </c>
      <c r="K68" s="16">
        <f>'[3]24'!L70</f>
        <v>0</v>
      </c>
      <c r="L68" s="16">
        <f>'[3]24'!M70</f>
        <v>0</v>
      </c>
      <c r="M68" s="16">
        <f>'[3]24'!N70</f>
        <v>0</v>
      </c>
      <c r="N68" s="16">
        <f>'[3]24'!O70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23.17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23.17</v>
      </c>
      <c r="AE68" s="8">
        <f t="shared" ref="AE68:AE98" si="43">BD68</f>
        <v>32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32</v>
      </c>
      <c r="AL68" s="8">
        <f t="shared" si="35"/>
        <v>214.82999999999998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214.82999999999998</v>
      </c>
      <c r="AT68" s="8">
        <v>22.34</v>
      </c>
      <c r="AU68" s="8">
        <v>30.85</v>
      </c>
      <c r="AW68" s="198">
        <v>23.17</v>
      </c>
      <c r="AX68" s="198">
        <v>0</v>
      </c>
      <c r="AY68" s="198">
        <v>0</v>
      </c>
      <c r="AZ68" s="198">
        <v>0</v>
      </c>
      <c r="BA68" s="198">
        <v>0</v>
      </c>
      <c r="BB68" s="198">
        <v>0</v>
      </c>
      <c r="BC68" s="8">
        <f t="shared" ref="BC68:BC98" si="51">SUM(AW68:BB68)</f>
        <v>23.17</v>
      </c>
      <c r="BD68" s="198">
        <v>32</v>
      </c>
      <c r="BE68" s="198">
        <v>0</v>
      </c>
      <c r="BF68" s="198">
        <v>0</v>
      </c>
      <c r="BG68" s="198">
        <v>0</v>
      </c>
      <c r="BH68" s="198">
        <v>0</v>
      </c>
      <c r="BI68" s="198">
        <v>0</v>
      </c>
      <c r="BJ68" s="8">
        <f t="shared" ref="BJ68:BJ98" si="52">SUM(BD68:BI68)</f>
        <v>32</v>
      </c>
      <c r="BL68" s="8">
        <f t="shared" ref="BL68:BL98" si="53">AT68</f>
        <v>22.34</v>
      </c>
      <c r="BM68" s="8">
        <f t="shared" ref="BM68:BM98" si="54">AU68</f>
        <v>30.85</v>
      </c>
      <c r="BN68" s="8">
        <f t="shared" ref="BN68:BN98" si="55">BC68</f>
        <v>23.17</v>
      </c>
      <c r="BO68" s="8">
        <f t="shared" ref="BO68:BO98" si="56">BJ68</f>
        <v>32</v>
      </c>
      <c r="BP68" s="139">
        <f t="shared" ref="BP68:BP98" si="57">BL68-BN68</f>
        <v>-0.83000000000000185</v>
      </c>
      <c r="BQ68" s="139">
        <f t="shared" ref="BQ68:BQ98" si="58">BM68-BO68</f>
        <v>-1.1499999999999986</v>
      </c>
    </row>
    <row r="69" spans="1:69">
      <c r="A69" s="8" t="s">
        <v>111</v>
      </c>
      <c r="B69" s="15">
        <f>'[3]24'!B71</f>
        <v>320</v>
      </c>
      <c r="C69" s="16">
        <f>'[3]24'!C71</f>
        <v>0</v>
      </c>
      <c r="D69" s="16">
        <f>'[3]24'!D71</f>
        <v>0</v>
      </c>
      <c r="E69" s="16">
        <f>'[3]24'!E71</f>
        <v>0</v>
      </c>
      <c r="F69" s="16">
        <f>'[3]24'!F71</f>
        <v>990</v>
      </c>
      <c r="G69" s="16">
        <f>'[3]24'!G71</f>
        <v>0</v>
      </c>
      <c r="H69" s="17">
        <f t="shared" ref="H69:H98" si="59">SUM(B69:G69)</f>
        <v>1310</v>
      </c>
      <c r="I69" s="15">
        <f>'[3]24'!J71</f>
        <v>270</v>
      </c>
      <c r="J69" s="16">
        <f>'[3]24'!K71</f>
        <v>0</v>
      </c>
      <c r="K69" s="16">
        <f>'[3]24'!L71</f>
        <v>0</v>
      </c>
      <c r="L69" s="16">
        <f>'[3]24'!M71</f>
        <v>0</v>
      </c>
      <c r="M69" s="16">
        <f>'[3]24'!N71</f>
        <v>0</v>
      </c>
      <c r="N69" s="16">
        <f>'[3]24'!O71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23.17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23.17</v>
      </c>
      <c r="AE69" s="8">
        <f t="shared" si="43"/>
        <v>32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32</v>
      </c>
      <c r="AL69" s="8">
        <f t="shared" si="35"/>
        <v>214.82999999999998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214.82999999999998</v>
      </c>
      <c r="AT69" s="8">
        <v>22.34</v>
      </c>
      <c r="AU69" s="8">
        <v>30.85</v>
      </c>
      <c r="AW69" s="198">
        <v>23.17</v>
      </c>
      <c r="AX69" s="198">
        <v>0</v>
      </c>
      <c r="AY69" s="198">
        <v>0</v>
      </c>
      <c r="AZ69" s="198">
        <v>0</v>
      </c>
      <c r="BA69" s="198">
        <v>0</v>
      </c>
      <c r="BB69" s="198">
        <v>0</v>
      </c>
      <c r="BC69" s="8">
        <f t="shared" si="51"/>
        <v>23.17</v>
      </c>
      <c r="BD69" s="198">
        <v>32</v>
      </c>
      <c r="BE69" s="198">
        <v>0</v>
      </c>
      <c r="BF69" s="198">
        <v>0</v>
      </c>
      <c r="BG69" s="198">
        <v>0</v>
      </c>
      <c r="BH69" s="198">
        <v>0</v>
      </c>
      <c r="BI69" s="198">
        <v>0</v>
      </c>
      <c r="BJ69" s="8">
        <f t="shared" si="52"/>
        <v>32</v>
      </c>
      <c r="BL69" s="8">
        <f t="shared" si="53"/>
        <v>22.34</v>
      </c>
      <c r="BM69" s="8">
        <f t="shared" si="54"/>
        <v>30.85</v>
      </c>
      <c r="BN69" s="8">
        <f t="shared" si="55"/>
        <v>23.17</v>
      </c>
      <c r="BO69" s="8">
        <f t="shared" si="56"/>
        <v>32</v>
      </c>
      <c r="BP69" s="139">
        <f t="shared" si="57"/>
        <v>-0.83000000000000185</v>
      </c>
      <c r="BQ69" s="139">
        <f t="shared" si="58"/>
        <v>-1.1499999999999986</v>
      </c>
    </row>
    <row r="70" spans="1:69">
      <c r="A70" s="8" t="s">
        <v>112</v>
      </c>
      <c r="B70" s="15">
        <f>'[3]24'!B72</f>
        <v>320</v>
      </c>
      <c r="C70" s="16">
        <f>'[3]24'!C72</f>
        <v>0</v>
      </c>
      <c r="D70" s="16">
        <f>'[3]24'!D72</f>
        <v>0</v>
      </c>
      <c r="E70" s="16">
        <f>'[3]24'!E72</f>
        <v>0</v>
      </c>
      <c r="F70" s="16">
        <f>'[3]24'!F72</f>
        <v>990</v>
      </c>
      <c r="G70" s="16">
        <f>'[3]24'!G72</f>
        <v>0</v>
      </c>
      <c r="H70" s="17">
        <f t="shared" si="59"/>
        <v>1310</v>
      </c>
      <c r="I70" s="15">
        <f>'[3]24'!J72</f>
        <v>280.22000000000003</v>
      </c>
      <c r="J70" s="16">
        <f>'[3]24'!K72</f>
        <v>0</v>
      </c>
      <c r="K70" s="16">
        <f>'[3]24'!L72</f>
        <v>0</v>
      </c>
      <c r="L70" s="16">
        <f>'[3]24'!M72</f>
        <v>0</v>
      </c>
      <c r="M70" s="16">
        <f>'[3]24'!N72</f>
        <v>0</v>
      </c>
      <c r="N70" s="16">
        <f>'[3]24'!O72</f>
        <v>0</v>
      </c>
      <c r="O70" s="17">
        <f t="shared" si="60"/>
        <v>280.22000000000003</v>
      </c>
      <c r="P70" s="18">
        <f>frq!C70</f>
        <v>1</v>
      </c>
      <c r="Q70" s="15">
        <f t="shared" si="33"/>
        <v>280.22000000000003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280.22000000000003</v>
      </c>
      <c r="X70" s="8">
        <f t="shared" si="36"/>
        <v>0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0</v>
      </c>
      <c r="AE70" s="8">
        <f t="shared" si="43"/>
        <v>32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32</v>
      </c>
      <c r="AL70" s="8">
        <f t="shared" si="35"/>
        <v>248.22000000000003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248.22000000000003</v>
      </c>
      <c r="AT70" s="8">
        <v>0</v>
      </c>
      <c r="AU70" s="8">
        <v>30.85</v>
      </c>
      <c r="AW70" s="198">
        <v>0</v>
      </c>
      <c r="AX70" s="198">
        <v>0</v>
      </c>
      <c r="AY70" s="198">
        <v>0</v>
      </c>
      <c r="AZ70" s="198">
        <v>0</v>
      </c>
      <c r="BA70" s="198">
        <v>0</v>
      </c>
      <c r="BB70" s="198">
        <v>0</v>
      </c>
      <c r="BC70" s="8">
        <f t="shared" si="51"/>
        <v>0</v>
      </c>
      <c r="BD70" s="198">
        <v>32</v>
      </c>
      <c r="BE70" s="198">
        <v>0</v>
      </c>
      <c r="BF70" s="198">
        <v>0</v>
      </c>
      <c r="BG70" s="198">
        <v>0</v>
      </c>
      <c r="BH70" s="198">
        <v>0</v>
      </c>
      <c r="BI70" s="198">
        <v>0</v>
      </c>
      <c r="BJ70" s="8">
        <f t="shared" si="52"/>
        <v>32</v>
      </c>
      <c r="BL70" s="8">
        <f t="shared" si="53"/>
        <v>0</v>
      </c>
      <c r="BM70" s="8">
        <f t="shared" si="54"/>
        <v>30.85</v>
      </c>
      <c r="BN70" s="8">
        <f t="shared" si="55"/>
        <v>0</v>
      </c>
      <c r="BO70" s="8">
        <f t="shared" si="56"/>
        <v>32</v>
      </c>
      <c r="BP70" s="139">
        <f t="shared" si="57"/>
        <v>0</v>
      </c>
      <c r="BQ70" s="139">
        <f t="shared" si="58"/>
        <v>-1.1499999999999986</v>
      </c>
    </row>
    <row r="71" spans="1:69">
      <c r="A71" s="8" t="s">
        <v>113</v>
      </c>
      <c r="B71" s="15">
        <f>'[3]24'!B73</f>
        <v>320</v>
      </c>
      <c r="C71" s="16">
        <f>'[3]24'!C73</f>
        <v>0</v>
      </c>
      <c r="D71" s="16">
        <f>'[3]24'!D73</f>
        <v>0</v>
      </c>
      <c r="E71" s="16">
        <f>'[3]24'!E73</f>
        <v>0</v>
      </c>
      <c r="F71" s="16">
        <f>'[3]24'!F73</f>
        <v>990</v>
      </c>
      <c r="G71" s="16">
        <f>'[3]24'!G73</f>
        <v>0</v>
      </c>
      <c r="H71" s="17">
        <f t="shared" si="59"/>
        <v>1310</v>
      </c>
      <c r="I71" s="15">
        <f>'[3]24'!J73</f>
        <v>315</v>
      </c>
      <c r="J71" s="16">
        <f>'[3]24'!K73</f>
        <v>0</v>
      </c>
      <c r="K71" s="16">
        <f>'[3]24'!L73</f>
        <v>0</v>
      </c>
      <c r="L71" s="16">
        <f>'[3]24'!M73</f>
        <v>0</v>
      </c>
      <c r="M71" s="16">
        <f>'[3]24'!N73</f>
        <v>0</v>
      </c>
      <c r="N71" s="16">
        <f>'[3]24'!O73</f>
        <v>0</v>
      </c>
      <c r="O71" s="17">
        <f t="shared" si="60"/>
        <v>315</v>
      </c>
      <c r="P71" s="18">
        <f>frq!C71</f>
        <v>1</v>
      </c>
      <c r="Q71" s="15">
        <f t="shared" si="33"/>
        <v>315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315</v>
      </c>
      <c r="X71" s="8">
        <f t="shared" si="36"/>
        <v>0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0</v>
      </c>
      <c r="AE71" s="8">
        <f t="shared" si="43"/>
        <v>31.5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31.5</v>
      </c>
      <c r="AL71" s="8">
        <f t="shared" si="35"/>
        <v>283.5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283.5</v>
      </c>
      <c r="AT71" s="8">
        <v>0</v>
      </c>
      <c r="AU71" s="8">
        <v>30.37</v>
      </c>
      <c r="AW71" s="198">
        <v>0</v>
      </c>
      <c r="AX71" s="198">
        <v>0</v>
      </c>
      <c r="AY71" s="198">
        <v>0</v>
      </c>
      <c r="AZ71" s="198">
        <v>0</v>
      </c>
      <c r="BA71" s="198">
        <v>0</v>
      </c>
      <c r="BB71" s="198">
        <v>0</v>
      </c>
      <c r="BC71" s="8">
        <f t="shared" si="51"/>
        <v>0</v>
      </c>
      <c r="BD71" s="198">
        <v>31.5</v>
      </c>
      <c r="BE71" s="198">
        <v>0</v>
      </c>
      <c r="BF71" s="198">
        <v>0</v>
      </c>
      <c r="BG71" s="198">
        <v>0</v>
      </c>
      <c r="BH71" s="198">
        <v>0</v>
      </c>
      <c r="BI71" s="198">
        <v>0</v>
      </c>
      <c r="BJ71" s="8">
        <f t="shared" si="52"/>
        <v>31.5</v>
      </c>
      <c r="BL71" s="8">
        <f t="shared" si="53"/>
        <v>0</v>
      </c>
      <c r="BM71" s="8">
        <f t="shared" si="54"/>
        <v>30.37</v>
      </c>
      <c r="BN71" s="8">
        <f t="shared" si="55"/>
        <v>0</v>
      </c>
      <c r="BO71" s="8">
        <f t="shared" si="56"/>
        <v>31.5</v>
      </c>
      <c r="BP71" s="139">
        <f t="shared" si="57"/>
        <v>0</v>
      </c>
      <c r="BQ71" s="139">
        <f t="shared" si="58"/>
        <v>-1.129999999999999</v>
      </c>
    </row>
    <row r="72" spans="1:69">
      <c r="A72" s="8" t="s">
        <v>114</v>
      </c>
      <c r="B72" s="15">
        <f>'[3]24'!B74</f>
        <v>320</v>
      </c>
      <c r="C72" s="16">
        <f>'[3]24'!C74</f>
        <v>0</v>
      </c>
      <c r="D72" s="16">
        <f>'[3]24'!D74</f>
        <v>0</v>
      </c>
      <c r="E72" s="16">
        <f>'[3]24'!E74</f>
        <v>0</v>
      </c>
      <c r="F72" s="16">
        <f>'[3]24'!F74</f>
        <v>990</v>
      </c>
      <c r="G72" s="16">
        <f>'[3]24'!G74</f>
        <v>0</v>
      </c>
      <c r="H72" s="17">
        <f t="shared" si="59"/>
        <v>1310</v>
      </c>
      <c r="I72" s="15">
        <f>'[3]24'!J74</f>
        <v>315</v>
      </c>
      <c r="J72" s="16">
        <f>'[3]24'!K74</f>
        <v>0</v>
      </c>
      <c r="K72" s="16">
        <f>'[3]24'!L74</f>
        <v>0</v>
      </c>
      <c r="L72" s="16">
        <f>'[3]24'!M74</f>
        <v>0</v>
      </c>
      <c r="M72" s="16">
        <f>'[3]24'!N74</f>
        <v>0</v>
      </c>
      <c r="N72" s="16">
        <f>'[3]24'!O74</f>
        <v>0</v>
      </c>
      <c r="O72" s="17">
        <f t="shared" si="60"/>
        <v>315</v>
      </c>
      <c r="P72" s="18">
        <f>frq!C72</f>
        <v>1</v>
      </c>
      <c r="Q72" s="15">
        <f t="shared" si="33"/>
        <v>315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315</v>
      </c>
      <c r="X72" s="8">
        <f t="shared" si="36"/>
        <v>0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0</v>
      </c>
      <c r="AE72" s="8">
        <f t="shared" si="43"/>
        <v>31.5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31.5</v>
      </c>
      <c r="AL72" s="8">
        <f t="shared" si="35"/>
        <v>283.5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283.5</v>
      </c>
      <c r="AT72" s="8">
        <v>0</v>
      </c>
      <c r="AU72" s="8">
        <v>30.37</v>
      </c>
      <c r="AW72" s="198">
        <v>0</v>
      </c>
      <c r="AX72" s="198">
        <v>0</v>
      </c>
      <c r="AY72" s="198">
        <v>0</v>
      </c>
      <c r="AZ72" s="198">
        <v>0</v>
      </c>
      <c r="BA72" s="198">
        <v>0</v>
      </c>
      <c r="BB72" s="198">
        <v>0</v>
      </c>
      <c r="BC72" s="8">
        <f t="shared" si="51"/>
        <v>0</v>
      </c>
      <c r="BD72" s="198">
        <v>31.5</v>
      </c>
      <c r="BE72" s="198">
        <v>0</v>
      </c>
      <c r="BF72" s="198">
        <v>0</v>
      </c>
      <c r="BG72" s="198">
        <v>0</v>
      </c>
      <c r="BH72" s="198">
        <v>0</v>
      </c>
      <c r="BI72" s="198">
        <v>0</v>
      </c>
      <c r="BJ72" s="8">
        <f t="shared" si="52"/>
        <v>31.5</v>
      </c>
      <c r="BL72" s="8">
        <f t="shared" si="53"/>
        <v>0</v>
      </c>
      <c r="BM72" s="8">
        <f t="shared" si="54"/>
        <v>30.37</v>
      </c>
      <c r="BN72" s="8">
        <f t="shared" si="55"/>
        <v>0</v>
      </c>
      <c r="BO72" s="8">
        <f t="shared" si="56"/>
        <v>31.5</v>
      </c>
      <c r="BP72" s="139">
        <f t="shared" si="57"/>
        <v>0</v>
      </c>
      <c r="BQ72" s="139">
        <f t="shared" si="58"/>
        <v>-1.129999999999999</v>
      </c>
    </row>
    <row r="73" spans="1:69">
      <c r="A73" s="8" t="s">
        <v>115</v>
      </c>
      <c r="B73" s="15">
        <f>'[3]24'!B75</f>
        <v>320</v>
      </c>
      <c r="C73" s="16">
        <f>'[3]24'!C75</f>
        <v>0</v>
      </c>
      <c r="D73" s="16">
        <f>'[3]24'!D75</f>
        <v>0</v>
      </c>
      <c r="E73" s="16">
        <f>'[3]24'!E75</f>
        <v>0</v>
      </c>
      <c r="F73" s="16">
        <f>'[3]24'!F75</f>
        <v>990</v>
      </c>
      <c r="G73" s="16">
        <f>'[3]24'!G75</f>
        <v>0</v>
      </c>
      <c r="H73" s="17">
        <f t="shared" si="59"/>
        <v>1310</v>
      </c>
      <c r="I73" s="15">
        <f>'[3]24'!J75</f>
        <v>315</v>
      </c>
      <c r="J73" s="16">
        <f>'[3]24'!K75</f>
        <v>0</v>
      </c>
      <c r="K73" s="16">
        <f>'[3]24'!L75</f>
        <v>0</v>
      </c>
      <c r="L73" s="16">
        <f>'[3]24'!M75</f>
        <v>0</v>
      </c>
      <c r="M73" s="16">
        <f>'[3]24'!N75</f>
        <v>0</v>
      </c>
      <c r="N73" s="16">
        <f>'[3]24'!O75</f>
        <v>0</v>
      </c>
      <c r="O73" s="17">
        <f t="shared" si="60"/>
        <v>315</v>
      </c>
      <c r="P73" s="18">
        <f>frq!C73</f>
        <v>1</v>
      </c>
      <c r="Q73" s="15">
        <f t="shared" si="33"/>
        <v>315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315</v>
      </c>
      <c r="X73" s="8">
        <f t="shared" si="36"/>
        <v>0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0</v>
      </c>
      <c r="AE73" s="8">
        <f t="shared" si="43"/>
        <v>31.5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31.5</v>
      </c>
      <c r="AL73" s="8">
        <f t="shared" si="35"/>
        <v>283.5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283.5</v>
      </c>
      <c r="AT73" s="8">
        <v>0</v>
      </c>
      <c r="AU73" s="8">
        <v>30.37</v>
      </c>
      <c r="AW73" s="198">
        <v>0</v>
      </c>
      <c r="AX73" s="198">
        <v>0</v>
      </c>
      <c r="AY73" s="198">
        <v>0</v>
      </c>
      <c r="AZ73" s="198">
        <v>0</v>
      </c>
      <c r="BA73" s="198">
        <v>0</v>
      </c>
      <c r="BB73" s="198">
        <v>0</v>
      </c>
      <c r="BC73" s="8">
        <f t="shared" si="51"/>
        <v>0</v>
      </c>
      <c r="BD73" s="198">
        <v>31.5</v>
      </c>
      <c r="BE73" s="198">
        <v>0</v>
      </c>
      <c r="BF73" s="198">
        <v>0</v>
      </c>
      <c r="BG73" s="198">
        <v>0</v>
      </c>
      <c r="BH73" s="198">
        <v>0</v>
      </c>
      <c r="BI73" s="198">
        <v>0</v>
      </c>
      <c r="BJ73" s="8">
        <f t="shared" si="52"/>
        <v>31.5</v>
      </c>
      <c r="BL73" s="8">
        <f t="shared" si="53"/>
        <v>0</v>
      </c>
      <c r="BM73" s="8">
        <f t="shared" si="54"/>
        <v>30.37</v>
      </c>
      <c r="BN73" s="8">
        <f t="shared" si="55"/>
        <v>0</v>
      </c>
      <c r="BO73" s="8">
        <f t="shared" si="56"/>
        <v>31.5</v>
      </c>
      <c r="BP73" s="139">
        <f t="shared" si="57"/>
        <v>0</v>
      </c>
      <c r="BQ73" s="139">
        <f t="shared" si="58"/>
        <v>-1.129999999999999</v>
      </c>
    </row>
    <row r="74" spans="1:69">
      <c r="A74" s="8" t="s">
        <v>116</v>
      </c>
      <c r="B74" s="15">
        <f>'[3]24'!B76</f>
        <v>320</v>
      </c>
      <c r="C74" s="16">
        <f>'[3]24'!C76</f>
        <v>0</v>
      </c>
      <c r="D74" s="16">
        <f>'[3]24'!D76</f>
        <v>0</v>
      </c>
      <c r="E74" s="16">
        <f>'[3]24'!E76</f>
        <v>0</v>
      </c>
      <c r="F74" s="16">
        <f>'[3]24'!F76</f>
        <v>990</v>
      </c>
      <c r="G74" s="16">
        <f>'[3]24'!G76</f>
        <v>0</v>
      </c>
      <c r="H74" s="17">
        <f t="shared" si="59"/>
        <v>1310</v>
      </c>
      <c r="I74" s="15">
        <f>'[3]24'!J76</f>
        <v>315</v>
      </c>
      <c r="J74" s="16">
        <f>'[3]24'!K76</f>
        <v>0</v>
      </c>
      <c r="K74" s="16">
        <f>'[3]24'!L76</f>
        <v>0</v>
      </c>
      <c r="L74" s="16">
        <f>'[3]24'!M76</f>
        <v>0</v>
      </c>
      <c r="M74" s="16">
        <f>'[3]24'!N76</f>
        <v>0</v>
      </c>
      <c r="N74" s="16">
        <f>'[3]24'!O76</f>
        <v>0</v>
      </c>
      <c r="O74" s="17">
        <f t="shared" si="60"/>
        <v>315</v>
      </c>
      <c r="P74" s="18">
        <f>frq!C74</f>
        <v>1</v>
      </c>
      <c r="Q74" s="15">
        <f t="shared" si="33"/>
        <v>315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315</v>
      </c>
      <c r="X74" s="8">
        <f t="shared" si="36"/>
        <v>0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0</v>
      </c>
      <c r="AE74" s="8">
        <f t="shared" si="43"/>
        <v>31.5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31.5</v>
      </c>
      <c r="AL74" s="8">
        <f t="shared" si="35"/>
        <v>283.5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283.5</v>
      </c>
      <c r="AT74" s="8">
        <v>0</v>
      </c>
      <c r="AU74" s="8">
        <v>30.37</v>
      </c>
      <c r="AW74" s="198">
        <v>0</v>
      </c>
      <c r="AX74" s="198">
        <v>0</v>
      </c>
      <c r="AY74" s="198">
        <v>0</v>
      </c>
      <c r="AZ74" s="198">
        <v>0</v>
      </c>
      <c r="BA74" s="198">
        <v>0</v>
      </c>
      <c r="BB74" s="198">
        <v>0</v>
      </c>
      <c r="BC74" s="8">
        <f t="shared" si="51"/>
        <v>0</v>
      </c>
      <c r="BD74" s="198">
        <v>31.5</v>
      </c>
      <c r="BE74" s="198">
        <v>0</v>
      </c>
      <c r="BF74" s="198">
        <v>0</v>
      </c>
      <c r="BG74" s="198">
        <v>0</v>
      </c>
      <c r="BH74" s="198">
        <v>0</v>
      </c>
      <c r="BI74" s="198">
        <v>0</v>
      </c>
      <c r="BJ74" s="8">
        <f t="shared" si="52"/>
        <v>31.5</v>
      </c>
      <c r="BL74" s="8">
        <f t="shared" si="53"/>
        <v>0</v>
      </c>
      <c r="BM74" s="8">
        <f t="shared" si="54"/>
        <v>30.37</v>
      </c>
      <c r="BN74" s="8">
        <f t="shared" si="55"/>
        <v>0</v>
      </c>
      <c r="BO74" s="8">
        <f t="shared" si="56"/>
        <v>31.5</v>
      </c>
      <c r="BP74" s="139">
        <f t="shared" si="57"/>
        <v>0</v>
      </c>
      <c r="BQ74" s="139">
        <f t="shared" si="58"/>
        <v>-1.129999999999999</v>
      </c>
    </row>
    <row r="75" spans="1:69">
      <c r="A75" s="8" t="s">
        <v>117</v>
      </c>
      <c r="B75" s="15">
        <f>'[3]24'!B77</f>
        <v>320</v>
      </c>
      <c r="C75" s="16">
        <f>'[3]24'!C77</f>
        <v>0</v>
      </c>
      <c r="D75" s="16">
        <f>'[3]24'!D77</f>
        <v>0</v>
      </c>
      <c r="E75" s="16">
        <f>'[3]24'!E77</f>
        <v>0</v>
      </c>
      <c r="F75" s="16">
        <f>'[3]24'!F77</f>
        <v>1010</v>
      </c>
      <c r="G75" s="16">
        <f>'[3]24'!G77</f>
        <v>0</v>
      </c>
      <c r="H75" s="17">
        <f t="shared" si="59"/>
        <v>1330</v>
      </c>
      <c r="I75" s="15">
        <f>'[3]24'!J77</f>
        <v>280.22000000000003</v>
      </c>
      <c r="J75" s="16">
        <f>'[3]24'!K77</f>
        <v>0</v>
      </c>
      <c r="K75" s="16">
        <f>'[3]24'!L77</f>
        <v>0</v>
      </c>
      <c r="L75" s="16">
        <f>'[3]24'!M77</f>
        <v>0</v>
      </c>
      <c r="M75" s="16">
        <f>'[3]24'!N77</f>
        <v>0</v>
      </c>
      <c r="N75" s="16">
        <f>'[3]24'!O77</f>
        <v>0</v>
      </c>
      <c r="O75" s="17">
        <f t="shared" si="60"/>
        <v>280.22000000000003</v>
      </c>
      <c r="P75" s="18">
        <f>frq!C75</f>
        <v>1</v>
      </c>
      <c r="Q75" s="15">
        <f t="shared" si="33"/>
        <v>280.22000000000003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280.22000000000003</v>
      </c>
      <c r="X75" s="8">
        <f t="shared" si="36"/>
        <v>0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0</v>
      </c>
      <c r="AE75" s="8">
        <f t="shared" si="43"/>
        <v>32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32</v>
      </c>
      <c r="AL75" s="8">
        <f t="shared" si="35"/>
        <v>248.22000000000003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248.22000000000003</v>
      </c>
      <c r="AT75" s="8">
        <v>0</v>
      </c>
      <c r="AU75" s="8">
        <v>30.85</v>
      </c>
      <c r="AW75" s="198">
        <v>0</v>
      </c>
      <c r="AX75" s="198">
        <v>0</v>
      </c>
      <c r="AY75" s="198">
        <v>0</v>
      </c>
      <c r="AZ75" s="198">
        <v>0</v>
      </c>
      <c r="BA75" s="198">
        <v>0</v>
      </c>
      <c r="BB75" s="198">
        <v>0</v>
      </c>
      <c r="BC75" s="8">
        <f t="shared" si="51"/>
        <v>0</v>
      </c>
      <c r="BD75" s="198">
        <v>32</v>
      </c>
      <c r="BE75" s="198">
        <v>0</v>
      </c>
      <c r="BF75" s="198">
        <v>0</v>
      </c>
      <c r="BG75" s="198">
        <v>0</v>
      </c>
      <c r="BH75" s="198">
        <v>0</v>
      </c>
      <c r="BI75" s="198">
        <v>0</v>
      </c>
      <c r="BJ75" s="8">
        <f t="shared" si="52"/>
        <v>32</v>
      </c>
      <c r="BL75" s="8">
        <f t="shared" si="53"/>
        <v>0</v>
      </c>
      <c r="BM75" s="8">
        <f t="shared" si="54"/>
        <v>30.85</v>
      </c>
      <c r="BN75" s="8">
        <f t="shared" si="55"/>
        <v>0</v>
      </c>
      <c r="BO75" s="8">
        <f t="shared" si="56"/>
        <v>32</v>
      </c>
      <c r="BP75" s="139">
        <f t="shared" si="57"/>
        <v>0</v>
      </c>
      <c r="BQ75" s="139">
        <f t="shared" si="58"/>
        <v>-1.1499999999999986</v>
      </c>
    </row>
    <row r="76" spans="1:69">
      <c r="A76" s="8" t="s">
        <v>118</v>
      </c>
      <c r="B76" s="15">
        <f>'[3]24'!B78</f>
        <v>320</v>
      </c>
      <c r="C76" s="16">
        <f>'[3]24'!C78</f>
        <v>0</v>
      </c>
      <c r="D76" s="16">
        <f>'[3]24'!D78</f>
        <v>0</v>
      </c>
      <c r="E76" s="16">
        <f>'[3]24'!E78</f>
        <v>0</v>
      </c>
      <c r="F76" s="16">
        <f>'[3]24'!F78</f>
        <v>1010</v>
      </c>
      <c r="G76" s="16">
        <f>'[3]24'!G78</f>
        <v>0</v>
      </c>
      <c r="H76" s="17">
        <f t="shared" si="59"/>
        <v>1330</v>
      </c>
      <c r="I76" s="15">
        <f>'[3]24'!J78</f>
        <v>280.22000000000003</v>
      </c>
      <c r="J76" s="16">
        <f>'[3]24'!K78</f>
        <v>0</v>
      </c>
      <c r="K76" s="16">
        <f>'[3]24'!L78</f>
        <v>0</v>
      </c>
      <c r="L76" s="16">
        <f>'[3]24'!M78</f>
        <v>0</v>
      </c>
      <c r="M76" s="16">
        <f>'[3]24'!N78</f>
        <v>0</v>
      </c>
      <c r="N76" s="16">
        <f>'[3]24'!O78</f>
        <v>0</v>
      </c>
      <c r="O76" s="17">
        <f t="shared" si="60"/>
        <v>280.22000000000003</v>
      </c>
      <c r="P76" s="18">
        <f>frq!C76</f>
        <v>1</v>
      </c>
      <c r="Q76" s="15">
        <f t="shared" si="33"/>
        <v>280.22000000000003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280.22000000000003</v>
      </c>
      <c r="X76" s="8">
        <f t="shared" si="36"/>
        <v>0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0</v>
      </c>
      <c r="AE76" s="8">
        <f t="shared" si="43"/>
        <v>32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32</v>
      </c>
      <c r="AL76" s="8">
        <f t="shared" si="35"/>
        <v>248.22000000000003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248.22000000000003</v>
      </c>
      <c r="AT76" s="8">
        <v>0</v>
      </c>
      <c r="AU76" s="8">
        <v>30.85</v>
      </c>
      <c r="AW76" s="198">
        <v>0</v>
      </c>
      <c r="AX76" s="198">
        <v>0</v>
      </c>
      <c r="AY76" s="198">
        <v>0</v>
      </c>
      <c r="AZ76" s="198">
        <v>0</v>
      </c>
      <c r="BA76" s="198">
        <v>0</v>
      </c>
      <c r="BB76" s="198">
        <v>0</v>
      </c>
      <c r="BC76" s="8">
        <f t="shared" si="51"/>
        <v>0</v>
      </c>
      <c r="BD76" s="198">
        <v>32</v>
      </c>
      <c r="BE76" s="198">
        <v>0</v>
      </c>
      <c r="BF76" s="198">
        <v>0</v>
      </c>
      <c r="BG76" s="198">
        <v>0</v>
      </c>
      <c r="BH76" s="198">
        <v>0</v>
      </c>
      <c r="BI76" s="198">
        <v>0</v>
      </c>
      <c r="BJ76" s="8">
        <f t="shared" si="52"/>
        <v>32</v>
      </c>
      <c r="BL76" s="8">
        <f t="shared" si="53"/>
        <v>0</v>
      </c>
      <c r="BM76" s="8">
        <f t="shared" si="54"/>
        <v>30.85</v>
      </c>
      <c r="BN76" s="8">
        <f t="shared" si="55"/>
        <v>0</v>
      </c>
      <c r="BO76" s="8">
        <f t="shared" si="56"/>
        <v>32</v>
      </c>
      <c r="BP76" s="139">
        <f t="shared" si="57"/>
        <v>0</v>
      </c>
      <c r="BQ76" s="139">
        <f t="shared" si="58"/>
        <v>-1.1499999999999986</v>
      </c>
    </row>
    <row r="77" spans="1:69">
      <c r="A77" s="8" t="s">
        <v>119</v>
      </c>
      <c r="B77" s="15">
        <f>'[3]24'!B79</f>
        <v>320</v>
      </c>
      <c r="C77" s="16">
        <f>'[3]24'!C79</f>
        <v>0</v>
      </c>
      <c r="D77" s="16">
        <f>'[3]24'!D79</f>
        <v>0</v>
      </c>
      <c r="E77" s="16">
        <f>'[3]24'!E79</f>
        <v>0</v>
      </c>
      <c r="F77" s="16">
        <f>'[3]24'!F79</f>
        <v>1010</v>
      </c>
      <c r="G77" s="16">
        <f>'[3]24'!G79</f>
        <v>0</v>
      </c>
      <c r="H77" s="17">
        <f t="shared" si="59"/>
        <v>1330</v>
      </c>
      <c r="I77" s="15">
        <f>'[3]24'!J79</f>
        <v>280.22000000000003</v>
      </c>
      <c r="J77" s="16">
        <f>'[3]24'!K79</f>
        <v>0</v>
      </c>
      <c r="K77" s="16">
        <f>'[3]24'!L79</f>
        <v>0</v>
      </c>
      <c r="L77" s="16">
        <f>'[3]24'!M79</f>
        <v>0</v>
      </c>
      <c r="M77" s="16">
        <f>'[3]24'!N79</f>
        <v>0</v>
      </c>
      <c r="N77" s="16">
        <f>'[3]24'!O79</f>
        <v>0</v>
      </c>
      <c r="O77" s="17">
        <f t="shared" si="60"/>
        <v>280.22000000000003</v>
      </c>
      <c r="P77" s="18">
        <f>frq!C77</f>
        <v>1</v>
      </c>
      <c r="Q77" s="15">
        <f t="shared" si="33"/>
        <v>280.22000000000003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280.22000000000003</v>
      </c>
      <c r="X77" s="8">
        <f t="shared" si="36"/>
        <v>0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0</v>
      </c>
      <c r="AE77" s="8">
        <f t="shared" si="43"/>
        <v>32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32</v>
      </c>
      <c r="AL77" s="8">
        <f t="shared" si="35"/>
        <v>248.22000000000003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248.22000000000003</v>
      </c>
      <c r="AT77" s="8">
        <v>0</v>
      </c>
      <c r="AU77" s="8">
        <v>30.85</v>
      </c>
      <c r="AW77" s="198">
        <v>0</v>
      </c>
      <c r="AX77" s="198">
        <v>0</v>
      </c>
      <c r="AY77" s="198">
        <v>0</v>
      </c>
      <c r="AZ77" s="198">
        <v>0</v>
      </c>
      <c r="BA77" s="198">
        <v>0</v>
      </c>
      <c r="BB77" s="198">
        <v>0</v>
      </c>
      <c r="BC77" s="8">
        <f t="shared" si="51"/>
        <v>0</v>
      </c>
      <c r="BD77" s="198">
        <v>32</v>
      </c>
      <c r="BE77" s="198">
        <v>0</v>
      </c>
      <c r="BF77" s="198">
        <v>0</v>
      </c>
      <c r="BG77" s="198">
        <v>0</v>
      </c>
      <c r="BH77" s="198">
        <v>0</v>
      </c>
      <c r="BI77" s="198">
        <v>0</v>
      </c>
      <c r="BJ77" s="8">
        <f t="shared" si="52"/>
        <v>32</v>
      </c>
      <c r="BL77" s="8">
        <f t="shared" si="53"/>
        <v>0</v>
      </c>
      <c r="BM77" s="8">
        <f t="shared" si="54"/>
        <v>30.85</v>
      </c>
      <c r="BN77" s="8">
        <f t="shared" si="55"/>
        <v>0</v>
      </c>
      <c r="BO77" s="8">
        <f t="shared" si="56"/>
        <v>32</v>
      </c>
      <c r="BP77" s="139">
        <f t="shared" si="57"/>
        <v>0</v>
      </c>
      <c r="BQ77" s="139">
        <f t="shared" si="58"/>
        <v>-1.1499999999999986</v>
      </c>
    </row>
    <row r="78" spans="1:69">
      <c r="A78" s="8" t="s">
        <v>120</v>
      </c>
      <c r="B78" s="15">
        <f>'[3]24'!B80</f>
        <v>320</v>
      </c>
      <c r="C78" s="16">
        <f>'[3]24'!C80</f>
        <v>0</v>
      </c>
      <c r="D78" s="16">
        <f>'[3]24'!D80</f>
        <v>0</v>
      </c>
      <c r="E78" s="16">
        <f>'[3]24'!E80</f>
        <v>0</v>
      </c>
      <c r="F78" s="16">
        <f>'[3]24'!F80</f>
        <v>1010</v>
      </c>
      <c r="G78" s="16">
        <f>'[3]24'!G80</f>
        <v>0</v>
      </c>
      <c r="H78" s="17">
        <f t="shared" si="59"/>
        <v>1330</v>
      </c>
      <c r="I78" s="15">
        <f>'[3]24'!J80</f>
        <v>280.22000000000003</v>
      </c>
      <c r="J78" s="16">
        <f>'[3]24'!K80</f>
        <v>0</v>
      </c>
      <c r="K78" s="16">
        <f>'[3]24'!L80</f>
        <v>0</v>
      </c>
      <c r="L78" s="16">
        <f>'[3]24'!M80</f>
        <v>0</v>
      </c>
      <c r="M78" s="16">
        <f>'[3]24'!N80</f>
        <v>0</v>
      </c>
      <c r="N78" s="16">
        <f>'[3]24'!O80</f>
        <v>0</v>
      </c>
      <c r="O78" s="17">
        <f t="shared" si="60"/>
        <v>280.22000000000003</v>
      </c>
      <c r="P78" s="18">
        <f>frq!C78</f>
        <v>1</v>
      </c>
      <c r="Q78" s="15">
        <f t="shared" si="33"/>
        <v>280.22000000000003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280.22000000000003</v>
      </c>
      <c r="X78" s="8">
        <f t="shared" si="36"/>
        <v>0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0</v>
      </c>
      <c r="AE78" s="8">
        <f t="shared" si="43"/>
        <v>32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32</v>
      </c>
      <c r="AL78" s="8">
        <f t="shared" si="35"/>
        <v>248.22000000000003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248.22000000000003</v>
      </c>
      <c r="AT78" s="8">
        <v>0</v>
      </c>
      <c r="AU78" s="8">
        <v>30.85</v>
      </c>
      <c r="AW78" s="198">
        <v>0</v>
      </c>
      <c r="AX78" s="198">
        <v>0</v>
      </c>
      <c r="AY78" s="198">
        <v>0</v>
      </c>
      <c r="AZ78" s="198">
        <v>0</v>
      </c>
      <c r="BA78" s="198">
        <v>0</v>
      </c>
      <c r="BB78" s="198">
        <v>0</v>
      </c>
      <c r="BC78" s="8">
        <f t="shared" si="51"/>
        <v>0</v>
      </c>
      <c r="BD78" s="198">
        <v>32</v>
      </c>
      <c r="BE78" s="198">
        <v>0</v>
      </c>
      <c r="BF78" s="198">
        <v>0</v>
      </c>
      <c r="BG78" s="198">
        <v>0</v>
      </c>
      <c r="BH78" s="198">
        <v>0</v>
      </c>
      <c r="BI78" s="198">
        <v>0</v>
      </c>
      <c r="BJ78" s="8">
        <f t="shared" si="52"/>
        <v>32</v>
      </c>
      <c r="BL78" s="8">
        <f t="shared" si="53"/>
        <v>0</v>
      </c>
      <c r="BM78" s="8">
        <f t="shared" si="54"/>
        <v>30.85</v>
      </c>
      <c r="BN78" s="8">
        <f t="shared" si="55"/>
        <v>0</v>
      </c>
      <c r="BO78" s="8">
        <f t="shared" si="56"/>
        <v>32</v>
      </c>
      <c r="BP78" s="139">
        <f t="shared" si="57"/>
        <v>0</v>
      </c>
      <c r="BQ78" s="139">
        <f t="shared" si="58"/>
        <v>-1.1499999999999986</v>
      </c>
    </row>
    <row r="79" spans="1:69">
      <c r="A79" s="8" t="s">
        <v>121</v>
      </c>
      <c r="B79" s="15">
        <f>'[3]24'!B81</f>
        <v>320</v>
      </c>
      <c r="C79" s="16">
        <f>'[3]24'!C81</f>
        <v>0</v>
      </c>
      <c r="D79" s="16">
        <f>'[3]24'!D81</f>
        <v>0</v>
      </c>
      <c r="E79" s="16">
        <f>'[3]24'!E81</f>
        <v>0</v>
      </c>
      <c r="F79" s="16">
        <f>'[3]24'!F81</f>
        <v>1010</v>
      </c>
      <c r="G79" s="16">
        <f>'[3]24'!G81</f>
        <v>0</v>
      </c>
      <c r="H79" s="17">
        <f t="shared" si="59"/>
        <v>1330</v>
      </c>
      <c r="I79" s="15">
        <f>'[3]24'!J81</f>
        <v>270</v>
      </c>
      <c r="J79" s="16">
        <f>'[3]24'!K81</f>
        <v>0</v>
      </c>
      <c r="K79" s="16">
        <f>'[3]24'!L81</f>
        <v>0</v>
      </c>
      <c r="L79" s="16">
        <f>'[3]24'!M81</f>
        <v>0</v>
      </c>
      <c r="M79" s="16">
        <f>'[3]24'!N81</f>
        <v>0</v>
      </c>
      <c r="N79" s="16">
        <f>'[3]24'!O81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14.39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14.39</v>
      </c>
      <c r="AE79" s="8">
        <f t="shared" si="43"/>
        <v>32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32</v>
      </c>
      <c r="AL79" s="8">
        <f t="shared" si="35"/>
        <v>223.61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223.61</v>
      </c>
      <c r="AT79" s="8">
        <v>0</v>
      </c>
      <c r="AU79" s="8">
        <v>30.85</v>
      </c>
      <c r="AW79" s="198">
        <v>14.39</v>
      </c>
      <c r="AX79" s="198">
        <v>0</v>
      </c>
      <c r="AY79" s="198">
        <v>0</v>
      </c>
      <c r="AZ79" s="198">
        <v>0</v>
      </c>
      <c r="BA79" s="198">
        <v>0</v>
      </c>
      <c r="BB79" s="198">
        <v>0</v>
      </c>
      <c r="BC79" s="8">
        <f t="shared" si="51"/>
        <v>14.39</v>
      </c>
      <c r="BD79" s="198">
        <v>32</v>
      </c>
      <c r="BE79" s="198">
        <v>0</v>
      </c>
      <c r="BF79" s="198">
        <v>0</v>
      </c>
      <c r="BG79" s="198">
        <v>0</v>
      </c>
      <c r="BH79" s="198">
        <v>0</v>
      </c>
      <c r="BI79" s="198">
        <v>0</v>
      </c>
      <c r="BJ79" s="8">
        <f t="shared" si="52"/>
        <v>32</v>
      </c>
      <c r="BL79" s="8">
        <f t="shared" si="53"/>
        <v>0</v>
      </c>
      <c r="BM79" s="8">
        <f t="shared" si="54"/>
        <v>30.85</v>
      </c>
      <c r="BN79" s="8">
        <f t="shared" si="55"/>
        <v>14.39</v>
      </c>
      <c r="BO79" s="8">
        <f t="shared" si="56"/>
        <v>32</v>
      </c>
      <c r="BP79" s="139">
        <f t="shared" si="57"/>
        <v>-14.39</v>
      </c>
      <c r="BQ79" s="139">
        <f t="shared" si="58"/>
        <v>-1.1499999999999986</v>
      </c>
    </row>
    <row r="80" spans="1:69">
      <c r="A80" s="8" t="s">
        <v>122</v>
      </c>
      <c r="B80" s="15">
        <f>'[3]24'!B82</f>
        <v>320</v>
      </c>
      <c r="C80" s="16">
        <f>'[3]24'!C82</f>
        <v>0</v>
      </c>
      <c r="D80" s="16">
        <f>'[3]24'!D82</f>
        <v>0</v>
      </c>
      <c r="E80" s="16">
        <f>'[3]24'!E82</f>
        <v>0</v>
      </c>
      <c r="F80" s="16">
        <f>'[3]24'!F82</f>
        <v>1010</v>
      </c>
      <c r="G80" s="16">
        <f>'[3]24'!G82</f>
        <v>0</v>
      </c>
      <c r="H80" s="17">
        <f t="shared" si="59"/>
        <v>1330</v>
      </c>
      <c r="I80" s="15">
        <f>'[3]24'!J82</f>
        <v>270</v>
      </c>
      <c r="J80" s="16">
        <f>'[3]24'!K82</f>
        <v>0</v>
      </c>
      <c r="K80" s="16">
        <f>'[3]24'!L82</f>
        <v>0</v>
      </c>
      <c r="L80" s="16">
        <f>'[3]24'!M82</f>
        <v>0</v>
      </c>
      <c r="M80" s="16">
        <f>'[3]24'!N82</f>
        <v>0</v>
      </c>
      <c r="N80" s="16">
        <f>'[3]24'!O82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14.39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14.39</v>
      </c>
      <c r="AE80" s="8">
        <f t="shared" si="43"/>
        <v>32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32</v>
      </c>
      <c r="AL80" s="8">
        <f t="shared" si="35"/>
        <v>223.61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223.61</v>
      </c>
      <c r="AT80" s="8">
        <v>0</v>
      </c>
      <c r="AU80" s="8">
        <v>30.85</v>
      </c>
      <c r="AW80" s="198">
        <v>14.39</v>
      </c>
      <c r="AX80" s="198">
        <v>0</v>
      </c>
      <c r="AY80" s="198">
        <v>0</v>
      </c>
      <c r="AZ80" s="198">
        <v>0</v>
      </c>
      <c r="BA80" s="198">
        <v>0</v>
      </c>
      <c r="BB80" s="198">
        <v>0</v>
      </c>
      <c r="BC80" s="8">
        <f t="shared" si="51"/>
        <v>14.39</v>
      </c>
      <c r="BD80" s="198">
        <v>32</v>
      </c>
      <c r="BE80" s="198">
        <v>0</v>
      </c>
      <c r="BF80" s="198">
        <v>0</v>
      </c>
      <c r="BG80" s="198">
        <v>0</v>
      </c>
      <c r="BH80" s="198">
        <v>0</v>
      </c>
      <c r="BI80" s="198">
        <v>0</v>
      </c>
      <c r="BJ80" s="8">
        <f t="shared" si="52"/>
        <v>32</v>
      </c>
      <c r="BL80" s="8">
        <f t="shared" si="53"/>
        <v>0</v>
      </c>
      <c r="BM80" s="8">
        <f t="shared" si="54"/>
        <v>30.85</v>
      </c>
      <c r="BN80" s="8">
        <f t="shared" si="55"/>
        <v>14.39</v>
      </c>
      <c r="BO80" s="8">
        <f t="shared" si="56"/>
        <v>32</v>
      </c>
      <c r="BP80" s="139">
        <f t="shared" si="57"/>
        <v>-14.39</v>
      </c>
      <c r="BQ80" s="139">
        <f t="shared" si="58"/>
        <v>-1.1499999999999986</v>
      </c>
    </row>
    <row r="81" spans="1:69">
      <c r="A81" s="8" t="s">
        <v>123</v>
      </c>
      <c r="B81" s="15">
        <f>'[3]24'!B83</f>
        <v>320</v>
      </c>
      <c r="C81" s="16">
        <f>'[3]24'!C83</f>
        <v>0</v>
      </c>
      <c r="D81" s="16">
        <f>'[3]24'!D83</f>
        <v>0</v>
      </c>
      <c r="E81" s="16">
        <f>'[3]24'!E83</f>
        <v>0</v>
      </c>
      <c r="F81" s="16">
        <f>'[3]24'!F83</f>
        <v>1010</v>
      </c>
      <c r="G81" s="16">
        <f>'[3]24'!G83</f>
        <v>0</v>
      </c>
      <c r="H81" s="17">
        <f t="shared" si="59"/>
        <v>1330</v>
      </c>
      <c r="I81" s="15">
        <f>'[3]24'!J83</f>
        <v>270</v>
      </c>
      <c r="J81" s="16">
        <f>'[3]24'!K83</f>
        <v>0</v>
      </c>
      <c r="K81" s="16">
        <f>'[3]24'!L83</f>
        <v>0</v>
      </c>
      <c r="L81" s="16">
        <f>'[3]24'!M83</f>
        <v>0</v>
      </c>
      <c r="M81" s="16">
        <f>'[3]24'!N83</f>
        <v>0</v>
      </c>
      <c r="N81" s="16">
        <f>'[3]24'!O83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14.39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14.39</v>
      </c>
      <c r="AE81" s="8">
        <f t="shared" si="43"/>
        <v>32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32</v>
      </c>
      <c r="AL81" s="8">
        <f t="shared" si="35"/>
        <v>223.61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223.61</v>
      </c>
      <c r="AT81" s="8">
        <v>13.87</v>
      </c>
      <c r="AU81" s="8">
        <v>30.85</v>
      </c>
      <c r="AW81" s="198">
        <v>14.39</v>
      </c>
      <c r="AX81" s="198">
        <v>0</v>
      </c>
      <c r="AY81" s="198">
        <v>0</v>
      </c>
      <c r="AZ81" s="198">
        <v>0</v>
      </c>
      <c r="BA81" s="198">
        <v>0</v>
      </c>
      <c r="BB81" s="198">
        <v>0</v>
      </c>
      <c r="BC81" s="8">
        <f t="shared" si="51"/>
        <v>14.39</v>
      </c>
      <c r="BD81" s="198">
        <v>32</v>
      </c>
      <c r="BE81" s="198">
        <v>0</v>
      </c>
      <c r="BF81" s="198">
        <v>0</v>
      </c>
      <c r="BG81" s="198">
        <v>0</v>
      </c>
      <c r="BH81" s="198">
        <v>0</v>
      </c>
      <c r="BI81" s="198">
        <v>0</v>
      </c>
      <c r="BJ81" s="8">
        <f t="shared" si="52"/>
        <v>32</v>
      </c>
      <c r="BL81" s="8">
        <f t="shared" si="53"/>
        <v>13.87</v>
      </c>
      <c r="BM81" s="8">
        <f t="shared" si="54"/>
        <v>30.85</v>
      </c>
      <c r="BN81" s="8">
        <f t="shared" si="55"/>
        <v>14.39</v>
      </c>
      <c r="BO81" s="8">
        <f t="shared" si="56"/>
        <v>32</v>
      </c>
      <c r="BP81" s="139">
        <f t="shared" si="57"/>
        <v>-0.52000000000000135</v>
      </c>
      <c r="BQ81" s="139">
        <f t="shared" si="58"/>
        <v>-1.1499999999999986</v>
      </c>
    </row>
    <row r="82" spans="1:69">
      <c r="A82" s="8" t="s">
        <v>124</v>
      </c>
      <c r="B82" s="15">
        <f>'[3]24'!B84</f>
        <v>320</v>
      </c>
      <c r="C82" s="16">
        <f>'[3]24'!C84</f>
        <v>0</v>
      </c>
      <c r="D82" s="16">
        <f>'[3]24'!D84</f>
        <v>0</v>
      </c>
      <c r="E82" s="16">
        <f>'[3]24'!E84</f>
        <v>0</v>
      </c>
      <c r="F82" s="16">
        <f>'[3]24'!F84</f>
        <v>1010</v>
      </c>
      <c r="G82" s="16">
        <f>'[3]24'!G84</f>
        <v>0</v>
      </c>
      <c r="H82" s="17">
        <f t="shared" si="59"/>
        <v>1330</v>
      </c>
      <c r="I82" s="15">
        <f>'[3]24'!J84</f>
        <v>270</v>
      </c>
      <c r="J82" s="16">
        <f>'[3]24'!K84</f>
        <v>0</v>
      </c>
      <c r="K82" s="16">
        <f>'[3]24'!L84</f>
        <v>0</v>
      </c>
      <c r="L82" s="16">
        <f>'[3]24'!M84</f>
        <v>0</v>
      </c>
      <c r="M82" s="16">
        <f>'[3]24'!N84</f>
        <v>0</v>
      </c>
      <c r="N82" s="16">
        <f>'[3]24'!O84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14.39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14.39</v>
      </c>
      <c r="AE82" s="8">
        <f t="shared" si="43"/>
        <v>32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32</v>
      </c>
      <c r="AL82" s="8">
        <f t="shared" si="35"/>
        <v>223.61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223.61</v>
      </c>
      <c r="AT82" s="8">
        <v>13.87</v>
      </c>
      <c r="AU82" s="8">
        <v>30.85</v>
      </c>
      <c r="AW82" s="198">
        <v>14.39</v>
      </c>
      <c r="AX82" s="198">
        <v>0</v>
      </c>
      <c r="AY82" s="198">
        <v>0</v>
      </c>
      <c r="AZ82" s="198">
        <v>0</v>
      </c>
      <c r="BA82" s="198">
        <v>0</v>
      </c>
      <c r="BB82" s="198">
        <v>0</v>
      </c>
      <c r="BC82" s="8">
        <f t="shared" si="51"/>
        <v>14.39</v>
      </c>
      <c r="BD82" s="198">
        <v>32</v>
      </c>
      <c r="BE82" s="198">
        <v>0</v>
      </c>
      <c r="BF82" s="198">
        <v>0</v>
      </c>
      <c r="BG82" s="198">
        <v>0</v>
      </c>
      <c r="BH82" s="198">
        <v>0</v>
      </c>
      <c r="BI82" s="198">
        <v>0</v>
      </c>
      <c r="BJ82" s="8">
        <f t="shared" si="52"/>
        <v>32</v>
      </c>
      <c r="BL82" s="8">
        <f t="shared" si="53"/>
        <v>13.87</v>
      </c>
      <c r="BM82" s="8">
        <f t="shared" si="54"/>
        <v>30.85</v>
      </c>
      <c r="BN82" s="8">
        <f t="shared" si="55"/>
        <v>14.39</v>
      </c>
      <c r="BO82" s="8">
        <f t="shared" si="56"/>
        <v>32</v>
      </c>
      <c r="BP82" s="139">
        <f t="shared" si="57"/>
        <v>-0.52000000000000135</v>
      </c>
      <c r="BQ82" s="139">
        <f t="shared" si="58"/>
        <v>-1.1499999999999986</v>
      </c>
    </row>
    <row r="83" spans="1:69">
      <c r="A83" s="8" t="s">
        <v>125</v>
      </c>
      <c r="B83" s="15">
        <f>'[3]24'!B85</f>
        <v>320</v>
      </c>
      <c r="C83" s="16">
        <f>'[3]24'!C85</f>
        <v>0</v>
      </c>
      <c r="D83" s="16">
        <f>'[3]24'!D85</f>
        <v>0</v>
      </c>
      <c r="E83" s="16">
        <f>'[3]24'!E85</f>
        <v>0</v>
      </c>
      <c r="F83" s="16">
        <f>'[3]24'!F85</f>
        <v>1010</v>
      </c>
      <c r="G83" s="16">
        <f>'[3]24'!G85</f>
        <v>0</v>
      </c>
      <c r="H83" s="17">
        <f t="shared" si="59"/>
        <v>1330</v>
      </c>
      <c r="I83" s="15">
        <f>'[3]24'!J85</f>
        <v>270</v>
      </c>
      <c r="J83" s="16">
        <f>'[3]24'!K85</f>
        <v>0</v>
      </c>
      <c r="K83" s="16">
        <f>'[3]24'!L85</f>
        <v>0</v>
      </c>
      <c r="L83" s="16">
        <f>'[3]24'!M85</f>
        <v>0</v>
      </c>
      <c r="M83" s="16">
        <f>'[3]24'!N85</f>
        <v>0</v>
      </c>
      <c r="N83" s="16">
        <f>'[3]24'!O85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23.2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23.2</v>
      </c>
      <c r="AE83" s="8">
        <f t="shared" si="43"/>
        <v>23.2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23.2</v>
      </c>
      <c r="AL83" s="8">
        <f t="shared" si="35"/>
        <v>223.60000000000002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223.60000000000002</v>
      </c>
      <c r="AT83" s="8">
        <v>13.87</v>
      </c>
      <c r="AU83" s="8">
        <v>30.85</v>
      </c>
      <c r="AW83" s="198">
        <v>23.2</v>
      </c>
      <c r="AX83" s="198">
        <v>0</v>
      </c>
      <c r="AY83" s="198">
        <v>0</v>
      </c>
      <c r="AZ83" s="198">
        <v>0</v>
      </c>
      <c r="BA83" s="198">
        <v>0</v>
      </c>
      <c r="BB83" s="198">
        <v>0</v>
      </c>
      <c r="BC83" s="8">
        <f t="shared" si="51"/>
        <v>23.2</v>
      </c>
      <c r="BD83" s="198">
        <v>23.2</v>
      </c>
      <c r="BE83" s="198">
        <v>0</v>
      </c>
      <c r="BF83" s="198">
        <v>0</v>
      </c>
      <c r="BG83" s="198">
        <v>0</v>
      </c>
      <c r="BH83" s="198">
        <v>0</v>
      </c>
      <c r="BI83" s="198">
        <v>0</v>
      </c>
      <c r="BJ83" s="8">
        <f t="shared" si="52"/>
        <v>23.2</v>
      </c>
      <c r="BL83" s="8">
        <f t="shared" si="53"/>
        <v>13.87</v>
      </c>
      <c r="BM83" s="8">
        <f t="shared" si="54"/>
        <v>30.85</v>
      </c>
      <c r="BN83" s="8">
        <f t="shared" si="55"/>
        <v>23.2</v>
      </c>
      <c r="BO83" s="8">
        <f t="shared" si="56"/>
        <v>23.2</v>
      </c>
      <c r="BP83" s="139">
        <f t="shared" si="57"/>
        <v>-9.33</v>
      </c>
      <c r="BQ83" s="139">
        <f t="shared" si="58"/>
        <v>7.6500000000000021</v>
      </c>
    </row>
    <row r="84" spans="1:69">
      <c r="A84" s="8" t="s">
        <v>126</v>
      </c>
      <c r="B84" s="15">
        <f>'[3]24'!B86</f>
        <v>320</v>
      </c>
      <c r="C84" s="16">
        <f>'[3]24'!C86</f>
        <v>0</v>
      </c>
      <c r="D84" s="16">
        <f>'[3]24'!D86</f>
        <v>0</v>
      </c>
      <c r="E84" s="16">
        <f>'[3]24'!E86</f>
        <v>0</v>
      </c>
      <c r="F84" s="16">
        <f>'[3]24'!F86</f>
        <v>1010</v>
      </c>
      <c r="G84" s="16">
        <f>'[3]24'!G86</f>
        <v>0</v>
      </c>
      <c r="H84" s="17">
        <f t="shared" si="59"/>
        <v>1330</v>
      </c>
      <c r="I84" s="15">
        <f>'[3]24'!J86</f>
        <v>270</v>
      </c>
      <c r="J84" s="16">
        <f>'[3]24'!K86</f>
        <v>0</v>
      </c>
      <c r="K84" s="16">
        <f>'[3]24'!L86</f>
        <v>0</v>
      </c>
      <c r="L84" s="16">
        <f>'[3]24'!M86</f>
        <v>0</v>
      </c>
      <c r="M84" s="16">
        <f>'[3]24'!N86</f>
        <v>0</v>
      </c>
      <c r="N84" s="16">
        <f>'[3]24'!O86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25.46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25.46</v>
      </c>
      <c r="AE84" s="8">
        <f t="shared" si="43"/>
        <v>25.46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25.46</v>
      </c>
      <c r="AL84" s="8">
        <f t="shared" si="35"/>
        <v>219.07999999999998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219.07999999999998</v>
      </c>
      <c r="AT84" s="8">
        <v>22.34</v>
      </c>
      <c r="AU84" s="8">
        <v>30.85</v>
      </c>
      <c r="AW84" s="198">
        <v>25.46</v>
      </c>
      <c r="AX84" s="198">
        <v>0</v>
      </c>
      <c r="AY84" s="198">
        <v>0</v>
      </c>
      <c r="AZ84" s="198">
        <v>0</v>
      </c>
      <c r="BA84" s="198">
        <v>0</v>
      </c>
      <c r="BB84" s="198">
        <v>0</v>
      </c>
      <c r="BC84" s="8">
        <f t="shared" si="51"/>
        <v>25.46</v>
      </c>
      <c r="BD84" s="198">
        <v>25.46</v>
      </c>
      <c r="BE84" s="198">
        <v>0</v>
      </c>
      <c r="BF84" s="198">
        <v>0</v>
      </c>
      <c r="BG84" s="198">
        <v>0</v>
      </c>
      <c r="BH84" s="198">
        <v>0</v>
      </c>
      <c r="BI84" s="198">
        <v>0</v>
      </c>
      <c r="BJ84" s="8">
        <f t="shared" si="52"/>
        <v>25.46</v>
      </c>
      <c r="BL84" s="8">
        <f t="shared" si="53"/>
        <v>22.34</v>
      </c>
      <c r="BM84" s="8">
        <f t="shared" si="54"/>
        <v>30.85</v>
      </c>
      <c r="BN84" s="8">
        <f t="shared" si="55"/>
        <v>25.46</v>
      </c>
      <c r="BO84" s="8">
        <f t="shared" si="56"/>
        <v>25.46</v>
      </c>
      <c r="BP84" s="139">
        <f t="shared" si="57"/>
        <v>-3.120000000000001</v>
      </c>
      <c r="BQ84" s="139">
        <f t="shared" si="58"/>
        <v>5.3900000000000006</v>
      </c>
    </row>
    <row r="85" spans="1:69">
      <c r="A85" s="8" t="s">
        <v>127</v>
      </c>
      <c r="B85" s="15">
        <f>'[3]24'!B87</f>
        <v>320</v>
      </c>
      <c r="C85" s="16">
        <f>'[3]24'!C87</f>
        <v>0</v>
      </c>
      <c r="D85" s="16">
        <f>'[3]24'!D87</f>
        <v>0</v>
      </c>
      <c r="E85" s="16">
        <f>'[3]24'!E87</f>
        <v>0</v>
      </c>
      <c r="F85" s="16">
        <f>'[3]24'!F87</f>
        <v>1010</v>
      </c>
      <c r="G85" s="16">
        <f>'[3]24'!G87</f>
        <v>0</v>
      </c>
      <c r="H85" s="17">
        <f t="shared" si="59"/>
        <v>1330</v>
      </c>
      <c r="I85" s="15">
        <f>'[3]24'!J87</f>
        <v>270</v>
      </c>
      <c r="J85" s="16">
        <f>'[3]24'!K87</f>
        <v>0</v>
      </c>
      <c r="K85" s="16">
        <f>'[3]24'!L87</f>
        <v>0</v>
      </c>
      <c r="L85" s="16">
        <f>'[3]24'!M87</f>
        <v>0</v>
      </c>
      <c r="M85" s="16">
        <f>'[3]24'!N87</f>
        <v>0</v>
      </c>
      <c r="N85" s="16">
        <f>'[3]24'!O87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25.46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25.46</v>
      </c>
      <c r="AE85" s="8">
        <f t="shared" si="43"/>
        <v>25.46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25.46</v>
      </c>
      <c r="AL85" s="8">
        <f t="shared" si="35"/>
        <v>219.07999999999998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219.07999999999998</v>
      </c>
      <c r="AT85" s="8">
        <v>22.34</v>
      </c>
      <c r="AU85" s="8">
        <v>24.55</v>
      </c>
      <c r="AW85" s="198">
        <v>25.46</v>
      </c>
      <c r="AX85" s="198">
        <v>0</v>
      </c>
      <c r="AY85" s="198">
        <v>0</v>
      </c>
      <c r="AZ85" s="198">
        <v>0</v>
      </c>
      <c r="BA85" s="198">
        <v>0</v>
      </c>
      <c r="BB85" s="198">
        <v>0</v>
      </c>
      <c r="BC85" s="8">
        <f t="shared" si="51"/>
        <v>25.46</v>
      </c>
      <c r="BD85" s="198">
        <v>25.46</v>
      </c>
      <c r="BE85" s="198">
        <v>0</v>
      </c>
      <c r="BF85" s="198">
        <v>0</v>
      </c>
      <c r="BG85" s="198">
        <v>0</v>
      </c>
      <c r="BH85" s="198">
        <v>0</v>
      </c>
      <c r="BI85" s="198">
        <v>0</v>
      </c>
      <c r="BJ85" s="8">
        <f t="shared" si="52"/>
        <v>25.46</v>
      </c>
      <c r="BL85" s="8">
        <f t="shared" si="53"/>
        <v>22.34</v>
      </c>
      <c r="BM85" s="8">
        <f t="shared" si="54"/>
        <v>24.55</v>
      </c>
      <c r="BN85" s="8">
        <f t="shared" si="55"/>
        <v>25.46</v>
      </c>
      <c r="BO85" s="8">
        <f t="shared" si="56"/>
        <v>25.46</v>
      </c>
      <c r="BP85" s="139">
        <f t="shared" si="57"/>
        <v>-3.120000000000001</v>
      </c>
      <c r="BQ85" s="139">
        <f t="shared" si="58"/>
        <v>-0.91000000000000014</v>
      </c>
    </row>
    <row r="86" spans="1:69">
      <c r="A86" s="8" t="s">
        <v>128</v>
      </c>
      <c r="B86" s="15">
        <f>'[3]24'!B88</f>
        <v>320</v>
      </c>
      <c r="C86" s="16">
        <f>'[3]24'!C88</f>
        <v>0</v>
      </c>
      <c r="D86" s="16">
        <f>'[3]24'!D88</f>
        <v>0</v>
      </c>
      <c r="E86" s="16">
        <f>'[3]24'!E88</f>
        <v>0</v>
      </c>
      <c r="F86" s="16">
        <f>'[3]24'!F88</f>
        <v>1010</v>
      </c>
      <c r="G86" s="16">
        <f>'[3]24'!G88</f>
        <v>0</v>
      </c>
      <c r="H86" s="17">
        <f t="shared" si="59"/>
        <v>1330</v>
      </c>
      <c r="I86" s="15">
        <f>'[3]24'!J88</f>
        <v>270</v>
      </c>
      <c r="J86" s="16">
        <f>'[3]24'!K88</f>
        <v>0</v>
      </c>
      <c r="K86" s="16">
        <f>'[3]24'!L88</f>
        <v>0</v>
      </c>
      <c r="L86" s="16">
        <f>'[3]24'!M88</f>
        <v>0</v>
      </c>
      <c r="M86" s="16">
        <f>'[3]24'!N88</f>
        <v>0</v>
      </c>
      <c r="N86" s="16">
        <f>'[3]24'!O88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26.99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26.99</v>
      </c>
      <c r="AE86" s="8">
        <f t="shared" si="43"/>
        <v>26.99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26.99</v>
      </c>
      <c r="AL86" s="8">
        <f t="shared" si="35"/>
        <v>216.01999999999998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216.01999999999998</v>
      </c>
      <c r="AT86" s="8">
        <v>25.47</v>
      </c>
      <c r="AU86" s="8">
        <v>26.02</v>
      </c>
      <c r="AW86" s="198">
        <v>26.99</v>
      </c>
      <c r="AX86" s="198">
        <v>0</v>
      </c>
      <c r="AY86" s="198">
        <v>0</v>
      </c>
      <c r="AZ86" s="198">
        <v>0</v>
      </c>
      <c r="BA86" s="198">
        <v>0</v>
      </c>
      <c r="BB86" s="198">
        <v>0</v>
      </c>
      <c r="BC86" s="8">
        <f t="shared" si="51"/>
        <v>26.99</v>
      </c>
      <c r="BD86" s="198">
        <v>26.99</v>
      </c>
      <c r="BE86" s="198">
        <v>0</v>
      </c>
      <c r="BF86" s="198">
        <v>0</v>
      </c>
      <c r="BG86" s="198">
        <v>0</v>
      </c>
      <c r="BH86" s="198">
        <v>0</v>
      </c>
      <c r="BI86" s="198">
        <v>0</v>
      </c>
      <c r="BJ86" s="8">
        <f t="shared" si="52"/>
        <v>26.99</v>
      </c>
      <c r="BL86" s="8">
        <f t="shared" si="53"/>
        <v>25.47</v>
      </c>
      <c r="BM86" s="8">
        <f t="shared" si="54"/>
        <v>26.02</v>
      </c>
      <c r="BN86" s="8">
        <f t="shared" si="55"/>
        <v>26.99</v>
      </c>
      <c r="BO86" s="8">
        <f t="shared" si="56"/>
        <v>26.99</v>
      </c>
      <c r="BP86" s="139">
        <f t="shared" si="57"/>
        <v>-1.5199999999999996</v>
      </c>
      <c r="BQ86" s="139">
        <f t="shared" si="58"/>
        <v>-0.96999999999999886</v>
      </c>
    </row>
    <row r="87" spans="1:69">
      <c r="A87" s="8" t="s">
        <v>129</v>
      </c>
      <c r="B87" s="15">
        <f>'[3]24'!B89</f>
        <v>320</v>
      </c>
      <c r="C87" s="16">
        <f>'[3]24'!C89</f>
        <v>0</v>
      </c>
      <c r="D87" s="16">
        <f>'[3]24'!D89</f>
        <v>0</v>
      </c>
      <c r="E87" s="16">
        <f>'[3]24'!E89</f>
        <v>0</v>
      </c>
      <c r="F87" s="16">
        <f>'[3]24'!F89</f>
        <v>1010</v>
      </c>
      <c r="G87" s="16">
        <f>'[3]24'!G89</f>
        <v>0</v>
      </c>
      <c r="H87" s="17">
        <f t="shared" si="59"/>
        <v>1330</v>
      </c>
      <c r="I87" s="15">
        <f>'[3]24'!J89</f>
        <v>270</v>
      </c>
      <c r="J87" s="16">
        <f>'[3]24'!K89</f>
        <v>0</v>
      </c>
      <c r="K87" s="16">
        <f>'[3]24'!L89</f>
        <v>0</v>
      </c>
      <c r="L87" s="16">
        <f>'[3]24'!M89</f>
        <v>0</v>
      </c>
      <c r="M87" s="16">
        <f>'[3]24'!N89</f>
        <v>0</v>
      </c>
      <c r="N87" s="16">
        <f>'[3]24'!O89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26.99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26.99</v>
      </c>
      <c r="AE87" s="8">
        <f t="shared" si="43"/>
        <v>26.99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26.99</v>
      </c>
      <c r="AL87" s="8">
        <f t="shared" si="35"/>
        <v>216.01999999999998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216.01999999999998</v>
      </c>
      <c r="AT87" s="8">
        <v>26.02</v>
      </c>
      <c r="AU87" s="8">
        <v>26.02</v>
      </c>
      <c r="AW87" s="198">
        <v>26.99</v>
      </c>
      <c r="AX87" s="198">
        <v>0</v>
      </c>
      <c r="AY87" s="198">
        <v>0</v>
      </c>
      <c r="AZ87" s="198">
        <v>0</v>
      </c>
      <c r="BA87" s="198">
        <v>0</v>
      </c>
      <c r="BB87" s="198">
        <v>0</v>
      </c>
      <c r="BC87" s="8">
        <f t="shared" si="51"/>
        <v>26.99</v>
      </c>
      <c r="BD87" s="198">
        <v>26.99</v>
      </c>
      <c r="BE87" s="198">
        <v>0</v>
      </c>
      <c r="BF87" s="198">
        <v>0</v>
      </c>
      <c r="BG87" s="198">
        <v>0</v>
      </c>
      <c r="BH87" s="198">
        <v>0</v>
      </c>
      <c r="BI87" s="198">
        <v>0</v>
      </c>
      <c r="BJ87" s="8">
        <f t="shared" si="52"/>
        <v>26.99</v>
      </c>
      <c r="BL87" s="8">
        <f t="shared" si="53"/>
        <v>26.02</v>
      </c>
      <c r="BM87" s="8">
        <f t="shared" si="54"/>
        <v>26.02</v>
      </c>
      <c r="BN87" s="8">
        <f t="shared" si="55"/>
        <v>26.99</v>
      </c>
      <c r="BO87" s="8">
        <f t="shared" si="56"/>
        <v>26.99</v>
      </c>
      <c r="BP87" s="139">
        <f t="shared" si="57"/>
        <v>-0.96999999999999886</v>
      </c>
      <c r="BQ87" s="139">
        <f t="shared" si="58"/>
        <v>-0.96999999999999886</v>
      </c>
    </row>
    <row r="88" spans="1:69">
      <c r="A88" s="8" t="s">
        <v>130</v>
      </c>
      <c r="B88" s="15">
        <f>'[3]24'!B90</f>
        <v>320</v>
      </c>
      <c r="C88" s="16">
        <f>'[3]24'!C90</f>
        <v>0</v>
      </c>
      <c r="D88" s="16">
        <f>'[3]24'!D90</f>
        <v>0</v>
      </c>
      <c r="E88" s="16">
        <f>'[3]24'!E90</f>
        <v>0</v>
      </c>
      <c r="F88" s="16">
        <f>'[3]24'!F90</f>
        <v>1010</v>
      </c>
      <c r="G88" s="16">
        <f>'[3]24'!G90</f>
        <v>0</v>
      </c>
      <c r="H88" s="17">
        <f t="shared" si="59"/>
        <v>1330</v>
      </c>
      <c r="I88" s="15">
        <f>'[3]24'!J90</f>
        <v>270</v>
      </c>
      <c r="J88" s="16">
        <f>'[3]24'!K90</f>
        <v>0</v>
      </c>
      <c r="K88" s="16">
        <f>'[3]24'!L90</f>
        <v>0</v>
      </c>
      <c r="L88" s="16">
        <f>'[3]24'!M90</f>
        <v>0</v>
      </c>
      <c r="M88" s="16">
        <f>'[3]24'!N90</f>
        <v>0</v>
      </c>
      <c r="N88" s="16">
        <f>'[3]24'!O90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26.99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26.99</v>
      </c>
      <c r="AE88" s="8">
        <f t="shared" si="43"/>
        <v>26.99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26.99</v>
      </c>
      <c r="AL88" s="8">
        <f t="shared" si="35"/>
        <v>216.01999999999998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216.01999999999998</v>
      </c>
      <c r="AT88" s="8">
        <v>26.02</v>
      </c>
      <c r="AU88" s="8">
        <v>26.02</v>
      </c>
      <c r="AW88" s="198">
        <v>26.99</v>
      </c>
      <c r="AX88" s="198">
        <v>0</v>
      </c>
      <c r="AY88" s="198">
        <v>0</v>
      </c>
      <c r="AZ88" s="198">
        <v>0</v>
      </c>
      <c r="BA88" s="198">
        <v>0</v>
      </c>
      <c r="BB88" s="198">
        <v>0</v>
      </c>
      <c r="BC88" s="8">
        <f t="shared" si="51"/>
        <v>26.99</v>
      </c>
      <c r="BD88" s="198">
        <v>26.99</v>
      </c>
      <c r="BE88" s="198">
        <v>0</v>
      </c>
      <c r="BF88" s="198">
        <v>0</v>
      </c>
      <c r="BG88" s="198">
        <v>0</v>
      </c>
      <c r="BH88" s="198">
        <v>0</v>
      </c>
      <c r="BI88" s="198">
        <v>0</v>
      </c>
      <c r="BJ88" s="8">
        <f t="shared" si="52"/>
        <v>26.99</v>
      </c>
      <c r="BL88" s="8">
        <f t="shared" si="53"/>
        <v>26.02</v>
      </c>
      <c r="BM88" s="8">
        <f t="shared" si="54"/>
        <v>26.02</v>
      </c>
      <c r="BN88" s="8">
        <f t="shared" si="55"/>
        <v>26.99</v>
      </c>
      <c r="BO88" s="8">
        <f t="shared" si="56"/>
        <v>26.99</v>
      </c>
      <c r="BP88" s="139">
        <f t="shared" si="57"/>
        <v>-0.96999999999999886</v>
      </c>
      <c r="BQ88" s="139">
        <f t="shared" si="58"/>
        <v>-0.96999999999999886</v>
      </c>
    </row>
    <row r="89" spans="1:69">
      <c r="A89" s="8" t="s">
        <v>131</v>
      </c>
      <c r="B89" s="15">
        <f>'[3]24'!B91</f>
        <v>320</v>
      </c>
      <c r="C89" s="16">
        <f>'[3]24'!C91</f>
        <v>0</v>
      </c>
      <c r="D89" s="16">
        <f>'[3]24'!D91</f>
        <v>0</v>
      </c>
      <c r="E89" s="16">
        <f>'[3]24'!E91</f>
        <v>0</v>
      </c>
      <c r="F89" s="16">
        <f>'[3]24'!F91</f>
        <v>1010</v>
      </c>
      <c r="G89" s="16">
        <f>'[3]24'!G91</f>
        <v>0</v>
      </c>
      <c r="H89" s="17">
        <f t="shared" si="59"/>
        <v>1330</v>
      </c>
      <c r="I89" s="15">
        <f>'[3]24'!J91</f>
        <v>270</v>
      </c>
      <c r="J89" s="16">
        <f>'[3]24'!K91</f>
        <v>0</v>
      </c>
      <c r="K89" s="16">
        <f>'[3]24'!L91</f>
        <v>0</v>
      </c>
      <c r="L89" s="16">
        <f>'[3]24'!M91</f>
        <v>0</v>
      </c>
      <c r="M89" s="16">
        <f>'[3]24'!N91</f>
        <v>0</v>
      </c>
      <c r="N89" s="16">
        <f>'[3]24'!O91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26.99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26.99</v>
      </c>
      <c r="AE89" s="8">
        <f t="shared" si="43"/>
        <v>26.99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26.99</v>
      </c>
      <c r="AL89" s="8">
        <f t="shared" si="35"/>
        <v>216.01999999999998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216.01999999999998</v>
      </c>
      <c r="AT89" s="8">
        <v>26.02</v>
      </c>
      <c r="AU89" s="8">
        <v>26.02</v>
      </c>
      <c r="AW89" s="198">
        <v>26.99</v>
      </c>
      <c r="AX89" s="198">
        <v>0</v>
      </c>
      <c r="AY89" s="198">
        <v>0</v>
      </c>
      <c r="AZ89" s="198">
        <v>0</v>
      </c>
      <c r="BA89" s="198">
        <v>0</v>
      </c>
      <c r="BB89" s="198">
        <v>0</v>
      </c>
      <c r="BC89" s="8">
        <f t="shared" si="51"/>
        <v>26.99</v>
      </c>
      <c r="BD89" s="198">
        <v>26.99</v>
      </c>
      <c r="BE89" s="198">
        <v>0</v>
      </c>
      <c r="BF89" s="198">
        <v>0</v>
      </c>
      <c r="BG89" s="198">
        <v>0</v>
      </c>
      <c r="BH89" s="198">
        <v>0</v>
      </c>
      <c r="BI89" s="198">
        <v>0</v>
      </c>
      <c r="BJ89" s="8">
        <f t="shared" si="52"/>
        <v>26.99</v>
      </c>
      <c r="BL89" s="8">
        <f t="shared" si="53"/>
        <v>26.02</v>
      </c>
      <c r="BM89" s="8">
        <f t="shared" si="54"/>
        <v>26.02</v>
      </c>
      <c r="BN89" s="8">
        <f t="shared" si="55"/>
        <v>26.99</v>
      </c>
      <c r="BO89" s="8">
        <f t="shared" si="56"/>
        <v>26.99</v>
      </c>
      <c r="BP89" s="139">
        <f t="shared" si="57"/>
        <v>-0.96999999999999886</v>
      </c>
      <c r="BQ89" s="139">
        <f t="shared" si="58"/>
        <v>-0.96999999999999886</v>
      </c>
    </row>
    <row r="90" spans="1:69">
      <c r="A90" s="8" t="s">
        <v>132</v>
      </c>
      <c r="B90" s="15">
        <f>'[3]24'!B92</f>
        <v>320</v>
      </c>
      <c r="C90" s="16">
        <f>'[3]24'!C92</f>
        <v>0</v>
      </c>
      <c r="D90" s="16">
        <f>'[3]24'!D92</f>
        <v>0</v>
      </c>
      <c r="E90" s="16">
        <f>'[3]24'!E92</f>
        <v>0</v>
      </c>
      <c r="F90" s="16">
        <f>'[3]24'!F92</f>
        <v>1010</v>
      </c>
      <c r="G90" s="16">
        <f>'[3]24'!G92</f>
        <v>0</v>
      </c>
      <c r="H90" s="17">
        <f t="shared" si="59"/>
        <v>1330</v>
      </c>
      <c r="I90" s="15">
        <f>'[3]24'!J92</f>
        <v>270</v>
      </c>
      <c r="J90" s="16">
        <f>'[3]24'!K92</f>
        <v>0</v>
      </c>
      <c r="K90" s="16">
        <f>'[3]24'!L92</f>
        <v>0</v>
      </c>
      <c r="L90" s="16">
        <f>'[3]24'!M92</f>
        <v>0</v>
      </c>
      <c r="M90" s="16">
        <f>'[3]24'!N92</f>
        <v>0</v>
      </c>
      <c r="N90" s="16">
        <f>'[3]24'!O92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26.99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26.99</v>
      </c>
      <c r="AE90" s="8">
        <f t="shared" si="43"/>
        <v>26.99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26.99</v>
      </c>
      <c r="AL90" s="8">
        <f t="shared" si="35"/>
        <v>216.01999999999998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216.01999999999998</v>
      </c>
      <c r="AT90" s="8">
        <v>26.02</v>
      </c>
      <c r="AU90" s="8">
        <v>26.02</v>
      </c>
      <c r="AW90" s="198">
        <v>26.99</v>
      </c>
      <c r="AX90" s="198">
        <v>0</v>
      </c>
      <c r="AY90" s="198">
        <v>0</v>
      </c>
      <c r="AZ90" s="198">
        <v>0</v>
      </c>
      <c r="BA90" s="198">
        <v>0</v>
      </c>
      <c r="BB90" s="198">
        <v>0</v>
      </c>
      <c r="BC90" s="8">
        <f t="shared" si="51"/>
        <v>26.99</v>
      </c>
      <c r="BD90" s="198">
        <v>26.99</v>
      </c>
      <c r="BE90" s="198">
        <v>0</v>
      </c>
      <c r="BF90" s="198">
        <v>0</v>
      </c>
      <c r="BG90" s="198">
        <v>0</v>
      </c>
      <c r="BH90" s="198">
        <v>0</v>
      </c>
      <c r="BI90" s="198">
        <v>0</v>
      </c>
      <c r="BJ90" s="8">
        <f t="shared" si="52"/>
        <v>26.99</v>
      </c>
      <c r="BL90" s="8">
        <f t="shared" si="53"/>
        <v>26.02</v>
      </c>
      <c r="BM90" s="8">
        <f t="shared" si="54"/>
        <v>26.02</v>
      </c>
      <c r="BN90" s="8">
        <f t="shared" si="55"/>
        <v>26.99</v>
      </c>
      <c r="BO90" s="8">
        <f t="shared" si="56"/>
        <v>26.99</v>
      </c>
      <c r="BP90" s="139">
        <f t="shared" si="57"/>
        <v>-0.96999999999999886</v>
      </c>
      <c r="BQ90" s="139">
        <f t="shared" si="58"/>
        <v>-0.96999999999999886</v>
      </c>
    </row>
    <row r="91" spans="1:69">
      <c r="A91" s="8" t="s">
        <v>133</v>
      </c>
      <c r="B91" s="15">
        <f>'[3]24'!B93</f>
        <v>320</v>
      </c>
      <c r="C91" s="16">
        <f>'[3]24'!C93</f>
        <v>0</v>
      </c>
      <c r="D91" s="16">
        <f>'[3]24'!D93</f>
        <v>0</v>
      </c>
      <c r="E91" s="16">
        <f>'[3]24'!E93</f>
        <v>0</v>
      </c>
      <c r="F91" s="16">
        <f>'[3]24'!F93</f>
        <v>1010</v>
      </c>
      <c r="G91" s="16">
        <f>'[3]24'!G93</f>
        <v>0</v>
      </c>
      <c r="H91" s="17">
        <f t="shared" si="59"/>
        <v>1330</v>
      </c>
      <c r="I91" s="15">
        <f>'[3]24'!J93</f>
        <v>270</v>
      </c>
      <c r="J91" s="16">
        <f>'[3]24'!K93</f>
        <v>0</v>
      </c>
      <c r="K91" s="16">
        <f>'[3]24'!L93</f>
        <v>0</v>
      </c>
      <c r="L91" s="16">
        <f>'[3]24'!M93</f>
        <v>0</v>
      </c>
      <c r="M91" s="16">
        <f>'[3]24'!N93</f>
        <v>0</v>
      </c>
      <c r="N91" s="16">
        <f>'[3]24'!O93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26.99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26.99</v>
      </c>
      <c r="AE91" s="8">
        <f t="shared" si="43"/>
        <v>26.99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26.99</v>
      </c>
      <c r="AL91" s="8">
        <f t="shared" si="35"/>
        <v>216.01999999999998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216.01999999999998</v>
      </c>
      <c r="AT91" s="8">
        <v>26.02</v>
      </c>
      <c r="AU91" s="8">
        <v>26.02</v>
      </c>
      <c r="AW91" s="198">
        <v>26.99</v>
      </c>
      <c r="AX91" s="198">
        <v>0</v>
      </c>
      <c r="AY91" s="198">
        <v>0</v>
      </c>
      <c r="AZ91" s="198">
        <v>0</v>
      </c>
      <c r="BA91" s="198">
        <v>0</v>
      </c>
      <c r="BB91" s="198">
        <v>0</v>
      </c>
      <c r="BC91" s="8">
        <f t="shared" si="51"/>
        <v>26.99</v>
      </c>
      <c r="BD91" s="198">
        <v>26.99</v>
      </c>
      <c r="BE91" s="198">
        <v>0</v>
      </c>
      <c r="BF91" s="198">
        <v>0</v>
      </c>
      <c r="BG91" s="198">
        <v>0</v>
      </c>
      <c r="BH91" s="198">
        <v>0</v>
      </c>
      <c r="BI91" s="198">
        <v>0</v>
      </c>
      <c r="BJ91" s="8">
        <f t="shared" si="52"/>
        <v>26.99</v>
      </c>
      <c r="BL91" s="8">
        <f t="shared" si="53"/>
        <v>26.02</v>
      </c>
      <c r="BM91" s="8">
        <f t="shared" si="54"/>
        <v>26.02</v>
      </c>
      <c r="BN91" s="8">
        <f t="shared" si="55"/>
        <v>26.99</v>
      </c>
      <c r="BO91" s="8">
        <f t="shared" si="56"/>
        <v>26.99</v>
      </c>
      <c r="BP91" s="139">
        <f t="shared" si="57"/>
        <v>-0.96999999999999886</v>
      </c>
      <c r="BQ91" s="139">
        <f t="shared" si="58"/>
        <v>-0.96999999999999886</v>
      </c>
    </row>
    <row r="92" spans="1:69">
      <c r="A92" s="8" t="s">
        <v>134</v>
      </c>
      <c r="B92" s="15">
        <f>'[3]24'!B94</f>
        <v>320</v>
      </c>
      <c r="C92" s="16">
        <f>'[3]24'!C94</f>
        <v>0</v>
      </c>
      <c r="D92" s="16">
        <f>'[3]24'!D94</f>
        <v>0</v>
      </c>
      <c r="E92" s="16">
        <f>'[3]24'!E94</f>
        <v>0</v>
      </c>
      <c r="F92" s="16">
        <f>'[3]24'!F94</f>
        <v>1010</v>
      </c>
      <c r="G92" s="16">
        <f>'[3]24'!G94</f>
        <v>0</v>
      </c>
      <c r="H92" s="17">
        <f t="shared" si="59"/>
        <v>1330</v>
      </c>
      <c r="I92" s="15">
        <f>'[3]24'!J94</f>
        <v>270</v>
      </c>
      <c r="J92" s="16">
        <f>'[3]24'!K94</f>
        <v>0</v>
      </c>
      <c r="K92" s="16">
        <f>'[3]24'!L94</f>
        <v>0</v>
      </c>
      <c r="L92" s="16">
        <f>'[3]24'!M94</f>
        <v>0</v>
      </c>
      <c r="M92" s="16">
        <f>'[3]24'!N94</f>
        <v>0</v>
      </c>
      <c r="N92" s="16">
        <f>'[3]24'!O94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26.99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26.99</v>
      </c>
      <c r="AE92" s="8">
        <f t="shared" si="43"/>
        <v>26.99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26.99</v>
      </c>
      <c r="AL92" s="8">
        <f t="shared" si="35"/>
        <v>216.01999999999998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216.01999999999998</v>
      </c>
      <c r="AT92" s="8">
        <v>26.02</v>
      </c>
      <c r="AU92" s="8">
        <v>26.02</v>
      </c>
      <c r="AW92" s="198">
        <v>26.99</v>
      </c>
      <c r="AX92" s="198">
        <v>0</v>
      </c>
      <c r="AY92" s="198">
        <v>0</v>
      </c>
      <c r="AZ92" s="198">
        <v>0</v>
      </c>
      <c r="BA92" s="198">
        <v>0</v>
      </c>
      <c r="BB92" s="198">
        <v>0</v>
      </c>
      <c r="BC92" s="8">
        <f t="shared" si="51"/>
        <v>26.99</v>
      </c>
      <c r="BD92" s="198">
        <v>26.99</v>
      </c>
      <c r="BE92" s="198">
        <v>0</v>
      </c>
      <c r="BF92" s="198">
        <v>0</v>
      </c>
      <c r="BG92" s="198">
        <v>0</v>
      </c>
      <c r="BH92" s="198">
        <v>0</v>
      </c>
      <c r="BI92" s="198">
        <v>0</v>
      </c>
      <c r="BJ92" s="8">
        <f t="shared" si="52"/>
        <v>26.99</v>
      </c>
      <c r="BL92" s="8">
        <f t="shared" si="53"/>
        <v>26.02</v>
      </c>
      <c r="BM92" s="8">
        <f t="shared" si="54"/>
        <v>26.02</v>
      </c>
      <c r="BN92" s="8">
        <f t="shared" si="55"/>
        <v>26.99</v>
      </c>
      <c r="BO92" s="8">
        <f t="shared" si="56"/>
        <v>26.99</v>
      </c>
      <c r="BP92" s="139">
        <f t="shared" si="57"/>
        <v>-0.96999999999999886</v>
      </c>
      <c r="BQ92" s="139">
        <f t="shared" si="58"/>
        <v>-0.96999999999999886</v>
      </c>
    </row>
    <row r="93" spans="1:69">
      <c r="A93" s="8" t="s">
        <v>135</v>
      </c>
      <c r="B93" s="15">
        <f>'[3]24'!B95</f>
        <v>320</v>
      </c>
      <c r="C93" s="16">
        <f>'[3]24'!C95</f>
        <v>0</v>
      </c>
      <c r="D93" s="16">
        <f>'[3]24'!D95</f>
        <v>0</v>
      </c>
      <c r="E93" s="16">
        <f>'[3]24'!E95</f>
        <v>0</v>
      </c>
      <c r="F93" s="16">
        <f>'[3]24'!F95</f>
        <v>1010</v>
      </c>
      <c r="G93" s="16">
        <f>'[3]24'!G95</f>
        <v>0</v>
      </c>
      <c r="H93" s="17">
        <f t="shared" si="59"/>
        <v>1330</v>
      </c>
      <c r="I93" s="15">
        <f>'[3]24'!J95</f>
        <v>270</v>
      </c>
      <c r="J93" s="16">
        <f>'[3]24'!K95</f>
        <v>0</v>
      </c>
      <c r="K93" s="16">
        <f>'[3]24'!L95</f>
        <v>0</v>
      </c>
      <c r="L93" s="16">
        <f>'[3]24'!M95</f>
        <v>0</v>
      </c>
      <c r="M93" s="16">
        <f>'[3]24'!N95</f>
        <v>0</v>
      </c>
      <c r="N93" s="16">
        <f>'[3]24'!O95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26.99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26.99</v>
      </c>
      <c r="AE93" s="8">
        <f t="shared" si="43"/>
        <v>26.99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26.99</v>
      </c>
      <c r="AL93" s="8">
        <f t="shared" si="35"/>
        <v>216.01999999999998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216.01999999999998</v>
      </c>
      <c r="AT93" s="8">
        <v>26.02</v>
      </c>
      <c r="AU93" s="8">
        <v>26.02</v>
      </c>
      <c r="AW93" s="198">
        <v>26.99</v>
      </c>
      <c r="AX93" s="198">
        <v>0</v>
      </c>
      <c r="AY93" s="198">
        <v>0</v>
      </c>
      <c r="AZ93" s="198">
        <v>0</v>
      </c>
      <c r="BA93" s="198">
        <v>0</v>
      </c>
      <c r="BB93" s="198">
        <v>0</v>
      </c>
      <c r="BC93" s="8">
        <f t="shared" si="51"/>
        <v>26.99</v>
      </c>
      <c r="BD93" s="198">
        <v>26.99</v>
      </c>
      <c r="BE93" s="198">
        <v>0</v>
      </c>
      <c r="BF93" s="198">
        <v>0</v>
      </c>
      <c r="BG93" s="198">
        <v>0</v>
      </c>
      <c r="BH93" s="198">
        <v>0</v>
      </c>
      <c r="BI93" s="198">
        <v>0</v>
      </c>
      <c r="BJ93" s="8">
        <f t="shared" si="52"/>
        <v>26.99</v>
      </c>
      <c r="BL93" s="8">
        <f t="shared" si="53"/>
        <v>26.02</v>
      </c>
      <c r="BM93" s="8">
        <f t="shared" si="54"/>
        <v>26.02</v>
      </c>
      <c r="BN93" s="8">
        <f t="shared" si="55"/>
        <v>26.99</v>
      </c>
      <c r="BO93" s="8">
        <f t="shared" si="56"/>
        <v>26.99</v>
      </c>
      <c r="BP93" s="139">
        <f t="shared" si="57"/>
        <v>-0.96999999999999886</v>
      </c>
      <c r="BQ93" s="139">
        <f t="shared" si="58"/>
        <v>-0.96999999999999886</v>
      </c>
    </row>
    <row r="94" spans="1:69">
      <c r="A94" s="8" t="s">
        <v>136</v>
      </c>
      <c r="B94" s="15">
        <f>'[3]24'!B96</f>
        <v>320</v>
      </c>
      <c r="C94" s="16">
        <f>'[3]24'!C96</f>
        <v>0</v>
      </c>
      <c r="D94" s="16">
        <f>'[3]24'!D96</f>
        <v>0</v>
      </c>
      <c r="E94" s="16">
        <f>'[3]24'!E96</f>
        <v>0</v>
      </c>
      <c r="F94" s="16">
        <f>'[3]24'!F96</f>
        <v>1010</v>
      </c>
      <c r="G94" s="16">
        <f>'[3]24'!G96</f>
        <v>0</v>
      </c>
      <c r="H94" s="17">
        <f t="shared" si="59"/>
        <v>1330</v>
      </c>
      <c r="I94" s="15">
        <f>'[3]24'!J96</f>
        <v>270</v>
      </c>
      <c r="J94" s="16">
        <f>'[3]24'!K96</f>
        <v>0</v>
      </c>
      <c r="K94" s="16">
        <f>'[3]24'!L96</f>
        <v>0</v>
      </c>
      <c r="L94" s="16">
        <f>'[3]24'!M96</f>
        <v>0</v>
      </c>
      <c r="M94" s="16">
        <f>'[3]24'!N96</f>
        <v>0</v>
      </c>
      <c r="N94" s="16">
        <f>'[3]24'!O96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26.99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26.99</v>
      </c>
      <c r="AE94" s="8">
        <f t="shared" si="43"/>
        <v>26.99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26.99</v>
      </c>
      <c r="AL94" s="8">
        <f t="shared" si="35"/>
        <v>216.01999999999998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216.01999999999998</v>
      </c>
      <c r="AT94" s="8">
        <v>26.02</v>
      </c>
      <c r="AU94" s="8">
        <v>26.02</v>
      </c>
      <c r="AW94" s="198">
        <v>26.99</v>
      </c>
      <c r="AX94" s="198">
        <v>0</v>
      </c>
      <c r="AY94" s="198">
        <v>0</v>
      </c>
      <c r="AZ94" s="198">
        <v>0</v>
      </c>
      <c r="BA94" s="198">
        <v>0</v>
      </c>
      <c r="BB94" s="198">
        <v>0</v>
      </c>
      <c r="BC94" s="8">
        <f t="shared" si="51"/>
        <v>26.99</v>
      </c>
      <c r="BD94" s="198">
        <v>26.99</v>
      </c>
      <c r="BE94" s="198">
        <v>0</v>
      </c>
      <c r="BF94" s="198">
        <v>0</v>
      </c>
      <c r="BG94" s="198">
        <v>0</v>
      </c>
      <c r="BH94" s="198">
        <v>0</v>
      </c>
      <c r="BI94" s="198">
        <v>0</v>
      </c>
      <c r="BJ94" s="8">
        <f t="shared" si="52"/>
        <v>26.99</v>
      </c>
      <c r="BL94" s="8">
        <f t="shared" si="53"/>
        <v>26.02</v>
      </c>
      <c r="BM94" s="8">
        <f t="shared" si="54"/>
        <v>26.02</v>
      </c>
      <c r="BN94" s="8">
        <f t="shared" si="55"/>
        <v>26.99</v>
      </c>
      <c r="BO94" s="8">
        <f t="shared" si="56"/>
        <v>26.99</v>
      </c>
      <c r="BP94" s="139">
        <f t="shared" si="57"/>
        <v>-0.96999999999999886</v>
      </c>
      <c r="BQ94" s="139">
        <f t="shared" si="58"/>
        <v>-0.96999999999999886</v>
      </c>
    </row>
    <row r="95" spans="1:69">
      <c r="A95" s="8" t="s">
        <v>137</v>
      </c>
      <c r="B95" s="15">
        <f>'[3]24'!B97</f>
        <v>320</v>
      </c>
      <c r="C95" s="16">
        <f>'[3]24'!C97</f>
        <v>0</v>
      </c>
      <c r="D95" s="16">
        <f>'[3]24'!D97</f>
        <v>0</v>
      </c>
      <c r="E95" s="16">
        <f>'[3]24'!E97</f>
        <v>0</v>
      </c>
      <c r="F95" s="16">
        <f>'[3]24'!F97</f>
        <v>1010</v>
      </c>
      <c r="G95" s="16">
        <f>'[3]24'!G97</f>
        <v>0</v>
      </c>
      <c r="H95" s="17">
        <f t="shared" si="59"/>
        <v>1330</v>
      </c>
      <c r="I95" s="15">
        <f>'[3]24'!J97</f>
        <v>270</v>
      </c>
      <c r="J95" s="16">
        <f>'[3]24'!K97</f>
        <v>0</v>
      </c>
      <c r="K95" s="16">
        <f>'[3]24'!L97</f>
        <v>0</v>
      </c>
      <c r="L95" s="16">
        <f>'[3]24'!M97</f>
        <v>0</v>
      </c>
      <c r="M95" s="16">
        <f>'[3]24'!N97</f>
        <v>0</v>
      </c>
      <c r="N95" s="16">
        <f>'[3]24'!O97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26.99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26.99</v>
      </c>
      <c r="AE95" s="8">
        <f t="shared" si="43"/>
        <v>26.99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26.99</v>
      </c>
      <c r="AL95" s="8">
        <f t="shared" si="35"/>
        <v>216.01999999999998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216.01999999999998</v>
      </c>
      <c r="AT95" s="8">
        <v>26.02</v>
      </c>
      <c r="AU95" s="8">
        <v>26.02</v>
      </c>
      <c r="AW95" s="198">
        <v>26.99</v>
      </c>
      <c r="AX95" s="198">
        <v>0</v>
      </c>
      <c r="AY95" s="198">
        <v>0</v>
      </c>
      <c r="AZ95" s="198">
        <v>0</v>
      </c>
      <c r="BA95" s="198">
        <v>0</v>
      </c>
      <c r="BB95" s="198">
        <v>0</v>
      </c>
      <c r="BC95" s="8">
        <f t="shared" si="51"/>
        <v>26.99</v>
      </c>
      <c r="BD95" s="198">
        <v>26.99</v>
      </c>
      <c r="BE95" s="198">
        <v>0</v>
      </c>
      <c r="BF95" s="198">
        <v>0</v>
      </c>
      <c r="BG95" s="198">
        <v>0</v>
      </c>
      <c r="BH95" s="198">
        <v>0</v>
      </c>
      <c r="BI95" s="198">
        <v>0</v>
      </c>
      <c r="BJ95" s="8">
        <f t="shared" si="52"/>
        <v>26.99</v>
      </c>
      <c r="BL95" s="8">
        <f t="shared" si="53"/>
        <v>26.02</v>
      </c>
      <c r="BM95" s="8">
        <f t="shared" si="54"/>
        <v>26.02</v>
      </c>
      <c r="BN95" s="8">
        <f t="shared" si="55"/>
        <v>26.99</v>
      </c>
      <c r="BO95" s="8">
        <f t="shared" si="56"/>
        <v>26.99</v>
      </c>
      <c r="BP95" s="139">
        <f t="shared" si="57"/>
        <v>-0.96999999999999886</v>
      </c>
      <c r="BQ95" s="139">
        <f t="shared" si="58"/>
        <v>-0.96999999999999886</v>
      </c>
    </row>
    <row r="96" spans="1:69">
      <c r="A96" s="8" t="s">
        <v>138</v>
      </c>
      <c r="B96" s="15">
        <f>'[3]24'!B98</f>
        <v>320</v>
      </c>
      <c r="C96" s="16">
        <f>'[3]24'!C98</f>
        <v>0</v>
      </c>
      <c r="D96" s="16">
        <f>'[3]24'!D98</f>
        <v>0</v>
      </c>
      <c r="E96" s="16">
        <f>'[3]24'!E98</f>
        <v>0</v>
      </c>
      <c r="F96" s="16">
        <f>'[3]24'!F98</f>
        <v>1010</v>
      </c>
      <c r="G96" s="16">
        <f>'[3]24'!G98</f>
        <v>0</v>
      </c>
      <c r="H96" s="17">
        <f t="shared" si="59"/>
        <v>1330</v>
      </c>
      <c r="I96" s="15">
        <f>'[3]24'!J98</f>
        <v>270</v>
      </c>
      <c r="J96" s="16">
        <f>'[3]24'!K98</f>
        <v>0</v>
      </c>
      <c r="K96" s="16">
        <f>'[3]24'!L98</f>
        <v>0</v>
      </c>
      <c r="L96" s="16">
        <f>'[3]24'!M98</f>
        <v>0</v>
      </c>
      <c r="M96" s="16">
        <f>'[3]24'!N98</f>
        <v>0</v>
      </c>
      <c r="N96" s="16">
        <f>'[3]24'!O98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26.99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26.99</v>
      </c>
      <c r="AE96" s="8">
        <f t="shared" si="43"/>
        <v>26.99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26.99</v>
      </c>
      <c r="AL96" s="8">
        <f t="shared" si="35"/>
        <v>216.01999999999998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216.01999999999998</v>
      </c>
      <c r="AT96" s="8">
        <v>26.02</v>
      </c>
      <c r="AU96" s="8">
        <v>26.02</v>
      </c>
      <c r="AW96" s="198">
        <v>26.99</v>
      </c>
      <c r="AX96" s="198">
        <v>0</v>
      </c>
      <c r="AY96" s="198">
        <v>0</v>
      </c>
      <c r="AZ96" s="198">
        <v>0</v>
      </c>
      <c r="BA96" s="198">
        <v>0</v>
      </c>
      <c r="BB96" s="198">
        <v>0</v>
      </c>
      <c r="BC96" s="8">
        <f t="shared" si="51"/>
        <v>26.99</v>
      </c>
      <c r="BD96" s="198">
        <v>26.99</v>
      </c>
      <c r="BE96" s="198">
        <v>0</v>
      </c>
      <c r="BF96" s="198">
        <v>0</v>
      </c>
      <c r="BG96" s="198">
        <v>0</v>
      </c>
      <c r="BH96" s="198">
        <v>0</v>
      </c>
      <c r="BI96" s="198">
        <v>0</v>
      </c>
      <c r="BJ96" s="8">
        <f t="shared" si="52"/>
        <v>26.99</v>
      </c>
      <c r="BL96" s="8">
        <f t="shared" si="53"/>
        <v>26.02</v>
      </c>
      <c r="BM96" s="8">
        <f t="shared" si="54"/>
        <v>26.02</v>
      </c>
      <c r="BN96" s="8">
        <f t="shared" si="55"/>
        <v>26.99</v>
      </c>
      <c r="BO96" s="8">
        <f t="shared" si="56"/>
        <v>26.99</v>
      </c>
      <c r="BP96" s="139">
        <f t="shared" si="57"/>
        <v>-0.96999999999999886</v>
      </c>
      <c r="BQ96" s="139">
        <f t="shared" si="58"/>
        <v>-0.96999999999999886</v>
      </c>
    </row>
    <row r="97" spans="1:69">
      <c r="A97" s="8" t="s">
        <v>139</v>
      </c>
      <c r="B97" s="15">
        <f>'[3]24'!B99</f>
        <v>320</v>
      </c>
      <c r="C97" s="16">
        <f>'[3]24'!C99</f>
        <v>0</v>
      </c>
      <c r="D97" s="16">
        <f>'[3]24'!D99</f>
        <v>0</v>
      </c>
      <c r="E97" s="16">
        <f>'[3]24'!E99</f>
        <v>0</v>
      </c>
      <c r="F97" s="16">
        <f>'[3]24'!F99</f>
        <v>1010</v>
      </c>
      <c r="G97" s="16">
        <f>'[3]24'!G99</f>
        <v>0</v>
      </c>
      <c r="H97" s="17">
        <f t="shared" si="59"/>
        <v>1330</v>
      </c>
      <c r="I97" s="15">
        <f>'[3]24'!J99</f>
        <v>270</v>
      </c>
      <c r="J97" s="16">
        <f>'[3]24'!K99</f>
        <v>0</v>
      </c>
      <c r="K97" s="16">
        <f>'[3]24'!L99</f>
        <v>0</v>
      </c>
      <c r="L97" s="16">
        <f>'[3]24'!M99</f>
        <v>0</v>
      </c>
      <c r="M97" s="16">
        <f>'[3]24'!N99</f>
        <v>0</v>
      </c>
      <c r="N97" s="16">
        <f>'[3]24'!O99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26.99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26.99</v>
      </c>
      <c r="AE97" s="8">
        <f t="shared" si="43"/>
        <v>26.99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26.99</v>
      </c>
      <c r="AL97" s="8">
        <f t="shared" si="35"/>
        <v>216.01999999999998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216.01999999999998</v>
      </c>
      <c r="AT97" s="8">
        <v>26.02</v>
      </c>
      <c r="AU97" s="8">
        <v>26.02</v>
      </c>
      <c r="AW97" s="198">
        <v>26.99</v>
      </c>
      <c r="AX97" s="198">
        <v>0</v>
      </c>
      <c r="AY97" s="198">
        <v>0</v>
      </c>
      <c r="AZ97" s="198">
        <v>0</v>
      </c>
      <c r="BA97" s="198">
        <v>0</v>
      </c>
      <c r="BB97" s="198">
        <v>0</v>
      </c>
      <c r="BC97" s="8">
        <f t="shared" si="51"/>
        <v>26.99</v>
      </c>
      <c r="BD97" s="198">
        <v>26.99</v>
      </c>
      <c r="BE97" s="198">
        <v>0</v>
      </c>
      <c r="BF97" s="198">
        <v>0</v>
      </c>
      <c r="BG97" s="198">
        <v>0</v>
      </c>
      <c r="BH97" s="198">
        <v>0</v>
      </c>
      <c r="BI97" s="198">
        <v>0</v>
      </c>
      <c r="BJ97" s="8">
        <f t="shared" si="52"/>
        <v>26.99</v>
      </c>
      <c r="BL97" s="8">
        <f t="shared" si="53"/>
        <v>26.02</v>
      </c>
      <c r="BM97" s="8">
        <f t="shared" si="54"/>
        <v>26.02</v>
      </c>
      <c r="BN97" s="8">
        <f t="shared" si="55"/>
        <v>26.99</v>
      </c>
      <c r="BO97" s="8">
        <f t="shared" si="56"/>
        <v>26.99</v>
      </c>
      <c r="BP97" s="139">
        <f t="shared" si="57"/>
        <v>-0.96999999999999886</v>
      </c>
      <c r="BQ97" s="139">
        <f t="shared" si="58"/>
        <v>-0.96999999999999886</v>
      </c>
    </row>
    <row r="98" spans="1:69">
      <c r="A98" s="8" t="s">
        <v>140</v>
      </c>
      <c r="B98" s="15">
        <f>'[3]24'!B100</f>
        <v>320</v>
      </c>
      <c r="C98" s="16">
        <f>'[3]24'!C100</f>
        <v>0</v>
      </c>
      <c r="D98" s="16">
        <f>'[3]24'!D100</f>
        <v>0</v>
      </c>
      <c r="E98" s="16">
        <f>'[3]24'!E100</f>
        <v>0</v>
      </c>
      <c r="F98" s="16">
        <f>'[3]24'!F100</f>
        <v>1010</v>
      </c>
      <c r="G98" s="16">
        <f>'[3]24'!G100</f>
        <v>0</v>
      </c>
      <c r="H98" s="17">
        <f t="shared" si="59"/>
        <v>1330</v>
      </c>
      <c r="I98" s="15">
        <f>'[3]24'!J100</f>
        <v>270</v>
      </c>
      <c r="J98" s="16">
        <f>'[3]24'!K100</f>
        <v>0</v>
      </c>
      <c r="K98" s="16">
        <f>'[3]24'!L100</f>
        <v>0</v>
      </c>
      <c r="L98" s="16">
        <f>'[3]24'!M100</f>
        <v>0</v>
      </c>
      <c r="M98" s="16">
        <f>'[3]24'!N100</f>
        <v>0</v>
      </c>
      <c r="N98" s="16">
        <f>'[3]24'!O100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26.99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26.99</v>
      </c>
      <c r="AE98" s="8">
        <f t="shared" si="43"/>
        <v>26.99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26.99</v>
      </c>
      <c r="AL98" s="8">
        <f t="shared" si="35"/>
        <v>216.01999999999998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216.01999999999998</v>
      </c>
      <c r="AT98" s="8">
        <v>26.02</v>
      </c>
      <c r="AU98" s="8">
        <v>26.02</v>
      </c>
      <c r="AW98" s="198">
        <v>26.99</v>
      </c>
      <c r="AX98" s="198">
        <v>0</v>
      </c>
      <c r="AY98" s="198">
        <v>0</v>
      </c>
      <c r="AZ98" s="198">
        <v>0</v>
      </c>
      <c r="BA98" s="198">
        <v>0</v>
      </c>
      <c r="BB98" s="198">
        <v>0</v>
      </c>
      <c r="BC98" s="8">
        <f t="shared" si="51"/>
        <v>26.99</v>
      </c>
      <c r="BD98" s="198">
        <v>26.99</v>
      </c>
      <c r="BE98" s="198">
        <v>0</v>
      </c>
      <c r="BF98" s="198">
        <v>0</v>
      </c>
      <c r="BG98" s="198">
        <v>0</v>
      </c>
      <c r="BH98" s="198">
        <v>0</v>
      </c>
      <c r="BI98" s="198">
        <v>0</v>
      </c>
      <c r="BJ98" s="8">
        <f t="shared" si="52"/>
        <v>26.99</v>
      </c>
      <c r="BL98" s="8">
        <f t="shared" si="53"/>
        <v>26.02</v>
      </c>
      <c r="BM98" s="8">
        <f t="shared" si="54"/>
        <v>26.02</v>
      </c>
      <c r="BN98" s="8">
        <f t="shared" si="55"/>
        <v>26.99</v>
      </c>
      <c r="BO98" s="8">
        <f t="shared" si="56"/>
        <v>26.99</v>
      </c>
      <c r="BP98" s="139">
        <f t="shared" si="57"/>
        <v>-0.96999999999999886</v>
      </c>
      <c r="BQ98" s="139">
        <f t="shared" si="58"/>
        <v>-0.96999999999999886</v>
      </c>
    </row>
    <row r="99" spans="1:69">
      <c r="A99" s="8" t="s">
        <v>171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24.12</v>
      </c>
      <c r="G99" s="15">
        <f t="shared" si="62"/>
        <v>0</v>
      </c>
      <c r="H99" s="15">
        <f t="shared" si="62"/>
        <v>31.8</v>
      </c>
      <c r="I99" s="15">
        <f t="shared" si="62"/>
        <v>6.5377750000000017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6.5377750000000017</v>
      </c>
      <c r="P99" s="15">
        <f t="shared" si="62"/>
        <v>2.4E-2</v>
      </c>
      <c r="Q99" s="15">
        <f t="shared" si="62"/>
        <v>6.5377750000000017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6.5377750000000017</v>
      </c>
      <c r="X99" s="15">
        <f t="shared" si="62"/>
        <v>0.53348750000000023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0.53348750000000023</v>
      </c>
      <c r="AE99" s="15">
        <f t="shared" si="62"/>
        <v>0.71027749999999934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0.71027749999999934</v>
      </c>
      <c r="AL99" s="15">
        <f t="shared" si="62"/>
        <v>5.2940100000000019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5.2940100000000019</v>
      </c>
      <c r="AS99" s="15">
        <f t="shared" si="62"/>
        <v>0</v>
      </c>
      <c r="AT99" s="15">
        <f t="shared" si="62"/>
        <v>0.50589499999999965</v>
      </c>
      <c r="AU99" s="15">
        <f t="shared" si="62"/>
        <v>0.68845249999999902</v>
      </c>
      <c r="AV99" s="15">
        <f t="shared" si="62"/>
        <v>0</v>
      </c>
      <c r="AW99" s="15">
        <f t="shared" si="62"/>
        <v>0.53348750000000023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0.53348750000000023</v>
      </c>
      <c r="BD99" s="15">
        <f t="shared" si="62"/>
        <v>0.71027749999999934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0.71027749999999934</v>
      </c>
      <c r="BK99" s="15"/>
      <c r="BL99" s="15">
        <f t="shared" si="63"/>
        <v>0.50589499999999965</v>
      </c>
      <c r="BM99" s="15">
        <f t="shared" si="63"/>
        <v>0.68845249999999902</v>
      </c>
      <c r="BN99" s="15">
        <f t="shared" si="63"/>
        <v>0.53348750000000023</v>
      </c>
      <c r="BO99" s="15">
        <f t="shared" si="63"/>
        <v>0.71027749999999934</v>
      </c>
      <c r="BP99" s="15">
        <f t="shared" si="63"/>
        <v>-2.7592499999999992E-2</v>
      </c>
      <c r="BQ99" s="15">
        <f t="shared" si="63"/>
        <v>-2.1824999999999994E-2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45254</v>
      </c>
      <c r="B1" s="3" t="s">
        <v>150</v>
      </c>
      <c r="C1" s="4" t="s">
        <v>150</v>
      </c>
      <c r="D1" s="4" t="s">
        <v>150</v>
      </c>
      <c r="E1" s="5" t="s">
        <v>150</v>
      </c>
    </row>
    <row r="2" spans="1:5" s="9" customFormat="1" ht="25.5">
      <c r="A2" s="9" t="s">
        <v>160</v>
      </c>
      <c r="B2" s="10" t="s">
        <v>179</v>
      </c>
      <c r="C2" s="11" t="s">
        <v>180</v>
      </c>
      <c r="D2" s="11" t="s">
        <v>181</v>
      </c>
      <c r="E2" s="12" t="s">
        <v>182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171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45254</v>
      </c>
      <c r="B1" s="38" t="s">
        <v>341</v>
      </c>
      <c r="C1" s="38" t="s">
        <v>341</v>
      </c>
      <c r="D1" s="38" t="s">
        <v>341</v>
      </c>
      <c r="E1" s="130"/>
      <c r="F1" s="130"/>
      <c r="G1" s="130"/>
      <c r="H1" s="131"/>
    </row>
    <row r="2" spans="1:8">
      <c r="A2" s="8" t="s">
        <v>160</v>
      </c>
      <c r="B2" s="131" t="s">
        <v>342</v>
      </c>
      <c r="C2" s="131" t="s">
        <v>343</v>
      </c>
      <c r="D2" s="131" t="s">
        <v>344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171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R16" sqref="R16"/>
    </sheetView>
  </sheetViews>
  <sheetFormatPr defaultRowHeight="15"/>
  <cols>
    <col min="1" max="1" width="17.5703125" customWidth="1"/>
  </cols>
  <sheetData>
    <row r="1" spans="1:15">
      <c r="A1" s="29">
        <f>Losses!B1</f>
        <v>45254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</row>
    <row r="2" spans="1:15">
      <c r="A2" s="112" t="s">
        <v>143</v>
      </c>
      <c r="B2" s="146">
        <v>131.76</v>
      </c>
      <c r="C2" s="146">
        <v>76.2</v>
      </c>
      <c r="D2" s="146">
        <v>83.759999999999991</v>
      </c>
      <c r="E2" s="146">
        <v>0</v>
      </c>
      <c r="F2" s="146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370</v>
      </c>
      <c r="M2" t="s">
        <v>371</v>
      </c>
      <c r="O2" s="151" t="s">
        <v>380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1" t="s">
        <v>380</v>
      </c>
    </row>
    <row r="4" spans="1:15">
      <c r="A4" s="134" t="s">
        <v>314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1" t="s">
        <v>380</v>
      </c>
    </row>
    <row r="5" spans="1:15">
      <c r="A5" s="134" t="s">
        <v>405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1" t="s">
        <v>380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492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8" t="s">
        <v>490</v>
      </c>
      <c r="M9" s="148"/>
      <c r="N9" t="s">
        <v>493</v>
      </c>
    </row>
    <row r="10" spans="1:15">
      <c r="J10" s="24"/>
      <c r="L10" s="148" t="s">
        <v>491</v>
      </c>
      <c r="M10" s="148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PPCL!B3</f>
        <v>265</v>
      </c>
      <c r="C3">
        <f>PPCL!C3</f>
        <v>0</v>
      </c>
      <c r="D3">
        <f>PPCL!M3</f>
        <v>0</v>
      </c>
      <c r="E3">
        <f>PPCL!N3</f>
        <v>0</v>
      </c>
      <c r="F3">
        <f>B3+C3</f>
        <v>265</v>
      </c>
      <c r="G3">
        <f>D3+E3</f>
        <v>0</v>
      </c>
      <c r="H3" s="112"/>
      <c r="I3">
        <f>BRPL_EOD!AE3+BRPL_EOD!AF3</f>
        <v>0</v>
      </c>
      <c r="J3">
        <f>BYPL_EOD!AE3+BYPL_EOD!AF3</f>
        <v>0</v>
      </c>
      <c r="K3">
        <f>MES_EOD!AE3+MES_EOD!AF3</f>
        <v>0</v>
      </c>
      <c r="L3">
        <f>NDMC_EOD!AE3+NDMC_EOD!AF3</f>
        <v>0</v>
      </c>
      <c r="M3">
        <f>TPDDL_EOD!AE3+TPDDL_EOD!AF3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PPCL!B4</f>
        <v>265</v>
      </c>
      <c r="C4">
        <f>PPCL!C4</f>
        <v>0</v>
      </c>
      <c r="D4">
        <f>PPCL!M4</f>
        <v>0</v>
      </c>
      <c r="E4">
        <f>PPCL!N4</f>
        <v>0</v>
      </c>
      <c r="F4">
        <f t="shared" ref="F4:F67" si="4">B4+C4</f>
        <v>265</v>
      </c>
      <c r="G4">
        <f t="shared" ref="G4:G67" si="5">D4+E4</f>
        <v>0</v>
      </c>
      <c r="H4" s="112"/>
      <c r="I4">
        <f>BRPL_EOD!AE4+BRPL_EOD!AF4</f>
        <v>0</v>
      </c>
      <c r="J4">
        <f>BYPL_EOD!AE4+BYPL_EOD!AF4</f>
        <v>0</v>
      </c>
      <c r="K4">
        <f>MES_EOD!AE4+MES_EOD!AF4</f>
        <v>0</v>
      </c>
      <c r="L4">
        <f>NDMC_EOD!AE4+NDMC_EOD!AF4</f>
        <v>0</v>
      </c>
      <c r="M4">
        <f>TPDDL_EOD!AE4+TPDDL_EOD!AF4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PPCL!B5</f>
        <v>265</v>
      </c>
      <c r="C5">
        <f>PPCL!C5</f>
        <v>0</v>
      </c>
      <c r="D5">
        <f>PPCL!M5</f>
        <v>0</v>
      </c>
      <c r="E5">
        <f>PPCL!N5</f>
        <v>0</v>
      </c>
      <c r="F5">
        <f t="shared" si="4"/>
        <v>265</v>
      </c>
      <c r="G5">
        <f t="shared" si="5"/>
        <v>0</v>
      </c>
      <c r="H5" s="112"/>
      <c r="I5">
        <f>BRPL_EOD!AE5+BRPL_EOD!AF5</f>
        <v>0</v>
      </c>
      <c r="J5">
        <f>BYPL_EOD!AE5+BYPL_EOD!AF5</f>
        <v>0</v>
      </c>
      <c r="K5">
        <f>MES_EOD!AE5+MES_EOD!AF5</f>
        <v>0</v>
      </c>
      <c r="L5">
        <f>NDMC_EOD!AE5+NDMC_EOD!AF5</f>
        <v>0</v>
      </c>
      <c r="M5">
        <f>TPDDL_EOD!AE5+TPDDL_EOD!AF5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PPCL!B6</f>
        <v>265</v>
      </c>
      <c r="C6">
        <f>PPCL!C6</f>
        <v>0</v>
      </c>
      <c r="D6">
        <f>PPCL!M6</f>
        <v>0</v>
      </c>
      <c r="E6">
        <f>PPCL!N6</f>
        <v>0</v>
      </c>
      <c r="F6">
        <f t="shared" si="4"/>
        <v>265</v>
      </c>
      <c r="G6">
        <f t="shared" si="5"/>
        <v>0</v>
      </c>
      <c r="H6" s="112"/>
      <c r="I6">
        <f>BRPL_EOD!AE6+BRPL_EOD!AF6</f>
        <v>0</v>
      </c>
      <c r="J6">
        <f>BYPL_EOD!AE6+BYPL_EOD!AF6</f>
        <v>0</v>
      </c>
      <c r="K6">
        <f>MES_EOD!AE6+MES_EOD!AF6</f>
        <v>0</v>
      </c>
      <c r="L6">
        <f>NDMC_EOD!AE6+NDMC_EOD!AF6</f>
        <v>0</v>
      </c>
      <c r="M6">
        <f>TPDDL_EOD!AE6+TPDDL_EOD!AF6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PPCL!B7</f>
        <v>265</v>
      </c>
      <c r="C7">
        <f>PPCL!C7</f>
        <v>0</v>
      </c>
      <c r="D7">
        <f>PPCL!M7</f>
        <v>0</v>
      </c>
      <c r="E7">
        <f>PPCL!N7</f>
        <v>0</v>
      </c>
      <c r="F7">
        <f t="shared" si="4"/>
        <v>265</v>
      </c>
      <c r="G7">
        <f t="shared" si="5"/>
        <v>0</v>
      </c>
      <c r="H7" s="112"/>
      <c r="I7">
        <f>BRPL_EOD!AE7+BRPL_EOD!AF7</f>
        <v>0</v>
      </c>
      <c r="J7">
        <f>BYPL_EOD!AE7+BYPL_EOD!AF7</f>
        <v>0</v>
      </c>
      <c r="K7">
        <f>MES_EOD!AE7+MES_EOD!AF7</f>
        <v>0</v>
      </c>
      <c r="L7">
        <f>NDMC_EOD!AE7+NDMC_EOD!AF7</f>
        <v>0</v>
      </c>
      <c r="M7">
        <f>TPDDL_EOD!AE7+TPDDL_EOD!AF7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PPCL!B8</f>
        <v>265</v>
      </c>
      <c r="C8">
        <f>PPCL!C8</f>
        <v>0</v>
      </c>
      <c r="D8">
        <f>PPCL!M8</f>
        <v>0</v>
      </c>
      <c r="E8">
        <f>PPCL!N8</f>
        <v>0</v>
      </c>
      <c r="F8">
        <f t="shared" si="4"/>
        <v>265</v>
      </c>
      <c r="G8">
        <f t="shared" si="5"/>
        <v>0</v>
      </c>
      <c r="H8" s="112"/>
      <c r="I8">
        <f>BRPL_EOD!AE8+BRPL_EOD!AF8</f>
        <v>0</v>
      </c>
      <c r="J8">
        <f>BYPL_EOD!AE8+BYPL_EOD!AF8</f>
        <v>0</v>
      </c>
      <c r="K8">
        <f>MES_EOD!AE8+MES_EOD!AF8</f>
        <v>0</v>
      </c>
      <c r="L8">
        <f>NDMC_EOD!AE8+NDMC_EOD!AF8</f>
        <v>0</v>
      </c>
      <c r="M8">
        <f>TPDDL_EOD!AE8+TPDDL_EOD!AF8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PPCL!B9</f>
        <v>265</v>
      </c>
      <c r="C9">
        <f>PPCL!C9</f>
        <v>0</v>
      </c>
      <c r="D9">
        <f>PPCL!M9</f>
        <v>0</v>
      </c>
      <c r="E9">
        <f>PPCL!N9</f>
        <v>0</v>
      </c>
      <c r="F9">
        <f t="shared" si="4"/>
        <v>265</v>
      </c>
      <c r="G9">
        <f t="shared" si="5"/>
        <v>0</v>
      </c>
      <c r="H9" s="112"/>
      <c r="I9">
        <f>BRPL_EOD!AE9+BRPL_EOD!AF9</f>
        <v>0</v>
      </c>
      <c r="J9">
        <f>BYPL_EOD!AE9+BYPL_EOD!AF9</f>
        <v>0</v>
      </c>
      <c r="K9">
        <f>MES_EOD!AE9+MES_EOD!AF9</f>
        <v>0</v>
      </c>
      <c r="L9">
        <f>NDMC_EOD!AE9+NDMC_EOD!AF9</f>
        <v>0</v>
      </c>
      <c r="M9">
        <f>TPDDL_EOD!AE9+TPDDL_EOD!AF9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PPCL!B10</f>
        <v>265</v>
      </c>
      <c r="C10">
        <f>PPCL!C10</f>
        <v>0</v>
      </c>
      <c r="D10">
        <f>PPCL!M10</f>
        <v>0</v>
      </c>
      <c r="E10">
        <f>PPCL!N10</f>
        <v>0</v>
      </c>
      <c r="F10">
        <f t="shared" si="4"/>
        <v>265</v>
      </c>
      <c r="G10">
        <f t="shared" si="5"/>
        <v>0</v>
      </c>
      <c r="H10" s="112"/>
      <c r="I10">
        <f>BRPL_EOD!AE10+BRPL_EOD!AF10</f>
        <v>0</v>
      </c>
      <c r="J10">
        <f>BYPL_EOD!AE10+BYPL_EOD!AF10</f>
        <v>0</v>
      </c>
      <c r="K10">
        <f>MES_EOD!AE10+MES_EOD!AF10</f>
        <v>0</v>
      </c>
      <c r="L10">
        <f>NDMC_EOD!AE10+NDMC_EOD!AF10</f>
        <v>0</v>
      </c>
      <c r="M10">
        <f>TPDDL_EOD!AE10+TPDDL_EOD!AF10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PPCL!B11</f>
        <v>265</v>
      </c>
      <c r="C11">
        <f>PPCL!C11</f>
        <v>0</v>
      </c>
      <c r="D11">
        <f>PPCL!M11</f>
        <v>0</v>
      </c>
      <c r="E11">
        <f>PPCL!N11</f>
        <v>0</v>
      </c>
      <c r="F11">
        <f t="shared" si="4"/>
        <v>265</v>
      </c>
      <c r="G11">
        <f t="shared" si="5"/>
        <v>0</v>
      </c>
      <c r="H11" s="112"/>
      <c r="I11">
        <f>BRPL_EOD!AE11+BRPL_EOD!AF11</f>
        <v>0</v>
      </c>
      <c r="J11">
        <f>BYPL_EOD!AE11+BYPL_EOD!AF11</f>
        <v>0</v>
      </c>
      <c r="K11">
        <f>MES_EOD!AE11+MES_EOD!AF11</f>
        <v>0</v>
      </c>
      <c r="L11">
        <f>NDMC_EOD!AE11+NDMC_EOD!AF11</f>
        <v>0</v>
      </c>
      <c r="M11">
        <f>TPDDL_EOD!AE11+TPDDL_EOD!AF11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PPCL!B12</f>
        <v>265</v>
      </c>
      <c r="C12">
        <f>PPCL!C12</f>
        <v>0</v>
      </c>
      <c r="D12">
        <f>PPCL!M12</f>
        <v>0</v>
      </c>
      <c r="E12">
        <f>PPCL!N12</f>
        <v>0</v>
      </c>
      <c r="F12">
        <f t="shared" si="4"/>
        <v>265</v>
      </c>
      <c r="G12">
        <f t="shared" si="5"/>
        <v>0</v>
      </c>
      <c r="H12" s="112"/>
      <c r="I12">
        <f>BRPL_EOD!AE12+BRPL_EOD!AF12</f>
        <v>0</v>
      </c>
      <c r="J12">
        <f>BYPL_EOD!AE12+BYPL_EOD!AF12</f>
        <v>0</v>
      </c>
      <c r="K12">
        <f>MES_EOD!AE12+MES_EOD!AF12</f>
        <v>0</v>
      </c>
      <c r="L12">
        <f>NDMC_EOD!AE12+NDMC_EOD!AF12</f>
        <v>0</v>
      </c>
      <c r="M12">
        <f>TPDDL_EOD!AE12+TPDDL_EOD!AF12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PPCL!B13</f>
        <v>265</v>
      </c>
      <c r="C13">
        <f>PPCL!C13</f>
        <v>0</v>
      </c>
      <c r="D13">
        <f>PPCL!M13</f>
        <v>0</v>
      </c>
      <c r="E13">
        <f>PPCL!N13</f>
        <v>0</v>
      </c>
      <c r="F13">
        <f t="shared" si="4"/>
        <v>265</v>
      </c>
      <c r="G13">
        <f t="shared" si="5"/>
        <v>0</v>
      </c>
      <c r="H13" s="112"/>
      <c r="I13">
        <f>BRPL_EOD!AE13+BRPL_EOD!AF13</f>
        <v>0</v>
      </c>
      <c r="J13">
        <f>BYPL_EOD!AE13+BYPL_EOD!AF13</f>
        <v>0</v>
      </c>
      <c r="K13">
        <f>MES_EOD!AE13+MES_EOD!AF13</f>
        <v>0</v>
      </c>
      <c r="L13">
        <f>NDMC_EOD!AE13+NDMC_EOD!AF13</f>
        <v>0</v>
      </c>
      <c r="M13">
        <f>TPDDL_EOD!AE13+TPDDL_EOD!AF13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PPCL!B14</f>
        <v>265</v>
      </c>
      <c r="C14">
        <f>PPCL!C14</f>
        <v>0</v>
      </c>
      <c r="D14">
        <f>PPCL!M14</f>
        <v>0</v>
      </c>
      <c r="E14">
        <f>PPCL!N14</f>
        <v>0</v>
      </c>
      <c r="F14">
        <f t="shared" si="4"/>
        <v>265</v>
      </c>
      <c r="G14">
        <f t="shared" si="5"/>
        <v>0</v>
      </c>
      <c r="H14" s="112"/>
      <c r="I14">
        <f>BRPL_EOD!AE14+BRPL_EOD!AF14</f>
        <v>0</v>
      </c>
      <c r="J14">
        <f>BYPL_EOD!AE14+BYPL_EOD!AF14</f>
        <v>0</v>
      </c>
      <c r="K14">
        <f>MES_EOD!AE14+MES_EOD!AF14</f>
        <v>0</v>
      </c>
      <c r="L14">
        <f>NDMC_EOD!AE14+NDMC_EOD!AF14</f>
        <v>0</v>
      </c>
      <c r="M14">
        <f>TPDDL_EOD!AE14+TPDDL_EOD!AF14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PPCL!B15</f>
        <v>265</v>
      </c>
      <c r="C15">
        <f>PPCL!C15</f>
        <v>0</v>
      </c>
      <c r="D15">
        <f>PPCL!M15</f>
        <v>0</v>
      </c>
      <c r="E15">
        <f>PPCL!N15</f>
        <v>0</v>
      </c>
      <c r="F15">
        <f t="shared" si="4"/>
        <v>265</v>
      </c>
      <c r="G15">
        <f t="shared" si="5"/>
        <v>0</v>
      </c>
      <c r="H15" s="112"/>
      <c r="I15">
        <f>BRPL_EOD!AE15+BRPL_EOD!AF15</f>
        <v>0</v>
      </c>
      <c r="J15">
        <f>BYPL_EOD!AE15+BYPL_EOD!AF15</f>
        <v>0</v>
      </c>
      <c r="K15">
        <f>MES_EOD!AE15+MES_EOD!AF15</f>
        <v>0</v>
      </c>
      <c r="L15">
        <f>NDMC_EOD!AE15+NDMC_EOD!AF15</f>
        <v>0</v>
      </c>
      <c r="M15">
        <f>TPDDL_EOD!AE15+TPDDL_EOD!AF15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PPCL!B16</f>
        <v>265</v>
      </c>
      <c r="C16">
        <f>PPCL!C16</f>
        <v>0</v>
      </c>
      <c r="D16">
        <f>PPCL!M16</f>
        <v>0</v>
      </c>
      <c r="E16">
        <f>PPCL!N16</f>
        <v>0</v>
      </c>
      <c r="F16">
        <f t="shared" si="4"/>
        <v>265</v>
      </c>
      <c r="G16">
        <f t="shared" si="5"/>
        <v>0</v>
      </c>
      <c r="H16" s="112"/>
      <c r="I16">
        <f>BRPL_EOD!AE16+BRPL_EOD!AF16</f>
        <v>0</v>
      </c>
      <c r="J16">
        <f>BYPL_EOD!AE16+BYPL_EOD!AF16</f>
        <v>0</v>
      </c>
      <c r="K16">
        <f>MES_EOD!AE16+MES_EOD!AF16</f>
        <v>0</v>
      </c>
      <c r="L16">
        <f>NDMC_EOD!AE16+NDMC_EOD!AF16</f>
        <v>0</v>
      </c>
      <c r="M16">
        <f>TPDDL_EOD!AE16+TPDDL_EOD!AF16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PPCL!B17</f>
        <v>265</v>
      </c>
      <c r="C17">
        <f>PPCL!C17</f>
        <v>0</v>
      </c>
      <c r="D17">
        <f>PPCL!M17</f>
        <v>0</v>
      </c>
      <c r="E17">
        <f>PPCL!N17</f>
        <v>0</v>
      </c>
      <c r="F17">
        <f t="shared" si="4"/>
        <v>265</v>
      </c>
      <c r="G17">
        <f t="shared" si="5"/>
        <v>0</v>
      </c>
      <c r="H17" s="112"/>
      <c r="I17">
        <f>BRPL_EOD!AE17+BRPL_EOD!AF17</f>
        <v>0</v>
      </c>
      <c r="J17">
        <f>BYPL_EOD!AE17+BYPL_EOD!AF17</f>
        <v>0</v>
      </c>
      <c r="K17">
        <f>MES_EOD!AE17+MES_EOD!AF17</f>
        <v>0</v>
      </c>
      <c r="L17">
        <f>NDMC_EOD!AE17+NDMC_EOD!AF17</f>
        <v>0</v>
      </c>
      <c r="M17">
        <f>TPDDL_EOD!AE17+TPDDL_EOD!AF17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PPCL!B18</f>
        <v>265</v>
      </c>
      <c r="C18">
        <f>PPCL!C18</f>
        <v>0</v>
      </c>
      <c r="D18">
        <f>PPCL!M18</f>
        <v>0</v>
      </c>
      <c r="E18">
        <f>PPCL!N18</f>
        <v>0</v>
      </c>
      <c r="F18">
        <f t="shared" si="4"/>
        <v>265</v>
      </c>
      <c r="G18">
        <f t="shared" si="5"/>
        <v>0</v>
      </c>
      <c r="H18" s="112"/>
      <c r="I18">
        <f>BRPL_EOD!AE18+BRPL_EOD!AF18</f>
        <v>0</v>
      </c>
      <c r="J18">
        <f>BYPL_EOD!AE18+BYPL_EOD!AF18</f>
        <v>0</v>
      </c>
      <c r="K18">
        <f>MES_EOD!AE18+MES_EOD!AF18</f>
        <v>0</v>
      </c>
      <c r="L18">
        <f>NDMC_EOD!AE18+NDMC_EOD!AF18</f>
        <v>0</v>
      </c>
      <c r="M18">
        <f>TPDDL_EOD!AE18+TPDDL_EOD!AF18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PPCL!B19</f>
        <v>265</v>
      </c>
      <c r="C19">
        <f>PPCL!C19</f>
        <v>0</v>
      </c>
      <c r="D19">
        <f>PPCL!M19</f>
        <v>0</v>
      </c>
      <c r="E19">
        <f>PPCL!N19</f>
        <v>0</v>
      </c>
      <c r="F19">
        <f t="shared" si="4"/>
        <v>265</v>
      </c>
      <c r="G19">
        <f t="shared" si="5"/>
        <v>0</v>
      </c>
      <c r="H19" s="112"/>
      <c r="I19">
        <f>BRPL_EOD!AE19+BRPL_EOD!AF19</f>
        <v>0</v>
      </c>
      <c r="J19">
        <f>BYPL_EOD!AE19+BYPL_EOD!AF19</f>
        <v>0</v>
      </c>
      <c r="K19">
        <f>MES_EOD!AE19+MES_EOD!AF19</f>
        <v>0</v>
      </c>
      <c r="L19">
        <f>NDMC_EOD!AE19+NDMC_EOD!AF19</f>
        <v>0</v>
      </c>
      <c r="M19">
        <f>TPDDL_EOD!AE19+TPDDL_EOD!AF19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PPCL!B20</f>
        <v>265</v>
      </c>
      <c r="C20">
        <f>PPCL!C20</f>
        <v>0</v>
      </c>
      <c r="D20">
        <f>PPCL!M20</f>
        <v>0</v>
      </c>
      <c r="E20">
        <f>PPCL!N20</f>
        <v>0</v>
      </c>
      <c r="F20">
        <f t="shared" si="4"/>
        <v>265</v>
      </c>
      <c r="G20">
        <f t="shared" si="5"/>
        <v>0</v>
      </c>
      <c r="H20" s="112"/>
      <c r="I20">
        <f>BRPL_EOD!AE20+BRPL_EOD!AF20</f>
        <v>0</v>
      </c>
      <c r="J20">
        <f>BYPL_EOD!AE20+BYPL_EOD!AF20</f>
        <v>0</v>
      </c>
      <c r="K20">
        <f>MES_EOD!AE20+MES_EOD!AF20</f>
        <v>0</v>
      </c>
      <c r="L20">
        <f>NDMC_EOD!AE20+NDMC_EOD!AF20</f>
        <v>0</v>
      </c>
      <c r="M20">
        <f>TPDDL_EOD!AE20+TPDDL_EOD!AF20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PPCL!B21</f>
        <v>265</v>
      </c>
      <c r="C21">
        <f>PPCL!C21</f>
        <v>0</v>
      </c>
      <c r="D21">
        <f>PPCL!M21</f>
        <v>0</v>
      </c>
      <c r="E21">
        <f>PPCL!N21</f>
        <v>0</v>
      </c>
      <c r="F21">
        <f t="shared" si="4"/>
        <v>265</v>
      </c>
      <c r="G21">
        <f t="shared" si="5"/>
        <v>0</v>
      </c>
      <c r="H21" s="112"/>
      <c r="I21">
        <f>BRPL_EOD!AE21+BRPL_EOD!AF21</f>
        <v>0</v>
      </c>
      <c r="J21">
        <f>BYPL_EOD!AE21+BYPL_EOD!AF21</f>
        <v>0</v>
      </c>
      <c r="K21">
        <f>MES_EOD!AE21+MES_EOD!AF21</f>
        <v>0</v>
      </c>
      <c r="L21">
        <f>NDMC_EOD!AE21+NDMC_EOD!AF21</f>
        <v>0</v>
      </c>
      <c r="M21">
        <f>TPDDL_EOD!AE21+TPDDL_EOD!AF21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PPCL!B22</f>
        <v>265</v>
      </c>
      <c r="C22">
        <f>PPCL!C22</f>
        <v>0</v>
      </c>
      <c r="D22">
        <f>PPCL!M22</f>
        <v>0</v>
      </c>
      <c r="E22">
        <f>PPCL!N22</f>
        <v>0</v>
      </c>
      <c r="F22">
        <f t="shared" si="4"/>
        <v>265</v>
      </c>
      <c r="G22">
        <f t="shared" si="5"/>
        <v>0</v>
      </c>
      <c r="H22" s="112"/>
      <c r="I22">
        <f>BRPL_EOD!AE22+BRPL_EOD!AF22</f>
        <v>0</v>
      </c>
      <c r="J22">
        <f>BYPL_EOD!AE22+BYPL_EOD!AF22</f>
        <v>0</v>
      </c>
      <c r="K22">
        <f>MES_EOD!AE22+MES_EOD!AF22</f>
        <v>0</v>
      </c>
      <c r="L22">
        <f>NDMC_EOD!AE22+NDMC_EOD!AF22</f>
        <v>0</v>
      </c>
      <c r="M22">
        <f>TPDDL_EOD!AE22+TPDDL_EOD!AF22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PPCL!B23</f>
        <v>265</v>
      </c>
      <c r="C23">
        <f>PPCL!C23</f>
        <v>0</v>
      </c>
      <c r="D23">
        <f>PPCL!M23</f>
        <v>0</v>
      </c>
      <c r="E23">
        <f>PPCL!N23</f>
        <v>0</v>
      </c>
      <c r="F23">
        <f t="shared" si="4"/>
        <v>265</v>
      </c>
      <c r="G23">
        <f t="shared" si="5"/>
        <v>0</v>
      </c>
      <c r="H23" s="112"/>
      <c r="I23">
        <f>BRPL_EOD!AE23+BRPL_EOD!AF23</f>
        <v>0</v>
      </c>
      <c r="J23">
        <f>BYPL_EOD!AE23+BYPL_EOD!AF23</f>
        <v>0</v>
      </c>
      <c r="K23">
        <f>MES_EOD!AE23+MES_EOD!AF23</f>
        <v>0</v>
      </c>
      <c r="L23">
        <f>NDMC_EOD!AE23+NDMC_EOD!AF23</f>
        <v>0</v>
      </c>
      <c r="M23">
        <f>TPDDL_EOD!AE23+TPDDL_EOD!AF23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PPCL!B24</f>
        <v>265</v>
      </c>
      <c r="C24">
        <f>PPCL!C24</f>
        <v>0</v>
      </c>
      <c r="D24">
        <f>PPCL!M24</f>
        <v>0</v>
      </c>
      <c r="E24">
        <f>PPCL!N24</f>
        <v>0</v>
      </c>
      <c r="F24">
        <f t="shared" si="4"/>
        <v>265</v>
      </c>
      <c r="G24">
        <f t="shared" si="5"/>
        <v>0</v>
      </c>
      <c r="H24" s="112"/>
      <c r="I24">
        <f>BRPL_EOD!AE24+BRPL_EOD!AF24</f>
        <v>0</v>
      </c>
      <c r="J24">
        <f>BYPL_EOD!AE24+BYPL_EOD!AF24</f>
        <v>0</v>
      </c>
      <c r="K24">
        <f>MES_EOD!AE24+MES_EOD!AF24</f>
        <v>0</v>
      </c>
      <c r="L24">
        <f>NDMC_EOD!AE24+NDMC_EOD!AF24</f>
        <v>0</v>
      </c>
      <c r="M24">
        <f>TPDDL_EOD!AE24+TPDDL_EOD!AF24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PPCL!B25</f>
        <v>265</v>
      </c>
      <c r="C25">
        <f>PPCL!C25</f>
        <v>0</v>
      </c>
      <c r="D25">
        <f>PPCL!M25</f>
        <v>0</v>
      </c>
      <c r="E25">
        <f>PPCL!N25</f>
        <v>0</v>
      </c>
      <c r="F25">
        <f t="shared" si="4"/>
        <v>265</v>
      </c>
      <c r="G25">
        <f t="shared" si="5"/>
        <v>0</v>
      </c>
      <c r="H25" s="112"/>
      <c r="I25">
        <f>BRPL_EOD!AE25+BRPL_EOD!AF25</f>
        <v>0</v>
      </c>
      <c r="J25">
        <f>BYPL_EOD!AE25+BYPL_EOD!AF25</f>
        <v>0</v>
      </c>
      <c r="K25">
        <f>MES_EOD!AE25+MES_EOD!AF25</f>
        <v>0</v>
      </c>
      <c r="L25">
        <f>NDMC_EOD!AE25+NDMC_EOD!AF25</f>
        <v>0</v>
      </c>
      <c r="M25">
        <f>TPDDL_EOD!AE25+TPDDL_EOD!AF25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PPCL!B26</f>
        <v>265</v>
      </c>
      <c r="C26">
        <f>PPCL!C26</f>
        <v>0</v>
      </c>
      <c r="D26">
        <f>PPCL!M26</f>
        <v>0</v>
      </c>
      <c r="E26">
        <f>PPCL!N26</f>
        <v>0</v>
      </c>
      <c r="F26">
        <f t="shared" si="4"/>
        <v>265</v>
      </c>
      <c r="G26">
        <f t="shared" si="5"/>
        <v>0</v>
      </c>
      <c r="H26" s="112"/>
      <c r="I26">
        <f>BRPL_EOD!AE26+BRPL_EOD!AF26</f>
        <v>0</v>
      </c>
      <c r="J26">
        <f>BYPL_EOD!AE26+BYPL_EOD!AF26</f>
        <v>0</v>
      </c>
      <c r="K26">
        <f>MES_EOD!AE26+MES_EOD!AF26</f>
        <v>0</v>
      </c>
      <c r="L26">
        <f>NDMC_EOD!AE26+NDMC_EOD!AF26</f>
        <v>0</v>
      </c>
      <c r="M26">
        <f>TPDDL_EOD!AE26+TPDDL_EOD!AF26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PPCL!B27</f>
        <v>265</v>
      </c>
      <c r="C27">
        <f>PPCL!C27</f>
        <v>0</v>
      </c>
      <c r="D27">
        <f>PPCL!M27</f>
        <v>0</v>
      </c>
      <c r="E27">
        <f>PPCL!N27</f>
        <v>0</v>
      </c>
      <c r="F27">
        <f t="shared" si="4"/>
        <v>265</v>
      </c>
      <c r="G27">
        <f t="shared" si="5"/>
        <v>0</v>
      </c>
      <c r="H27" s="112"/>
      <c r="I27">
        <f>BRPL_EOD!AE27+BRPL_EOD!AF27</f>
        <v>0</v>
      </c>
      <c r="J27">
        <f>BYPL_EOD!AE27+BYPL_EOD!AF27</f>
        <v>0</v>
      </c>
      <c r="K27">
        <f>MES_EOD!AE27+MES_EOD!AF27</f>
        <v>0</v>
      </c>
      <c r="L27">
        <f>NDMC_EOD!AE27+NDMC_EOD!AF27</f>
        <v>0</v>
      </c>
      <c r="M27">
        <f>TPDDL_EOD!AE27+TPDDL_EOD!AF27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PPCL!B28</f>
        <v>265</v>
      </c>
      <c r="C28">
        <f>PPCL!C28</f>
        <v>0</v>
      </c>
      <c r="D28">
        <f>PPCL!M28</f>
        <v>0</v>
      </c>
      <c r="E28">
        <f>PPCL!N28</f>
        <v>0</v>
      </c>
      <c r="F28">
        <f t="shared" si="4"/>
        <v>265</v>
      </c>
      <c r="G28">
        <f t="shared" si="5"/>
        <v>0</v>
      </c>
      <c r="H28" s="112"/>
      <c r="I28">
        <f>BRPL_EOD!AE28+BRPL_EOD!AF28</f>
        <v>0</v>
      </c>
      <c r="J28">
        <f>BYPL_EOD!AE28+BYPL_EOD!AF28</f>
        <v>0</v>
      </c>
      <c r="K28">
        <f>MES_EOD!AE28+MES_EOD!AF28</f>
        <v>0</v>
      </c>
      <c r="L28">
        <f>NDMC_EOD!AE28+NDMC_EOD!AF28</f>
        <v>0</v>
      </c>
      <c r="M28">
        <f>TPDDL_EOD!AE28+TPDDL_EOD!AF28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PPCL!B29</f>
        <v>265</v>
      </c>
      <c r="C29">
        <f>PPCL!C29</f>
        <v>0</v>
      </c>
      <c r="D29">
        <f>PPCL!M29</f>
        <v>0</v>
      </c>
      <c r="E29">
        <f>PPCL!N29</f>
        <v>0</v>
      </c>
      <c r="F29">
        <f t="shared" si="4"/>
        <v>265</v>
      </c>
      <c r="G29">
        <f t="shared" si="5"/>
        <v>0</v>
      </c>
      <c r="H29" s="112"/>
      <c r="I29">
        <f>BRPL_EOD!AE29+BRPL_EOD!AF29</f>
        <v>0</v>
      </c>
      <c r="J29">
        <f>BYPL_EOD!AE29+BYPL_EOD!AF29</f>
        <v>0</v>
      </c>
      <c r="K29">
        <f>MES_EOD!AE29+MES_EOD!AF29</f>
        <v>0</v>
      </c>
      <c r="L29">
        <f>NDMC_EOD!AE29+NDMC_EOD!AF29</f>
        <v>0</v>
      </c>
      <c r="M29">
        <f>TPDDL_EOD!AE29+TPDDL_EOD!AF29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PPCL!B30</f>
        <v>265</v>
      </c>
      <c r="C30">
        <f>PPCL!C30</f>
        <v>0</v>
      </c>
      <c r="D30">
        <f>PPCL!M30</f>
        <v>0</v>
      </c>
      <c r="E30">
        <f>PPCL!N30</f>
        <v>0</v>
      </c>
      <c r="F30">
        <f t="shared" si="4"/>
        <v>265</v>
      </c>
      <c r="G30">
        <f t="shared" si="5"/>
        <v>0</v>
      </c>
      <c r="H30" s="112"/>
      <c r="I30">
        <f>BRPL_EOD!AE30+BRPL_EOD!AF30</f>
        <v>0</v>
      </c>
      <c r="J30">
        <f>BYPL_EOD!AE30+BYPL_EOD!AF30</f>
        <v>0</v>
      </c>
      <c r="K30">
        <f>MES_EOD!AE30+MES_EOD!AF30</f>
        <v>0</v>
      </c>
      <c r="L30">
        <f>NDMC_EOD!AE30+NDMC_EOD!AF30</f>
        <v>0</v>
      </c>
      <c r="M30">
        <f>TPDDL_EOD!AE30+TPDDL_EOD!AF30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PPCL!B31</f>
        <v>265</v>
      </c>
      <c r="C31">
        <f>PPCL!C31</f>
        <v>0</v>
      </c>
      <c r="D31">
        <f>PPCL!M31</f>
        <v>0</v>
      </c>
      <c r="E31">
        <f>PPCL!N31</f>
        <v>0</v>
      </c>
      <c r="F31">
        <f t="shared" si="4"/>
        <v>265</v>
      </c>
      <c r="G31">
        <f t="shared" si="5"/>
        <v>0</v>
      </c>
      <c r="H31" s="112"/>
      <c r="I31">
        <f>BRPL_EOD!AE31+BRPL_EOD!AF31</f>
        <v>0</v>
      </c>
      <c r="J31">
        <f>BYPL_EOD!AE31+BYPL_EOD!AF31</f>
        <v>0</v>
      </c>
      <c r="K31">
        <f>MES_EOD!AE31+MES_EOD!AF31</f>
        <v>0</v>
      </c>
      <c r="L31">
        <f>NDMC_EOD!AE31+NDMC_EOD!AF31</f>
        <v>0</v>
      </c>
      <c r="M31">
        <f>TPDDL_EOD!AE31+TPDDL_EOD!AF31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PPCL!B32</f>
        <v>265</v>
      </c>
      <c r="C32">
        <f>PPCL!C32</f>
        <v>0</v>
      </c>
      <c r="D32">
        <f>PPCL!M32</f>
        <v>0</v>
      </c>
      <c r="E32">
        <f>PPCL!N32</f>
        <v>0</v>
      </c>
      <c r="F32">
        <f t="shared" si="4"/>
        <v>265</v>
      </c>
      <c r="G32">
        <f t="shared" si="5"/>
        <v>0</v>
      </c>
      <c r="H32" s="112"/>
      <c r="I32">
        <f>BRPL_EOD!AE32+BRPL_EOD!AF32</f>
        <v>0</v>
      </c>
      <c r="J32">
        <f>BYPL_EOD!AE32+BYPL_EOD!AF32</f>
        <v>0</v>
      </c>
      <c r="K32">
        <f>MES_EOD!AE32+MES_EOD!AF32</f>
        <v>0</v>
      </c>
      <c r="L32">
        <f>NDMC_EOD!AE32+NDMC_EOD!AF32</f>
        <v>0</v>
      </c>
      <c r="M32">
        <f>TPDDL_EOD!AE32+TPDDL_EOD!AF32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PPCL!B33</f>
        <v>265</v>
      </c>
      <c r="C33">
        <f>PPCL!C33</f>
        <v>0</v>
      </c>
      <c r="D33">
        <f>PPCL!M33</f>
        <v>0</v>
      </c>
      <c r="E33">
        <f>PPCL!N33</f>
        <v>0</v>
      </c>
      <c r="F33">
        <f t="shared" si="4"/>
        <v>265</v>
      </c>
      <c r="G33">
        <f t="shared" si="5"/>
        <v>0</v>
      </c>
      <c r="H33" s="112"/>
      <c r="I33">
        <f>BRPL_EOD!AE33+BRPL_EOD!AF33</f>
        <v>0</v>
      </c>
      <c r="J33">
        <f>BYPL_EOD!AE33+BYPL_EOD!AF33</f>
        <v>0</v>
      </c>
      <c r="K33">
        <f>MES_EOD!AE33+MES_EOD!AF33</f>
        <v>0</v>
      </c>
      <c r="L33">
        <f>NDMC_EOD!AE33+NDMC_EOD!AF33</f>
        <v>0</v>
      </c>
      <c r="M33">
        <f>TPDDL_EOD!AE33+TPDDL_EOD!AF33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PPCL!B34</f>
        <v>265</v>
      </c>
      <c r="C34">
        <f>PPCL!C34</f>
        <v>0</v>
      </c>
      <c r="D34">
        <f>PPCL!M34</f>
        <v>0</v>
      </c>
      <c r="E34">
        <f>PPCL!N34</f>
        <v>0</v>
      </c>
      <c r="F34">
        <f t="shared" si="4"/>
        <v>265</v>
      </c>
      <c r="G34">
        <f t="shared" si="5"/>
        <v>0</v>
      </c>
      <c r="H34" s="112"/>
      <c r="I34">
        <f>BRPL_EOD!AE34+BRPL_EOD!AF34</f>
        <v>0</v>
      </c>
      <c r="J34">
        <f>BYPL_EOD!AE34+BYPL_EOD!AF34</f>
        <v>0</v>
      </c>
      <c r="K34">
        <f>MES_EOD!AE34+MES_EOD!AF34</f>
        <v>0</v>
      </c>
      <c r="L34">
        <f>NDMC_EOD!AE34+NDMC_EOD!AF34</f>
        <v>0</v>
      </c>
      <c r="M34">
        <f>TPDDL_EOD!AE34+TPDDL_EOD!AF34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PPCL!B35</f>
        <v>265</v>
      </c>
      <c r="C35">
        <f>PPCL!C35</f>
        <v>0</v>
      </c>
      <c r="D35">
        <f>PPCL!M35</f>
        <v>0</v>
      </c>
      <c r="E35">
        <f>PPCL!N35</f>
        <v>0</v>
      </c>
      <c r="F35">
        <f t="shared" si="4"/>
        <v>265</v>
      </c>
      <c r="G35">
        <f t="shared" si="5"/>
        <v>0</v>
      </c>
      <c r="H35" s="112"/>
      <c r="I35">
        <f>BRPL_EOD!AE35+BRPL_EOD!AF35</f>
        <v>0</v>
      </c>
      <c r="J35">
        <f>BYPL_EOD!AE35+BYPL_EOD!AF35</f>
        <v>0</v>
      </c>
      <c r="K35">
        <f>MES_EOD!AE35+MES_EOD!AF35</f>
        <v>0</v>
      </c>
      <c r="L35">
        <f>NDMC_EOD!AE35+NDMC_EOD!AF35</f>
        <v>0</v>
      </c>
      <c r="M35">
        <f>TPDDL_EOD!AE35+TPDDL_EOD!AF35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PPCL!B36</f>
        <v>265</v>
      </c>
      <c r="C36">
        <f>PPCL!C36</f>
        <v>0</v>
      </c>
      <c r="D36">
        <f>PPCL!M36</f>
        <v>0</v>
      </c>
      <c r="E36">
        <f>PPCL!N36</f>
        <v>0</v>
      </c>
      <c r="F36">
        <f t="shared" si="4"/>
        <v>265</v>
      </c>
      <c r="G36">
        <f t="shared" si="5"/>
        <v>0</v>
      </c>
      <c r="H36" s="112"/>
      <c r="I36">
        <f>BRPL_EOD!AE36+BRPL_EOD!AF36</f>
        <v>0</v>
      </c>
      <c r="J36">
        <f>BYPL_EOD!AE36+BYPL_EOD!AF36</f>
        <v>0</v>
      </c>
      <c r="K36">
        <f>MES_EOD!AE36+MES_EOD!AF36</f>
        <v>0</v>
      </c>
      <c r="L36">
        <f>NDMC_EOD!AE36+NDMC_EOD!AF36</f>
        <v>0</v>
      </c>
      <c r="M36">
        <f>TPDDL_EOD!AE36+TPDDL_EOD!AF36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PPCL!B37</f>
        <v>265</v>
      </c>
      <c r="C37">
        <f>PPCL!C37</f>
        <v>0</v>
      </c>
      <c r="D37">
        <f>PPCL!M37</f>
        <v>0</v>
      </c>
      <c r="E37">
        <f>PPCL!N37</f>
        <v>0</v>
      </c>
      <c r="F37">
        <f t="shared" si="4"/>
        <v>265</v>
      </c>
      <c r="G37">
        <f t="shared" si="5"/>
        <v>0</v>
      </c>
      <c r="H37" s="112"/>
      <c r="I37">
        <f>BRPL_EOD!AE37+BRPL_EOD!AF37</f>
        <v>0</v>
      </c>
      <c r="J37">
        <f>BYPL_EOD!AE37+BYPL_EOD!AF37</f>
        <v>0</v>
      </c>
      <c r="K37">
        <f>MES_EOD!AE37+MES_EOD!AF37</f>
        <v>0</v>
      </c>
      <c r="L37">
        <f>NDMC_EOD!AE37+NDMC_EOD!AF37</f>
        <v>0</v>
      </c>
      <c r="M37">
        <f>TPDDL_EOD!AE37+TPDDL_EOD!AF37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PPCL!B38</f>
        <v>265</v>
      </c>
      <c r="C38">
        <f>PPCL!C38</f>
        <v>0</v>
      </c>
      <c r="D38">
        <f>PPCL!M38</f>
        <v>0</v>
      </c>
      <c r="E38">
        <f>PPCL!N38</f>
        <v>0</v>
      </c>
      <c r="F38">
        <f t="shared" si="4"/>
        <v>265</v>
      </c>
      <c r="G38">
        <f t="shared" si="5"/>
        <v>0</v>
      </c>
      <c r="H38" s="112"/>
      <c r="I38">
        <f>BRPL_EOD!AE38+BRPL_EOD!AF38</f>
        <v>0</v>
      </c>
      <c r="J38">
        <f>BYPL_EOD!AE38+BYPL_EOD!AF38</f>
        <v>0</v>
      </c>
      <c r="K38">
        <f>MES_EOD!AE38+MES_EOD!AF38</f>
        <v>0</v>
      </c>
      <c r="L38">
        <f>NDMC_EOD!AE38+NDMC_EOD!AF38</f>
        <v>0</v>
      </c>
      <c r="M38">
        <f>TPDDL_EOD!AE38+TPDDL_EOD!AF38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PPCL!B39</f>
        <v>265</v>
      </c>
      <c r="C39">
        <f>PPCL!C39</f>
        <v>0</v>
      </c>
      <c r="D39">
        <f>PPCL!M39</f>
        <v>0</v>
      </c>
      <c r="E39">
        <f>PPCL!N39</f>
        <v>0</v>
      </c>
      <c r="F39">
        <f t="shared" si="4"/>
        <v>265</v>
      </c>
      <c r="G39">
        <f t="shared" si="5"/>
        <v>0</v>
      </c>
      <c r="H39" s="112"/>
      <c r="I39">
        <f>BRPL_EOD!AE39+BRPL_EOD!AF39</f>
        <v>0</v>
      </c>
      <c r="J39">
        <f>BYPL_EOD!AE39+BYPL_EOD!AF39</f>
        <v>0</v>
      </c>
      <c r="K39">
        <f>MES_EOD!AE39+MES_EOD!AF39</f>
        <v>0</v>
      </c>
      <c r="L39">
        <f>NDMC_EOD!AE39+NDMC_EOD!AF39</f>
        <v>0</v>
      </c>
      <c r="M39">
        <f>TPDDL_EOD!AE39+TPDDL_EOD!AF39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PPCL!B40</f>
        <v>265</v>
      </c>
      <c r="C40">
        <f>PPCL!C40</f>
        <v>0</v>
      </c>
      <c r="D40">
        <f>PPCL!M40</f>
        <v>0</v>
      </c>
      <c r="E40">
        <f>PPCL!N40</f>
        <v>0</v>
      </c>
      <c r="F40">
        <f t="shared" si="4"/>
        <v>265</v>
      </c>
      <c r="G40">
        <f t="shared" si="5"/>
        <v>0</v>
      </c>
      <c r="H40" s="112"/>
      <c r="I40">
        <f>BRPL_EOD!AE40+BRPL_EOD!AF40</f>
        <v>0</v>
      </c>
      <c r="J40">
        <f>BYPL_EOD!AE40+BYPL_EOD!AF40</f>
        <v>0</v>
      </c>
      <c r="K40">
        <f>MES_EOD!AE40+MES_EOD!AF40</f>
        <v>0</v>
      </c>
      <c r="L40">
        <f>NDMC_EOD!AE40+NDMC_EOD!AF40</f>
        <v>0</v>
      </c>
      <c r="M40">
        <f>TPDDL_EOD!AE40+TPDDL_EOD!AF40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PPCL!B41</f>
        <v>265</v>
      </c>
      <c r="C41">
        <f>PPCL!C41</f>
        <v>0</v>
      </c>
      <c r="D41">
        <f>PPCL!M41</f>
        <v>0</v>
      </c>
      <c r="E41">
        <f>PPCL!N41</f>
        <v>0</v>
      </c>
      <c r="F41">
        <f t="shared" si="4"/>
        <v>265</v>
      </c>
      <c r="G41">
        <f t="shared" si="5"/>
        <v>0</v>
      </c>
      <c r="H41" s="112"/>
      <c r="I41">
        <f>BRPL_EOD!AE41+BRPL_EOD!AF41</f>
        <v>0</v>
      </c>
      <c r="J41">
        <f>BYPL_EOD!AE41+BYPL_EOD!AF41</f>
        <v>0</v>
      </c>
      <c r="K41">
        <f>MES_EOD!AE41+MES_EOD!AF41</f>
        <v>0</v>
      </c>
      <c r="L41">
        <f>NDMC_EOD!AE41+NDMC_EOD!AF41</f>
        <v>0</v>
      </c>
      <c r="M41">
        <f>TPDDL_EOD!AE41+TPDDL_EOD!AF41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PPCL!B42</f>
        <v>265</v>
      </c>
      <c r="C42">
        <f>PPCL!C42</f>
        <v>0</v>
      </c>
      <c r="D42">
        <f>PPCL!M42</f>
        <v>0</v>
      </c>
      <c r="E42">
        <f>PPCL!N42</f>
        <v>0</v>
      </c>
      <c r="F42">
        <f t="shared" si="4"/>
        <v>265</v>
      </c>
      <c r="G42">
        <f t="shared" si="5"/>
        <v>0</v>
      </c>
      <c r="H42" s="112"/>
      <c r="I42">
        <f>BRPL_EOD!AE42+BRPL_EOD!AF42</f>
        <v>0</v>
      </c>
      <c r="J42">
        <f>BYPL_EOD!AE42+BYPL_EOD!AF42</f>
        <v>0</v>
      </c>
      <c r="K42">
        <f>MES_EOD!AE42+MES_EOD!AF42</f>
        <v>0</v>
      </c>
      <c r="L42">
        <f>NDMC_EOD!AE42+NDMC_EOD!AF42</f>
        <v>0</v>
      </c>
      <c r="M42">
        <f>TPDDL_EOD!AE42+TPDDL_EOD!AF42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PPCL!B43</f>
        <v>265</v>
      </c>
      <c r="C43">
        <f>PPCL!C43</f>
        <v>0</v>
      </c>
      <c r="D43">
        <f>PPCL!M43</f>
        <v>0</v>
      </c>
      <c r="E43">
        <f>PPCL!N43</f>
        <v>0</v>
      </c>
      <c r="F43">
        <f t="shared" si="4"/>
        <v>265</v>
      </c>
      <c r="G43">
        <f t="shared" si="5"/>
        <v>0</v>
      </c>
      <c r="H43" s="112"/>
      <c r="I43">
        <f>BRPL_EOD!AE43+BRPL_EOD!AF43</f>
        <v>0</v>
      </c>
      <c r="J43">
        <f>BYPL_EOD!AE43+BYPL_EOD!AF43</f>
        <v>0</v>
      </c>
      <c r="K43">
        <f>MES_EOD!AE43+MES_EOD!AF43</f>
        <v>0</v>
      </c>
      <c r="L43">
        <f>NDMC_EOD!AE43+NDMC_EOD!AF43</f>
        <v>0</v>
      </c>
      <c r="M43">
        <f>TPDDL_EOD!AE43+TPDDL_EOD!AF43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PPCL!B44</f>
        <v>265</v>
      </c>
      <c r="C44">
        <f>PPCL!C44</f>
        <v>0</v>
      </c>
      <c r="D44">
        <f>PPCL!M44</f>
        <v>0</v>
      </c>
      <c r="E44">
        <f>PPCL!N44</f>
        <v>0</v>
      </c>
      <c r="F44">
        <f t="shared" si="4"/>
        <v>265</v>
      </c>
      <c r="G44">
        <f t="shared" si="5"/>
        <v>0</v>
      </c>
      <c r="H44" s="112"/>
      <c r="I44">
        <f>BRPL_EOD!AE44+BRPL_EOD!AF44</f>
        <v>0</v>
      </c>
      <c r="J44">
        <f>BYPL_EOD!AE44+BYPL_EOD!AF44</f>
        <v>0</v>
      </c>
      <c r="K44">
        <f>MES_EOD!AE44+MES_EOD!AF44</f>
        <v>0</v>
      </c>
      <c r="L44">
        <f>NDMC_EOD!AE44+NDMC_EOD!AF44</f>
        <v>0</v>
      </c>
      <c r="M44">
        <f>TPDDL_EOD!AE44+TPDDL_EOD!AF44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PPCL!B45</f>
        <v>265</v>
      </c>
      <c r="C45">
        <f>PPCL!C45</f>
        <v>0</v>
      </c>
      <c r="D45">
        <f>PPCL!M45</f>
        <v>0</v>
      </c>
      <c r="E45">
        <f>PPCL!N45</f>
        <v>0</v>
      </c>
      <c r="F45">
        <f t="shared" si="4"/>
        <v>265</v>
      </c>
      <c r="G45">
        <f t="shared" si="5"/>
        <v>0</v>
      </c>
      <c r="H45" s="112"/>
      <c r="I45">
        <f>BRPL_EOD!AE45+BRPL_EOD!AF45</f>
        <v>0</v>
      </c>
      <c r="J45">
        <f>BYPL_EOD!AE45+BYPL_EOD!AF45</f>
        <v>0</v>
      </c>
      <c r="K45">
        <f>MES_EOD!AE45+MES_EOD!AF45</f>
        <v>0</v>
      </c>
      <c r="L45">
        <f>NDMC_EOD!AE45+NDMC_EOD!AF45</f>
        <v>0</v>
      </c>
      <c r="M45">
        <f>TPDDL_EOD!AE45+TPDDL_EOD!AF45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PPCL!B46</f>
        <v>265</v>
      </c>
      <c r="C46">
        <f>PPCL!C46</f>
        <v>0</v>
      </c>
      <c r="D46">
        <f>PPCL!M46</f>
        <v>0</v>
      </c>
      <c r="E46">
        <f>PPCL!N46</f>
        <v>0</v>
      </c>
      <c r="F46">
        <f t="shared" si="4"/>
        <v>265</v>
      </c>
      <c r="G46">
        <f t="shared" si="5"/>
        <v>0</v>
      </c>
      <c r="H46" s="112"/>
      <c r="I46">
        <f>BRPL_EOD!AE46+BRPL_EOD!AF46</f>
        <v>0</v>
      </c>
      <c r="J46">
        <f>BYPL_EOD!AE46+BYPL_EOD!AF46</f>
        <v>0</v>
      </c>
      <c r="K46">
        <f>MES_EOD!AE46+MES_EOD!AF46</f>
        <v>0</v>
      </c>
      <c r="L46">
        <f>NDMC_EOD!AE46+NDMC_EOD!AF46</f>
        <v>0</v>
      </c>
      <c r="M46">
        <f>TPDDL_EOD!AE46+TPDDL_EOD!AF46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PPCL!B47</f>
        <v>265</v>
      </c>
      <c r="C47">
        <f>PPCL!C47</f>
        <v>0</v>
      </c>
      <c r="D47">
        <f>PPCL!M47</f>
        <v>0</v>
      </c>
      <c r="E47">
        <f>PPCL!N47</f>
        <v>0</v>
      </c>
      <c r="F47">
        <f t="shared" si="4"/>
        <v>265</v>
      </c>
      <c r="G47">
        <f t="shared" si="5"/>
        <v>0</v>
      </c>
      <c r="H47" s="112"/>
      <c r="I47">
        <f>BRPL_EOD!AE47+BRPL_EOD!AF47</f>
        <v>0</v>
      </c>
      <c r="J47">
        <f>BYPL_EOD!AE47+BYPL_EOD!AF47</f>
        <v>0</v>
      </c>
      <c r="K47">
        <f>MES_EOD!AE47+MES_EOD!AF47</f>
        <v>0</v>
      </c>
      <c r="L47">
        <f>NDMC_EOD!AE47+NDMC_EOD!AF47</f>
        <v>0</v>
      </c>
      <c r="M47">
        <f>TPDDL_EOD!AE47+TPDDL_EOD!AF47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PPCL!B48</f>
        <v>265</v>
      </c>
      <c r="C48">
        <f>PPCL!C48</f>
        <v>0</v>
      </c>
      <c r="D48">
        <f>PPCL!M48</f>
        <v>0</v>
      </c>
      <c r="E48">
        <f>PPCL!N48</f>
        <v>0</v>
      </c>
      <c r="F48">
        <f t="shared" si="4"/>
        <v>265</v>
      </c>
      <c r="G48">
        <f t="shared" si="5"/>
        <v>0</v>
      </c>
      <c r="H48" s="112"/>
      <c r="I48">
        <f>BRPL_EOD!AE48+BRPL_EOD!AF48</f>
        <v>0</v>
      </c>
      <c r="J48">
        <f>BYPL_EOD!AE48+BYPL_EOD!AF48</f>
        <v>0</v>
      </c>
      <c r="K48">
        <f>MES_EOD!AE48+MES_EOD!AF48</f>
        <v>0</v>
      </c>
      <c r="L48">
        <f>NDMC_EOD!AE48+NDMC_EOD!AF48</f>
        <v>0</v>
      </c>
      <c r="M48">
        <f>TPDDL_EOD!AE48+TPDDL_EOD!AF48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PPCL!B49</f>
        <v>265</v>
      </c>
      <c r="C49">
        <f>PPCL!C49</f>
        <v>0</v>
      </c>
      <c r="D49">
        <f>PPCL!M49</f>
        <v>0</v>
      </c>
      <c r="E49">
        <f>PPCL!N49</f>
        <v>0</v>
      </c>
      <c r="F49">
        <f t="shared" si="4"/>
        <v>265</v>
      </c>
      <c r="G49">
        <f t="shared" si="5"/>
        <v>0</v>
      </c>
      <c r="H49" s="112"/>
      <c r="I49">
        <f>BRPL_EOD!AE49+BRPL_EOD!AF49</f>
        <v>0</v>
      </c>
      <c r="J49">
        <f>BYPL_EOD!AE49+BYPL_EOD!AF49</f>
        <v>0</v>
      </c>
      <c r="K49">
        <f>MES_EOD!AE49+MES_EOD!AF49</f>
        <v>0</v>
      </c>
      <c r="L49">
        <f>NDMC_EOD!AE49+NDMC_EOD!AF49</f>
        <v>0</v>
      </c>
      <c r="M49">
        <f>TPDDL_EOD!AE49+TPDDL_EOD!AF49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PPCL!B50</f>
        <v>265</v>
      </c>
      <c r="C50">
        <f>PPCL!C50</f>
        <v>0</v>
      </c>
      <c r="D50">
        <f>PPCL!M50</f>
        <v>0</v>
      </c>
      <c r="E50">
        <f>PPCL!N50</f>
        <v>0</v>
      </c>
      <c r="F50">
        <f t="shared" si="4"/>
        <v>265</v>
      </c>
      <c r="G50">
        <f t="shared" si="5"/>
        <v>0</v>
      </c>
      <c r="H50" s="112"/>
      <c r="I50">
        <f>BRPL_EOD!AE50+BRPL_EOD!AF50</f>
        <v>0</v>
      </c>
      <c r="J50">
        <f>BYPL_EOD!AE50+BYPL_EOD!AF50</f>
        <v>0</v>
      </c>
      <c r="K50">
        <f>MES_EOD!AE50+MES_EOD!AF50</f>
        <v>0</v>
      </c>
      <c r="L50">
        <f>NDMC_EOD!AE50+NDMC_EOD!AF50</f>
        <v>0</v>
      </c>
      <c r="M50">
        <f>TPDDL_EOD!AE50+TPDDL_EOD!AF50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PPCL!B51</f>
        <v>265</v>
      </c>
      <c r="C51">
        <f>PPCL!C51</f>
        <v>0</v>
      </c>
      <c r="D51">
        <f>PPCL!M51</f>
        <v>0</v>
      </c>
      <c r="E51">
        <f>PPCL!N51</f>
        <v>0</v>
      </c>
      <c r="F51">
        <f t="shared" si="4"/>
        <v>265</v>
      </c>
      <c r="G51">
        <f t="shared" si="5"/>
        <v>0</v>
      </c>
      <c r="H51" s="112"/>
      <c r="I51">
        <f>BRPL_EOD!AE51+BRPL_EOD!AF51</f>
        <v>0</v>
      </c>
      <c r="J51">
        <f>BYPL_EOD!AE51+BYPL_EOD!AF51</f>
        <v>0</v>
      </c>
      <c r="K51">
        <f>MES_EOD!AE51+MES_EOD!AF51</f>
        <v>0</v>
      </c>
      <c r="L51">
        <f>NDMC_EOD!AE51+NDMC_EOD!AF51</f>
        <v>0</v>
      </c>
      <c r="M51">
        <f>TPDDL_EOD!AE51+TPDDL_EOD!AF51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PPCL!B52</f>
        <v>265</v>
      </c>
      <c r="C52">
        <f>PPCL!C52</f>
        <v>0</v>
      </c>
      <c r="D52">
        <f>PPCL!M52</f>
        <v>0</v>
      </c>
      <c r="E52">
        <f>PPCL!N52</f>
        <v>0</v>
      </c>
      <c r="F52">
        <f t="shared" si="4"/>
        <v>265</v>
      </c>
      <c r="G52">
        <f t="shared" si="5"/>
        <v>0</v>
      </c>
      <c r="H52" s="112"/>
      <c r="I52">
        <f>BRPL_EOD!AE52+BRPL_EOD!AF52</f>
        <v>0</v>
      </c>
      <c r="J52">
        <f>BYPL_EOD!AE52+BYPL_EOD!AF52</f>
        <v>0</v>
      </c>
      <c r="K52">
        <f>MES_EOD!AE52+MES_EOD!AF52</f>
        <v>0</v>
      </c>
      <c r="L52">
        <f>NDMC_EOD!AE52+NDMC_EOD!AF52</f>
        <v>0</v>
      </c>
      <c r="M52">
        <f>TPDDL_EOD!AE52+TPDDL_EOD!AF52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PPCL!B53</f>
        <v>265</v>
      </c>
      <c r="C53">
        <f>PPCL!C53</f>
        <v>0</v>
      </c>
      <c r="D53">
        <f>PPCL!M53</f>
        <v>0</v>
      </c>
      <c r="E53">
        <f>PPCL!N53</f>
        <v>0</v>
      </c>
      <c r="F53">
        <f t="shared" si="4"/>
        <v>265</v>
      </c>
      <c r="G53">
        <f t="shared" si="5"/>
        <v>0</v>
      </c>
      <c r="H53" s="112"/>
      <c r="I53">
        <f>BRPL_EOD!AE53+BRPL_EOD!AF53</f>
        <v>0</v>
      </c>
      <c r="J53">
        <f>BYPL_EOD!AE53+BYPL_EOD!AF53</f>
        <v>0</v>
      </c>
      <c r="K53">
        <f>MES_EOD!AE53+MES_EOD!AF53</f>
        <v>0</v>
      </c>
      <c r="L53">
        <f>NDMC_EOD!AE53+NDMC_EOD!AF53</f>
        <v>0</v>
      </c>
      <c r="M53">
        <f>TPDDL_EOD!AE53+TPDDL_EOD!AF53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PPCL!B54</f>
        <v>265</v>
      </c>
      <c r="C54">
        <f>PPCL!C54</f>
        <v>0</v>
      </c>
      <c r="D54">
        <f>PPCL!M54</f>
        <v>0</v>
      </c>
      <c r="E54">
        <f>PPCL!N54</f>
        <v>0</v>
      </c>
      <c r="F54">
        <f t="shared" si="4"/>
        <v>265</v>
      </c>
      <c r="G54">
        <f t="shared" si="5"/>
        <v>0</v>
      </c>
      <c r="H54" s="112"/>
      <c r="I54">
        <f>BRPL_EOD!AE54+BRPL_EOD!AF54</f>
        <v>0</v>
      </c>
      <c r="J54">
        <f>BYPL_EOD!AE54+BYPL_EOD!AF54</f>
        <v>0</v>
      </c>
      <c r="K54">
        <f>MES_EOD!AE54+MES_EOD!AF54</f>
        <v>0</v>
      </c>
      <c r="L54">
        <f>NDMC_EOD!AE54+NDMC_EOD!AF54</f>
        <v>0</v>
      </c>
      <c r="M54">
        <f>TPDDL_EOD!AE54+TPDDL_EOD!AF54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PPCL!B55</f>
        <v>265</v>
      </c>
      <c r="C55">
        <f>PPCL!C55</f>
        <v>0</v>
      </c>
      <c r="D55">
        <f>PPCL!M55</f>
        <v>0</v>
      </c>
      <c r="E55">
        <f>PPCL!N55</f>
        <v>0</v>
      </c>
      <c r="F55">
        <f t="shared" si="4"/>
        <v>265</v>
      </c>
      <c r="G55">
        <f t="shared" si="5"/>
        <v>0</v>
      </c>
      <c r="H55" s="112"/>
      <c r="I55">
        <f>BRPL_EOD!AE55+BRPL_EOD!AF55</f>
        <v>0</v>
      </c>
      <c r="J55">
        <f>BYPL_EOD!AE55+BYPL_EOD!AF55</f>
        <v>0</v>
      </c>
      <c r="K55">
        <f>MES_EOD!AE55+MES_EOD!AF55</f>
        <v>0</v>
      </c>
      <c r="L55">
        <f>NDMC_EOD!AE55+NDMC_EOD!AF55</f>
        <v>0</v>
      </c>
      <c r="M55">
        <f>TPDDL_EOD!AE55+TPDDL_EOD!AF55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PPCL!B56</f>
        <v>265</v>
      </c>
      <c r="C56">
        <f>PPCL!C56</f>
        <v>0</v>
      </c>
      <c r="D56">
        <f>PPCL!M56</f>
        <v>0</v>
      </c>
      <c r="E56">
        <f>PPCL!N56</f>
        <v>0</v>
      </c>
      <c r="F56">
        <f t="shared" si="4"/>
        <v>265</v>
      </c>
      <c r="G56">
        <f t="shared" si="5"/>
        <v>0</v>
      </c>
      <c r="H56" s="112"/>
      <c r="I56">
        <f>BRPL_EOD!AE56+BRPL_EOD!AF56</f>
        <v>0</v>
      </c>
      <c r="J56">
        <f>BYPL_EOD!AE56+BYPL_EOD!AF56</f>
        <v>0</v>
      </c>
      <c r="K56">
        <f>MES_EOD!AE56+MES_EOD!AF56</f>
        <v>0</v>
      </c>
      <c r="L56">
        <f>NDMC_EOD!AE56+NDMC_EOD!AF56</f>
        <v>0</v>
      </c>
      <c r="M56">
        <f>TPDDL_EOD!AE56+TPDDL_EOD!AF56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PPCL!B57</f>
        <v>265</v>
      </c>
      <c r="C57">
        <f>PPCL!C57</f>
        <v>0</v>
      </c>
      <c r="D57">
        <f>PPCL!M57</f>
        <v>0</v>
      </c>
      <c r="E57">
        <f>PPCL!N57</f>
        <v>0</v>
      </c>
      <c r="F57">
        <f t="shared" si="4"/>
        <v>265</v>
      </c>
      <c r="G57">
        <f t="shared" si="5"/>
        <v>0</v>
      </c>
      <c r="H57" s="112"/>
      <c r="I57">
        <f>BRPL_EOD!AE57+BRPL_EOD!AF57</f>
        <v>0</v>
      </c>
      <c r="J57">
        <f>BYPL_EOD!AE57+BYPL_EOD!AF57</f>
        <v>0</v>
      </c>
      <c r="K57">
        <f>MES_EOD!AE57+MES_EOD!AF57</f>
        <v>0</v>
      </c>
      <c r="L57">
        <f>NDMC_EOD!AE57+NDMC_EOD!AF57</f>
        <v>0</v>
      </c>
      <c r="M57">
        <f>TPDDL_EOD!AE57+TPDDL_EOD!AF57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PPCL!B58</f>
        <v>265</v>
      </c>
      <c r="C58">
        <f>PPCL!C58</f>
        <v>0</v>
      </c>
      <c r="D58">
        <f>PPCL!M58</f>
        <v>0</v>
      </c>
      <c r="E58">
        <f>PPCL!N58</f>
        <v>0</v>
      </c>
      <c r="F58">
        <f t="shared" si="4"/>
        <v>265</v>
      </c>
      <c r="G58">
        <f t="shared" si="5"/>
        <v>0</v>
      </c>
      <c r="H58" s="112"/>
      <c r="I58">
        <f>BRPL_EOD!AE58+BRPL_EOD!AF58</f>
        <v>0</v>
      </c>
      <c r="J58">
        <f>BYPL_EOD!AE58+BYPL_EOD!AF58</f>
        <v>0</v>
      </c>
      <c r="K58">
        <f>MES_EOD!AE58+MES_EOD!AF58</f>
        <v>0</v>
      </c>
      <c r="L58">
        <f>NDMC_EOD!AE58+NDMC_EOD!AF58</f>
        <v>0</v>
      </c>
      <c r="M58">
        <f>TPDDL_EOD!AE58+TPDDL_EOD!AF58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PPCL!B59</f>
        <v>265</v>
      </c>
      <c r="C59">
        <f>PPCL!C59</f>
        <v>0</v>
      </c>
      <c r="D59">
        <f>PPCL!M59</f>
        <v>0</v>
      </c>
      <c r="E59">
        <f>PPCL!N59</f>
        <v>0</v>
      </c>
      <c r="F59">
        <f t="shared" si="4"/>
        <v>265</v>
      </c>
      <c r="G59">
        <f t="shared" si="5"/>
        <v>0</v>
      </c>
      <c r="H59" s="112"/>
      <c r="I59">
        <f>BRPL_EOD!AE59+BRPL_EOD!AF59</f>
        <v>0</v>
      </c>
      <c r="J59">
        <f>BYPL_EOD!AE59+BYPL_EOD!AF59</f>
        <v>0</v>
      </c>
      <c r="K59">
        <f>MES_EOD!AE59+MES_EOD!AF59</f>
        <v>0</v>
      </c>
      <c r="L59">
        <f>NDMC_EOD!AE59+NDMC_EOD!AF59</f>
        <v>0</v>
      </c>
      <c r="M59">
        <f>TPDDL_EOD!AE59+TPDDL_EOD!AF59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PPCL!B60</f>
        <v>265</v>
      </c>
      <c r="C60">
        <f>PPCL!C60</f>
        <v>0</v>
      </c>
      <c r="D60">
        <f>PPCL!M60</f>
        <v>0</v>
      </c>
      <c r="E60">
        <f>PPCL!N60</f>
        <v>0</v>
      </c>
      <c r="F60">
        <f t="shared" si="4"/>
        <v>265</v>
      </c>
      <c r="G60">
        <f t="shared" si="5"/>
        <v>0</v>
      </c>
      <c r="H60" s="112"/>
      <c r="I60">
        <f>BRPL_EOD!AE60+BRPL_EOD!AF60</f>
        <v>0</v>
      </c>
      <c r="J60">
        <f>BYPL_EOD!AE60+BYPL_EOD!AF60</f>
        <v>0</v>
      </c>
      <c r="K60">
        <f>MES_EOD!AE60+MES_EOD!AF60</f>
        <v>0</v>
      </c>
      <c r="L60">
        <f>NDMC_EOD!AE60+NDMC_EOD!AF60</f>
        <v>0</v>
      </c>
      <c r="M60">
        <f>TPDDL_EOD!AE60+TPDDL_EOD!AF60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PPCL!B61</f>
        <v>265</v>
      </c>
      <c r="C61">
        <f>PPCL!C61</f>
        <v>0</v>
      </c>
      <c r="D61">
        <f>PPCL!M61</f>
        <v>0</v>
      </c>
      <c r="E61">
        <f>PPCL!N61</f>
        <v>0</v>
      </c>
      <c r="F61">
        <f t="shared" si="4"/>
        <v>265</v>
      </c>
      <c r="G61">
        <f t="shared" si="5"/>
        <v>0</v>
      </c>
      <c r="H61" s="112"/>
      <c r="I61">
        <f>BRPL_EOD!AE61+BRPL_EOD!AF61</f>
        <v>0</v>
      </c>
      <c r="J61">
        <f>BYPL_EOD!AE61+BYPL_EOD!AF61</f>
        <v>0</v>
      </c>
      <c r="K61">
        <f>MES_EOD!AE61+MES_EOD!AF61</f>
        <v>0</v>
      </c>
      <c r="L61">
        <f>NDMC_EOD!AE61+NDMC_EOD!AF61</f>
        <v>0</v>
      </c>
      <c r="M61">
        <f>TPDDL_EOD!AE61+TPDDL_EOD!AF61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PPCL!B62</f>
        <v>265</v>
      </c>
      <c r="C62">
        <f>PPCL!C62</f>
        <v>0</v>
      </c>
      <c r="D62">
        <f>PPCL!M62</f>
        <v>0</v>
      </c>
      <c r="E62">
        <f>PPCL!N62</f>
        <v>0</v>
      </c>
      <c r="F62">
        <f t="shared" si="4"/>
        <v>265</v>
      </c>
      <c r="G62">
        <f t="shared" si="5"/>
        <v>0</v>
      </c>
      <c r="H62" s="112"/>
      <c r="I62">
        <f>BRPL_EOD!AE62+BRPL_EOD!AF62</f>
        <v>0</v>
      </c>
      <c r="J62">
        <f>BYPL_EOD!AE62+BYPL_EOD!AF62</f>
        <v>0</v>
      </c>
      <c r="K62">
        <f>MES_EOD!AE62+MES_EOD!AF62</f>
        <v>0</v>
      </c>
      <c r="L62">
        <f>NDMC_EOD!AE62+NDMC_EOD!AF62</f>
        <v>0</v>
      </c>
      <c r="M62">
        <f>TPDDL_EOD!AE62+TPDDL_EOD!AF62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PPCL!B63</f>
        <v>265</v>
      </c>
      <c r="C63">
        <f>PPCL!C63</f>
        <v>0</v>
      </c>
      <c r="D63">
        <f>PPCL!M63</f>
        <v>0</v>
      </c>
      <c r="E63">
        <f>PPCL!N63</f>
        <v>0</v>
      </c>
      <c r="F63">
        <f t="shared" si="4"/>
        <v>265</v>
      </c>
      <c r="G63">
        <f t="shared" si="5"/>
        <v>0</v>
      </c>
      <c r="H63" s="112"/>
      <c r="I63">
        <f>BRPL_EOD!AE63+BRPL_EOD!AF63</f>
        <v>0</v>
      </c>
      <c r="J63">
        <f>BYPL_EOD!AE63+BYPL_EOD!AF63</f>
        <v>0</v>
      </c>
      <c r="K63">
        <f>MES_EOD!AE63+MES_EOD!AF63</f>
        <v>0</v>
      </c>
      <c r="L63">
        <f>NDMC_EOD!AE63+NDMC_EOD!AF63</f>
        <v>0</v>
      </c>
      <c r="M63">
        <f>TPDDL_EOD!AE63+TPDDL_EOD!AF63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PPCL!B64</f>
        <v>265</v>
      </c>
      <c r="C64">
        <f>PPCL!C64</f>
        <v>0</v>
      </c>
      <c r="D64">
        <f>PPCL!M64</f>
        <v>0</v>
      </c>
      <c r="E64">
        <f>PPCL!N64</f>
        <v>0</v>
      </c>
      <c r="F64">
        <f t="shared" si="4"/>
        <v>265</v>
      </c>
      <c r="G64">
        <f t="shared" si="5"/>
        <v>0</v>
      </c>
      <c r="H64" s="112"/>
      <c r="I64">
        <f>BRPL_EOD!AE64+BRPL_EOD!AF64</f>
        <v>0</v>
      </c>
      <c r="J64">
        <f>BYPL_EOD!AE64+BYPL_EOD!AF64</f>
        <v>0</v>
      </c>
      <c r="K64">
        <f>MES_EOD!AE64+MES_EOD!AF64</f>
        <v>0</v>
      </c>
      <c r="L64">
        <f>NDMC_EOD!AE64+NDMC_EOD!AF64</f>
        <v>0</v>
      </c>
      <c r="M64">
        <f>TPDDL_EOD!AE64+TPDDL_EOD!AF64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PPCL!B65</f>
        <v>265</v>
      </c>
      <c r="C65">
        <f>PPCL!C65</f>
        <v>0</v>
      </c>
      <c r="D65">
        <f>PPCL!M65</f>
        <v>0</v>
      </c>
      <c r="E65">
        <f>PPCL!N65</f>
        <v>0</v>
      </c>
      <c r="F65">
        <f t="shared" si="4"/>
        <v>265</v>
      </c>
      <c r="G65">
        <f t="shared" si="5"/>
        <v>0</v>
      </c>
      <c r="H65" s="112"/>
      <c r="I65">
        <f>BRPL_EOD!AE65+BRPL_EOD!AF65</f>
        <v>0</v>
      </c>
      <c r="J65">
        <f>BYPL_EOD!AE65+BYPL_EOD!AF65</f>
        <v>0</v>
      </c>
      <c r="K65">
        <f>MES_EOD!AE65+MES_EOD!AF65</f>
        <v>0</v>
      </c>
      <c r="L65">
        <f>NDMC_EOD!AE65+NDMC_EOD!AF65</f>
        <v>0</v>
      </c>
      <c r="M65">
        <f>TPDDL_EOD!AE65+TPDDL_EOD!AF65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PPCL!B66</f>
        <v>265</v>
      </c>
      <c r="C66">
        <f>PPCL!C66</f>
        <v>0</v>
      </c>
      <c r="D66">
        <f>PPCL!M66</f>
        <v>0</v>
      </c>
      <c r="E66">
        <f>PPCL!N66</f>
        <v>0</v>
      </c>
      <c r="F66">
        <f t="shared" si="4"/>
        <v>265</v>
      </c>
      <c r="G66">
        <f t="shared" si="5"/>
        <v>0</v>
      </c>
      <c r="H66" s="112"/>
      <c r="I66">
        <f>BRPL_EOD!AE66+BRPL_EOD!AF66</f>
        <v>0</v>
      </c>
      <c r="J66">
        <f>BYPL_EOD!AE66+BYPL_EOD!AF66</f>
        <v>0</v>
      </c>
      <c r="K66">
        <f>MES_EOD!AE66+MES_EOD!AF66</f>
        <v>0</v>
      </c>
      <c r="L66">
        <f>NDMC_EOD!AE66+NDMC_EOD!AF66</f>
        <v>0</v>
      </c>
      <c r="M66">
        <f>TPDDL_EOD!AE66+TPDDL_EOD!AF66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0</v>
      </c>
      <c r="E67">
        <f>PPCL!N67</f>
        <v>0</v>
      </c>
      <c r="F67">
        <f t="shared" si="4"/>
        <v>265</v>
      </c>
      <c r="G67">
        <f t="shared" si="5"/>
        <v>0</v>
      </c>
      <c r="H67" s="112"/>
      <c r="I67">
        <f>BRPL_EOD!AE67+BRPL_EOD!AF67</f>
        <v>0</v>
      </c>
      <c r="J67">
        <f>BYPL_EOD!AE67+BYPL_EOD!AF67</f>
        <v>0</v>
      </c>
      <c r="K67">
        <f>MES_EOD!AE67+MES_EOD!AF67</f>
        <v>0</v>
      </c>
      <c r="L67">
        <f>NDMC_EOD!AE67+NDMC_EOD!AF67</f>
        <v>0</v>
      </c>
      <c r="M67">
        <f>TPDDL_EOD!AE67+TPDDL_EOD!AF67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0</v>
      </c>
      <c r="E68">
        <f>PPCL!N68</f>
        <v>0</v>
      </c>
      <c r="F68">
        <f t="shared" ref="F68:F98" si="10">B68+C68</f>
        <v>265</v>
      </c>
      <c r="G68">
        <f t="shared" ref="G68:G98" si="11">D68+E68</f>
        <v>0</v>
      </c>
      <c r="H68" s="112"/>
      <c r="I68">
        <f>BRPL_EOD!AE68+BRPL_EOD!AF68</f>
        <v>0</v>
      </c>
      <c r="J68">
        <f>BYPL_EOD!AE68+BYPL_EOD!AF68</f>
        <v>0</v>
      </c>
      <c r="K68">
        <f>MES_EOD!AE68+MES_EOD!AF68</f>
        <v>0</v>
      </c>
      <c r="L68">
        <f>NDMC_EOD!AE68+NDMC_EOD!AF68</f>
        <v>0</v>
      </c>
      <c r="M68">
        <f>TPDDL_EOD!AE68+TPDDL_EOD!AF68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0</v>
      </c>
      <c r="E69">
        <f>PPCL!N69</f>
        <v>0</v>
      </c>
      <c r="F69">
        <f t="shared" si="10"/>
        <v>265</v>
      </c>
      <c r="G69">
        <f t="shared" si="11"/>
        <v>0</v>
      </c>
      <c r="H69" s="112"/>
      <c r="I69">
        <f>BRPL_EOD!AE69+BRPL_EOD!AF69</f>
        <v>0</v>
      </c>
      <c r="J69">
        <f>BYPL_EOD!AE69+BYPL_EOD!AF69</f>
        <v>0</v>
      </c>
      <c r="K69">
        <f>MES_EOD!AE69+MES_EOD!AF69</f>
        <v>0</v>
      </c>
      <c r="L69">
        <f>NDMC_EOD!AE69+NDMC_EOD!AF69</f>
        <v>0</v>
      </c>
      <c r="M69">
        <f>TPDDL_EOD!AE69+TPDDL_EOD!AF69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0</v>
      </c>
      <c r="E70">
        <f>PPCL!N70</f>
        <v>0</v>
      </c>
      <c r="F70">
        <f t="shared" si="10"/>
        <v>265</v>
      </c>
      <c r="G70">
        <f t="shared" si="11"/>
        <v>0</v>
      </c>
      <c r="H70" s="112"/>
      <c r="I70">
        <f>BRPL_EOD!AE70+BRPL_EOD!AF70</f>
        <v>0</v>
      </c>
      <c r="J70">
        <f>BYPL_EOD!AE70+BYPL_EOD!AF70</f>
        <v>0</v>
      </c>
      <c r="K70">
        <f>MES_EOD!AE70+MES_EOD!AF70</f>
        <v>0</v>
      </c>
      <c r="L70">
        <f>NDMC_EOD!AE70+NDMC_EOD!AF70</f>
        <v>0</v>
      </c>
      <c r="M70">
        <f>TPDDL_EOD!AE70+TPDDL_EOD!AF70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0</v>
      </c>
      <c r="E71">
        <f>PPCL!N71</f>
        <v>0</v>
      </c>
      <c r="F71">
        <f t="shared" si="10"/>
        <v>265</v>
      </c>
      <c r="G71">
        <f t="shared" si="11"/>
        <v>0</v>
      </c>
      <c r="H71" s="112"/>
      <c r="I71">
        <f>BRPL_EOD!AE71+BRPL_EOD!AF71</f>
        <v>0</v>
      </c>
      <c r="J71">
        <f>BYPL_EOD!AE71+BYPL_EOD!AF71</f>
        <v>0</v>
      </c>
      <c r="K71">
        <f>MES_EOD!AE71+MES_EOD!AF71</f>
        <v>0</v>
      </c>
      <c r="L71">
        <f>NDMC_EOD!AE71+NDMC_EOD!AF71</f>
        <v>0</v>
      </c>
      <c r="M71">
        <f>TPDDL_EOD!AE71+TPDDL_EOD!AF71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0</v>
      </c>
      <c r="E72">
        <f>PPCL!N72</f>
        <v>0</v>
      </c>
      <c r="F72">
        <f t="shared" si="10"/>
        <v>265</v>
      </c>
      <c r="G72">
        <f t="shared" si="11"/>
        <v>0</v>
      </c>
      <c r="H72" s="112"/>
      <c r="I72">
        <f>BRPL_EOD!AE72+BRPL_EOD!AF72</f>
        <v>0</v>
      </c>
      <c r="J72">
        <f>BYPL_EOD!AE72+BYPL_EOD!AF72</f>
        <v>0</v>
      </c>
      <c r="K72">
        <f>MES_EOD!AE72+MES_EOD!AF72</f>
        <v>0</v>
      </c>
      <c r="L72">
        <f>NDMC_EOD!AE72+NDMC_EOD!AF72</f>
        <v>0</v>
      </c>
      <c r="M72">
        <f>TPDDL_EOD!AE72+TPDDL_EOD!AF72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0</v>
      </c>
      <c r="E73">
        <f>PPCL!N73</f>
        <v>0</v>
      </c>
      <c r="F73">
        <f t="shared" si="10"/>
        <v>265</v>
      </c>
      <c r="G73">
        <f t="shared" si="11"/>
        <v>0</v>
      </c>
      <c r="H73" s="112"/>
      <c r="I73">
        <f>BRPL_EOD!AE73+BRPL_EOD!AF73</f>
        <v>0</v>
      </c>
      <c r="J73">
        <f>BYPL_EOD!AE73+BYPL_EOD!AF73</f>
        <v>0</v>
      </c>
      <c r="K73">
        <f>MES_EOD!AE73+MES_EOD!AF73</f>
        <v>0</v>
      </c>
      <c r="L73">
        <f>NDMC_EOD!AE73+NDMC_EOD!AF73</f>
        <v>0</v>
      </c>
      <c r="M73">
        <f>TPDDL_EOD!AE73+TPDDL_EOD!AF73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0</v>
      </c>
      <c r="E74">
        <f>PPCL!N74</f>
        <v>0</v>
      </c>
      <c r="F74">
        <f t="shared" si="10"/>
        <v>265</v>
      </c>
      <c r="G74">
        <f t="shared" si="11"/>
        <v>0</v>
      </c>
      <c r="H74" s="112"/>
      <c r="I74">
        <f>BRPL_EOD!AE74+BRPL_EOD!AF74</f>
        <v>0</v>
      </c>
      <c r="J74">
        <f>BYPL_EOD!AE74+BYPL_EOD!AF74</f>
        <v>0</v>
      </c>
      <c r="K74">
        <f>MES_EOD!AE74+MES_EOD!AF74</f>
        <v>0</v>
      </c>
      <c r="L74">
        <f>NDMC_EOD!AE74+NDMC_EOD!AF74</f>
        <v>0</v>
      </c>
      <c r="M74">
        <f>TPDDL_EOD!AE74+TPDDL_EOD!AF74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0</v>
      </c>
      <c r="E75">
        <f>PPCL!N75</f>
        <v>0</v>
      </c>
      <c r="F75">
        <f t="shared" si="10"/>
        <v>265</v>
      </c>
      <c r="G75">
        <f t="shared" si="11"/>
        <v>0</v>
      </c>
      <c r="H75" s="112"/>
      <c r="I75">
        <f>BRPL_EOD!AE75+BRPL_EOD!AF75</f>
        <v>0</v>
      </c>
      <c r="J75">
        <f>BYPL_EOD!AE75+BYPL_EOD!AF75</f>
        <v>0</v>
      </c>
      <c r="K75">
        <f>MES_EOD!AE75+MES_EOD!AF75</f>
        <v>0</v>
      </c>
      <c r="L75">
        <f>NDMC_EOD!AE75+NDMC_EOD!AF75</f>
        <v>0</v>
      </c>
      <c r="M75">
        <f>TPDDL_EOD!AE75+TPDDL_EOD!AF75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0</v>
      </c>
      <c r="E76">
        <f>PPCL!N76</f>
        <v>0</v>
      </c>
      <c r="F76">
        <f t="shared" si="10"/>
        <v>265</v>
      </c>
      <c r="G76">
        <f t="shared" si="11"/>
        <v>0</v>
      </c>
      <c r="H76" s="112"/>
      <c r="I76">
        <f>BRPL_EOD!AE76+BRPL_EOD!AF76</f>
        <v>0</v>
      </c>
      <c r="J76">
        <f>BYPL_EOD!AE76+BYPL_EOD!AF76</f>
        <v>0</v>
      </c>
      <c r="K76">
        <f>MES_EOD!AE76+MES_EOD!AF76</f>
        <v>0</v>
      </c>
      <c r="L76">
        <f>NDMC_EOD!AE76+NDMC_EOD!AF76</f>
        <v>0</v>
      </c>
      <c r="M76">
        <f>TPDDL_EOD!AE76+TPDDL_EOD!AF76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0</v>
      </c>
      <c r="E77">
        <f>PPCL!N77</f>
        <v>0</v>
      </c>
      <c r="F77">
        <f t="shared" si="10"/>
        <v>265</v>
      </c>
      <c r="G77">
        <f t="shared" si="11"/>
        <v>0</v>
      </c>
      <c r="H77" s="112"/>
      <c r="I77">
        <f>BRPL_EOD!AE77+BRPL_EOD!AF77</f>
        <v>0</v>
      </c>
      <c r="J77">
        <f>BYPL_EOD!AE77+BYPL_EOD!AF77</f>
        <v>0</v>
      </c>
      <c r="K77">
        <f>MES_EOD!AE77+MES_EOD!AF77</f>
        <v>0</v>
      </c>
      <c r="L77">
        <f>NDMC_EOD!AE77+NDMC_EOD!AF77</f>
        <v>0</v>
      </c>
      <c r="M77">
        <f>TPDDL_EOD!AE77+TPDDL_EOD!AF77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0</v>
      </c>
      <c r="E78">
        <f>PPCL!N78</f>
        <v>0</v>
      </c>
      <c r="F78">
        <f t="shared" si="10"/>
        <v>265</v>
      </c>
      <c r="G78">
        <f t="shared" si="11"/>
        <v>0</v>
      </c>
      <c r="H78" s="112"/>
      <c r="I78">
        <f>BRPL_EOD!AE78+BRPL_EOD!AF78</f>
        <v>0</v>
      </c>
      <c r="J78">
        <f>BYPL_EOD!AE78+BYPL_EOD!AF78</f>
        <v>0</v>
      </c>
      <c r="K78">
        <f>MES_EOD!AE78+MES_EOD!AF78</f>
        <v>0</v>
      </c>
      <c r="L78">
        <f>NDMC_EOD!AE78+NDMC_EOD!AF78</f>
        <v>0</v>
      </c>
      <c r="M78">
        <f>TPDDL_EOD!AE78+TPDDL_EOD!AF78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0</v>
      </c>
      <c r="E79">
        <f>PPCL!N79</f>
        <v>0</v>
      </c>
      <c r="F79">
        <f t="shared" si="10"/>
        <v>265</v>
      </c>
      <c r="G79">
        <f t="shared" si="11"/>
        <v>0</v>
      </c>
      <c r="H79" s="112"/>
      <c r="I79">
        <f>BRPL_EOD!AE79+BRPL_EOD!AF79</f>
        <v>0</v>
      </c>
      <c r="J79">
        <f>BYPL_EOD!AE79+BYPL_EOD!AF79</f>
        <v>0</v>
      </c>
      <c r="K79">
        <f>MES_EOD!AE79+MES_EOD!AF79</f>
        <v>0</v>
      </c>
      <c r="L79">
        <f>NDMC_EOD!AE79+NDMC_EOD!AF79</f>
        <v>0</v>
      </c>
      <c r="M79">
        <f>TPDDL_EOD!AE79+TPDDL_EOD!AF79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0</v>
      </c>
      <c r="E80">
        <f>PPCL!N80</f>
        <v>0</v>
      </c>
      <c r="F80">
        <f t="shared" si="10"/>
        <v>265</v>
      </c>
      <c r="G80">
        <f t="shared" si="11"/>
        <v>0</v>
      </c>
      <c r="H80" s="112"/>
      <c r="I80">
        <f>BRPL_EOD!AE80+BRPL_EOD!AF80</f>
        <v>0</v>
      </c>
      <c r="J80">
        <f>BYPL_EOD!AE80+BYPL_EOD!AF80</f>
        <v>0</v>
      </c>
      <c r="K80">
        <f>MES_EOD!AE80+MES_EOD!AF80</f>
        <v>0</v>
      </c>
      <c r="L80">
        <f>NDMC_EOD!AE80+NDMC_EOD!AF80</f>
        <v>0</v>
      </c>
      <c r="M80">
        <f>TPDDL_EOD!AE80+TPDDL_EOD!AF80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0</v>
      </c>
      <c r="E81">
        <f>PPCL!N81</f>
        <v>0</v>
      </c>
      <c r="F81">
        <f t="shared" si="10"/>
        <v>265</v>
      </c>
      <c r="G81">
        <f t="shared" si="11"/>
        <v>0</v>
      </c>
      <c r="H81" s="112"/>
      <c r="I81">
        <f>BRPL_EOD!AE81+BRPL_EOD!AF81</f>
        <v>0</v>
      </c>
      <c r="J81">
        <f>BYPL_EOD!AE81+BYPL_EOD!AF81</f>
        <v>0</v>
      </c>
      <c r="K81">
        <f>MES_EOD!AE81+MES_EOD!AF81</f>
        <v>0</v>
      </c>
      <c r="L81">
        <f>NDMC_EOD!AE81+NDMC_EOD!AF81</f>
        <v>0</v>
      </c>
      <c r="M81">
        <f>TPDDL_EOD!AE81+TPDDL_EOD!AF81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0</v>
      </c>
      <c r="E82">
        <f>PPCL!N82</f>
        <v>0</v>
      </c>
      <c r="F82">
        <f t="shared" si="10"/>
        <v>265</v>
      </c>
      <c r="G82">
        <f t="shared" si="11"/>
        <v>0</v>
      </c>
      <c r="H82" s="112"/>
      <c r="I82">
        <f>BRPL_EOD!AE82+BRPL_EOD!AF82</f>
        <v>0</v>
      </c>
      <c r="J82">
        <f>BYPL_EOD!AE82+BYPL_EOD!AF82</f>
        <v>0</v>
      </c>
      <c r="K82">
        <f>MES_EOD!AE82+MES_EOD!AF82</f>
        <v>0</v>
      </c>
      <c r="L82">
        <f>NDMC_EOD!AE82+NDMC_EOD!AF82</f>
        <v>0</v>
      </c>
      <c r="M82">
        <f>TPDDL_EOD!AE82+TPDDL_EOD!AF82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0</v>
      </c>
      <c r="E83">
        <f>PPCL!N83</f>
        <v>0</v>
      </c>
      <c r="F83">
        <f t="shared" si="10"/>
        <v>265</v>
      </c>
      <c r="G83">
        <f t="shared" si="11"/>
        <v>0</v>
      </c>
      <c r="H83" s="112"/>
      <c r="I83">
        <f>BRPL_EOD!AE83+BRPL_EOD!AF83</f>
        <v>0</v>
      </c>
      <c r="J83">
        <f>BYPL_EOD!AE83+BYPL_EOD!AF83</f>
        <v>0</v>
      </c>
      <c r="K83">
        <f>MES_EOD!AE83+MES_EOD!AF83</f>
        <v>0</v>
      </c>
      <c r="L83">
        <f>NDMC_EOD!AE83+NDMC_EOD!AF83</f>
        <v>0</v>
      </c>
      <c r="M83">
        <f>TPDDL_EOD!AE83+TPDDL_EOD!AF83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0</v>
      </c>
      <c r="E84">
        <f>PPCL!N84</f>
        <v>0</v>
      </c>
      <c r="F84">
        <f t="shared" si="10"/>
        <v>265</v>
      </c>
      <c r="G84">
        <f t="shared" si="11"/>
        <v>0</v>
      </c>
      <c r="H84" s="112"/>
      <c r="I84">
        <f>BRPL_EOD!AE84+BRPL_EOD!AF84</f>
        <v>0</v>
      </c>
      <c r="J84">
        <f>BYPL_EOD!AE84+BYPL_EOD!AF84</f>
        <v>0</v>
      </c>
      <c r="K84">
        <f>MES_EOD!AE84+MES_EOD!AF84</f>
        <v>0</v>
      </c>
      <c r="L84">
        <f>NDMC_EOD!AE84+NDMC_EOD!AF84</f>
        <v>0</v>
      </c>
      <c r="M84">
        <f>TPDDL_EOD!AE84+TPDDL_EOD!AF84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0</v>
      </c>
      <c r="E85">
        <f>PPCL!N85</f>
        <v>0</v>
      </c>
      <c r="F85">
        <f t="shared" si="10"/>
        <v>265</v>
      </c>
      <c r="G85">
        <f t="shared" si="11"/>
        <v>0</v>
      </c>
      <c r="H85" s="112"/>
      <c r="I85">
        <f>BRPL_EOD!AE85+BRPL_EOD!AF85</f>
        <v>0</v>
      </c>
      <c r="J85">
        <f>BYPL_EOD!AE85+BYPL_EOD!AF85</f>
        <v>0</v>
      </c>
      <c r="K85">
        <f>MES_EOD!AE85+MES_EOD!AF85</f>
        <v>0</v>
      </c>
      <c r="L85">
        <f>NDMC_EOD!AE85+NDMC_EOD!AF85</f>
        <v>0</v>
      </c>
      <c r="M85">
        <f>TPDDL_EOD!AE85+TPDDL_EOD!AF85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0</v>
      </c>
      <c r="E86">
        <f>PPCL!N86</f>
        <v>0</v>
      </c>
      <c r="F86">
        <f t="shared" si="10"/>
        <v>265</v>
      </c>
      <c r="G86">
        <f t="shared" si="11"/>
        <v>0</v>
      </c>
      <c r="H86" s="112"/>
      <c r="I86">
        <f>BRPL_EOD!AE86+BRPL_EOD!AF86</f>
        <v>0</v>
      </c>
      <c r="J86">
        <f>BYPL_EOD!AE86+BYPL_EOD!AF86</f>
        <v>0</v>
      </c>
      <c r="K86">
        <f>MES_EOD!AE86+MES_EOD!AF86</f>
        <v>0</v>
      </c>
      <c r="L86">
        <f>NDMC_EOD!AE86+NDMC_EOD!AF86</f>
        <v>0</v>
      </c>
      <c r="M86">
        <f>TPDDL_EOD!AE86+TPDDL_EOD!AF86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0</v>
      </c>
      <c r="E87">
        <f>PPCL!N87</f>
        <v>0</v>
      </c>
      <c r="F87">
        <f t="shared" si="10"/>
        <v>265</v>
      </c>
      <c r="G87">
        <f t="shared" si="11"/>
        <v>0</v>
      </c>
      <c r="H87" s="112"/>
      <c r="I87">
        <f>BRPL_EOD!AE87+BRPL_EOD!AF87</f>
        <v>0</v>
      </c>
      <c r="J87">
        <f>BYPL_EOD!AE87+BYPL_EOD!AF87</f>
        <v>0</v>
      </c>
      <c r="K87">
        <f>MES_EOD!AE87+MES_EOD!AF87</f>
        <v>0</v>
      </c>
      <c r="L87">
        <f>NDMC_EOD!AE87+NDMC_EOD!AF87</f>
        <v>0</v>
      </c>
      <c r="M87">
        <f>TPDDL_EOD!AE87+TPDDL_EOD!AF87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0</v>
      </c>
      <c r="E88">
        <f>PPCL!N88</f>
        <v>0</v>
      </c>
      <c r="F88">
        <f t="shared" si="10"/>
        <v>265</v>
      </c>
      <c r="G88">
        <f t="shared" si="11"/>
        <v>0</v>
      </c>
      <c r="H88" s="112"/>
      <c r="I88">
        <f>BRPL_EOD!AE88+BRPL_EOD!AF88</f>
        <v>0</v>
      </c>
      <c r="J88">
        <f>BYPL_EOD!AE88+BYPL_EOD!AF88</f>
        <v>0</v>
      </c>
      <c r="K88">
        <f>MES_EOD!AE88+MES_EOD!AF88</f>
        <v>0</v>
      </c>
      <c r="L88">
        <f>NDMC_EOD!AE88+NDMC_EOD!AF88</f>
        <v>0</v>
      </c>
      <c r="M88">
        <f>TPDDL_EOD!AE88+TPDDL_EOD!AF88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0</v>
      </c>
      <c r="E89">
        <f>PPCL!N89</f>
        <v>0</v>
      </c>
      <c r="F89">
        <f t="shared" si="10"/>
        <v>265</v>
      </c>
      <c r="G89">
        <f t="shared" si="11"/>
        <v>0</v>
      </c>
      <c r="H89" s="112"/>
      <c r="I89">
        <f>BRPL_EOD!AE89+BRPL_EOD!AF89</f>
        <v>0</v>
      </c>
      <c r="J89">
        <f>BYPL_EOD!AE89+BYPL_EOD!AF89</f>
        <v>0</v>
      </c>
      <c r="K89">
        <f>MES_EOD!AE89+MES_EOD!AF89</f>
        <v>0</v>
      </c>
      <c r="L89">
        <f>NDMC_EOD!AE89+NDMC_EOD!AF89</f>
        <v>0</v>
      </c>
      <c r="M89">
        <f>TPDDL_EOD!AE89+TPDDL_EOD!AF89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0</v>
      </c>
      <c r="E90">
        <f>PPCL!N90</f>
        <v>0</v>
      </c>
      <c r="F90">
        <f t="shared" si="10"/>
        <v>265</v>
      </c>
      <c r="G90">
        <f t="shared" si="11"/>
        <v>0</v>
      </c>
      <c r="H90" s="112"/>
      <c r="I90">
        <f>BRPL_EOD!AE90+BRPL_EOD!AF90</f>
        <v>0</v>
      </c>
      <c r="J90">
        <f>BYPL_EOD!AE90+BYPL_EOD!AF90</f>
        <v>0</v>
      </c>
      <c r="K90">
        <f>MES_EOD!AE90+MES_EOD!AF90</f>
        <v>0</v>
      </c>
      <c r="L90">
        <f>NDMC_EOD!AE90+NDMC_EOD!AF90</f>
        <v>0</v>
      </c>
      <c r="M90">
        <f>TPDDL_EOD!AE90+TPDDL_EOD!AF90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0</v>
      </c>
      <c r="E91">
        <f>PPCL!N91</f>
        <v>0</v>
      </c>
      <c r="F91">
        <f t="shared" si="10"/>
        <v>265</v>
      </c>
      <c r="G91">
        <f t="shared" si="11"/>
        <v>0</v>
      </c>
      <c r="H91" s="112"/>
      <c r="I91">
        <f>BRPL_EOD!AE91+BRPL_EOD!AF91</f>
        <v>0</v>
      </c>
      <c r="J91">
        <f>BYPL_EOD!AE91+BYPL_EOD!AF91</f>
        <v>0</v>
      </c>
      <c r="K91">
        <f>MES_EOD!AE91+MES_EOD!AF91</f>
        <v>0</v>
      </c>
      <c r="L91">
        <f>NDMC_EOD!AE91+NDMC_EOD!AF91</f>
        <v>0</v>
      </c>
      <c r="M91">
        <f>TPDDL_EOD!AE91+TPDDL_EOD!AF91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0</v>
      </c>
      <c r="E92">
        <f>PPCL!N92</f>
        <v>0</v>
      </c>
      <c r="F92">
        <f t="shared" si="10"/>
        <v>265</v>
      </c>
      <c r="G92">
        <f t="shared" si="11"/>
        <v>0</v>
      </c>
      <c r="H92" s="112"/>
      <c r="I92">
        <f>BRPL_EOD!AE92+BRPL_EOD!AF92</f>
        <v>0</v>
      </c>
      <c r="J92">
        <f>BYPL_EOD!AE92+BYPL_EOD!AF92</f>
        <v>0</v>
      </c>
      <c r="K92">
        <f>MES_EOD!AE92+MES_EOD!AF92</f>
        <v>0</v>
      </c>
      <c r="L92">
        <f>NDMC_EOD!AE92+NDMC_EOD!AF92</f>
        <v>0</v>
      </c>
      <c r="M92">
        <f>TPDDL_EOD!AE92+TPDDL_EOD!AF92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0</v>
      </c>
      <c r="E93">
        <f>PPCL!N93</f>
        <v>0</v>
      </c>
      <c r="F93">
        <f t="shared" si="10"/>
        <v>265</v>
      </c>
      <c r="G93">
        <f t="shared" si="11"/>
        <v>0</v>
      </c>
      <c r="H93" s="112"/>
      <c r="I93">
        <f>BRPL_EOD!AE93+BRPL_EOD!AF93</f>
        <v>0</v>
      </c>
      <c r="J93">
        <f>BYPL_EOD!AE93+BYPL_EOD!AF93</f>
        <v>0</v>
      </c>
      <c r="K93">
        <f>MES_EOD!AE93+MES_EOD!AF93</f>
        <v>0</v>
      </c>
      <c r="L93">
        <f>NDMC_EOD!AE93+NDMC_EOD!AF93</f>
        <v>0</v>
      </c>
      <c r="M93">
        <f>TPDDL_EOD!AE93+TPDDL_EOD!AF93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0</v>
      </c>
      <c r="E94">
        <f>PPCL!N94</f>
        <v>0</v>
      </c>
      <c r="F94">
        <f t="shared" si="10"/>
        <v>265</v>
      </c>
      <c r="G94">
        <f t="shared" si="11"/>
        <v>0</v>
      </c>
      <c r="H94" s="112"/>
      <c r="I94">
        <f>BRPL_EOD!AE94+BRPL_EOD!AF94</f>
        <v>0</v>
      </c>
      <c r="J94">
        <f>BYPL_EOD!AE94+BYPL_EOD!AF94</f>
        <v>0</v>
      </c>
      <c r="K94">
        <f>MES_EOD!AE94+MES_EOD!AF94</f>
        <v>0</v>
      </c>
      <c r="L94">
        <f>NDMC_EOD!AE94+NDMC_EOD!AF94</f>
        <v>0</v>
      </c>
      <c r="M94">
        <f>TPDDL_EOD!AE94+TPDDL_EOD!AF94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0</v>
      </c>
      <c r="E95">
        <f>PPCL!N95</f>
        <v>0</v>
      </c>
      <c r="F95">
        <f t="shared" si="10"/>
        <v>265</v>
      </c>
      <c r="G95">
        <f t="shared" si="11"/>
        <v>0</v>
      </c>
      <c r="H95" s="112"/>
      <c r="I95">
        <f>BRPL_EOD!AE95+BRPL_EOD!AF95</f>
        <v>0</v>
      </c>
      <c r="J95">
        <f>BYPL_EOD!AE95+BYPL_EOD!AF95</f>
        <v>0</v>
      </c>
      <c r="K95">
        <f>MES_EOD!AE95+MES_EOD!AF95</f>
        <v>0</v>
      </c>
      <c r="L95">
        <f>NDMC_EOD!AE95+NDMC_EOD!AF95</f>
        <v>0</v>
      </c>
      <c r="M95">
        <f>TPDDL_EOD!AE95+TPDDL_EOD!AF95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0</v>
      </c>
      <c r="E96">
        <f>PPCL!N96</f>
        <v>0</v>
      </c>
      <c r="F96">
        <f t="shared" si="10"/>
        <v>265</v>
      </c>
      <c r="G96">
        <f t="shared" si="11"/>
        <v>0</v>
      </c>
      <c r="H96" s="112"/>
      <c r="I96">
        <f>BRPL_EOD!AE96+BRPL_EOD!AF96</f>
        <v>0</v>
      </c>
      <c r="J96">
        <f>BYPL_EOD!AE96+BYPL_EOD!AF96</f>
        <v>0</v>
      </c>
      <c r="K96">
        <f>MES_EOD!AE96+MES_EOD!AF96</f>
        <v>0</v>
      </c>
      <c r="L96">
        <f>NDMC_EOD!AE96+NDMC_EOD!AF96</f>
        <v>0</v>
      </c>
      <c r="M96">
        <f>TPDDL_EOD!AE96+TPDDL_EOD!AF96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0</v>
      </c>
      <c r="E97">
        <f>PPCL!N97</f>
        <v>0</v>
      </c>
      <c r="F97">
        <f t="shared" si="10"/>
        <v>265</v>
      </c>
      <c r="G97">
        <f t="shared" si="11"/>
        <v>0</v>
      </c>
      <c r="H97" s="112"/>
      <c r="I97">
        <f>BRPL_EOD!AE97+BRPL_EOD!AF97</f>
        <v>0</v>
      </c>
      <c r="J97">
        <f>BYPL_EOD!AE97+BYPL_EOD!AF97</f>
        <v>0</v>
      </c>
      <c r="K97">
        <f>MES_EOD!AE97+MES_EOD!AF97</f>
        <v>0</v>
      </c>
      <c r="L97">
        <f>NDMC_EOD!AE97+NDMC_EOD!AF97</f>
        <v>0</v>
      </c>
      <c r="M97">
        <f>TPDDL_EOD!AE97+TPDDL_EOD!AF97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0</v>
      </c>
      <c r="E98">
        <f>PPCL!N98</f>
        <v>0</v>
      </c>
      <c r="F98">
        <f t="shared" si="10"/>
        <v>265</v>
      </c>
      <c r="G98">
        <f t="shared" si="11"/>
        <v>0</v>
      </c>
      <c r="H98" s="112"/>
      <c r="I98">
        <f>BRPL_EOD!AE98+BRPL_EOD!AF98</f>
        <v>0</v>
      </c>
      <c r="J98">
        <f>BYPL_EOD!AE98+BYPL_EOD!AF98</f>
        <v>0</v>
      </c>
      <c r="K98">
        <f>MES_EOD!AE98+MES_EOD!AF98</f>
        <v>0</v>
      </c>
      <c r="L98">
        <f>NDMC_EOD!AE98+NDMC_EOD!AF98</f>
        <v>0</v>
      </c>
      <c r="M98">
        <f>TPDDL_EOD!AE98+TPDDL_EOD!AF98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6.36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6.36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PPCL!D3</f>
        <v>75</v>
      </c>
      <c r="C3">
        <f>PPCL!E3</f>
        <v>0</v>
      </c>
      <c r="D3">
        <f>PPCL!O3</f>
        <v>0</v>
      </c>
      <c r="E3">
        <f>PPCL!P3</f>
        <v>0</v>
      </c>
      <c r="F3">
        <f>B3+C3</f>
        <v>75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75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75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75</v>
      </c>
      <c r="C5">
        <f>PPCL!E5</f>
        <v>0</v>
      </c>
      <c r="D5">
        <f>PPCL!O5</f>
        <v>0</v>
      </c>
      <c r="E5">
        <f>PPCL!P5</f>
        <v>0</v>
      </c>
      <c r="F5">
        <f t="shared" si="4"/>
        <v>75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75</v>
      </c>
      <c r="C6">
        <f>PPCL!E6</f>
        <v>0</v>
      </c>
      <c r="D6">
        <f>PPCL!O6</f>
        <v>0</v>
      </c>
      <c r="E6">
        <f>PPCL!P6</f>
        <v>0</v>
      </c>
      <c r="F6">
        <f t="shared" si="4"/>
        <v>75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75</v>
      </c>
      <c r="C7">
        <f>PPCL!E7</f>
        <v>0</v>
      </c>
      <c r="D7">
        <f>PPCL!O7</f>
        <v>0</v>
      </c>
      <c r="E7">
        <f>PPCL!P7</f>
        <v>0</v>
      </c>
      <c r="F7">
        <f t="shared" si="4"/>
        <v>75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75</v>
      </c>
      <c r="C8">
        <f>PPCL!E8</f>
        <v>0</v>
      </c>
      <c r="D8">
        <f>PPCL!O8</f>
        <v>0</v>
      </c>
      <c r="E8">
        <f>PPCL!P8</f>
        <v>0</v>
      </c>
      <c r="F8">
        <f t="shared" si="4"/>
        <v>75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75</v>
      </c>
      <c r="C9">
        <f>PPCL!E9</f>
        <v>0</v>
      </c>
      <c r="D9">
        <f>PPCL!O9</f>
        <v>0</v>
      </c>
      <c r="E9">
        <f>PPCL!P9</f>
        <v>0</v>
      </c>
      <c r="F9">
        <f t="shared" si="4"/>
        <v>75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75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75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75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75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75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75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75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75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75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75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75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75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75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75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75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75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75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75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75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75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75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75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75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75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75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75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75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75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75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75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75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75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75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75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75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75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75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75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75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75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75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75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75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75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75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75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75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75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75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75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75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75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75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75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75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75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75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75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75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75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75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75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75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75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75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75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75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75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75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75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75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75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75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75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75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75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75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75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75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75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75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75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75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75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75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75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75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75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75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75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75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75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75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75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75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75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75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75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75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75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75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75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75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75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75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75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75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75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75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75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75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75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75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75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75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75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75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75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75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75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75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75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75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75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75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75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75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75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75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75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75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75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75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75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75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75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75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75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75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75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75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75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75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75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75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75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75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75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75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75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75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75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75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75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75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75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75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75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75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75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75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75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75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75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75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75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75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75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75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75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75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75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75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75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75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75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75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75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1.8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1.8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X2" s="116"/>
    </row>
    <row r="3" spans="1:24">
      <c r="A3" t="s">
        <v>45</v>
      </c>
      <c r="B3">
        <f>GT!B3</f>
        <v>42</v>
      </c>
      <c r="C3">
        <f>GT!C3</f>
        <v>30</v>
      </c>
      <c r="D3">
        <f>GT!M3</f>
        <v>37.6</v>
      </c>
      <c r="E3">
        <f>GT!N3</f>
        <v>0</v>
      </c>
      <c r="F3">
        <f>B3+C3</f>
        <v>72</v>
      </c>
      <c r="G3">
        <f>D3+E3-X3</f>
        <v>37.6</v>
      </c>
      <c r="H3" s="112"/>
      <c r="I3">
        <f>BRPL_EOD!AA3+BRPL_EOD!AB3</f>
        <v>15.67</v>
      </c>
      <c r="J3">
        <f>BYPL_EOD!AA3+BYPL_EOD!AB3</f>
        <v>8.58</v>
      </c>
      <c r="K3">
        <f>MES_EOD!AA3+MES_EOD!AB3</f>
        <v>0</v>
      </c>
      <c r="L3">
        <f>NDMC_EOD!AA3+NDMC_EOD!AB3</f>
        <v>2.08</v>
      </c>
      <c r="M3">
        <f>TPDDL_EOD!AA3+TPDDL_EOD!AB3</f>
        <v>11.2</v>
      </c>
      <c r="N3">
        <f t="shared" ref="N3:N66" si="0">SUM(I3:M3)</f>
        <v>37.53</v>
      </c>
      <c r="O3" s="112">
        <f t="shared" ref="O3:O66" si="1">G3-N3</f>
        <v>7.0000000000000284E-2</v>
      </c>
      <c r="P3">
        <v>15.699227284838795</v>
      </c>
      <c r="Q3">
        <v>8.5960031974420463</v>
      </c>
      <c r="R3">
        <v>0</v>
      </c>
      <c r="S3">
        <v>2.0838795630162537</v>
      </c>
      <c r="T3">
        <v>11.220889954702903</v>
      </c>
      <c r="U3" s="114">
        <f t="shared" ref="U3:U66" si="2">SUM(P3:T3)</f>
        <v>37.6</v>
      </c>
      <c r="V3" s="112">
        <f t="shared" ref="V3:V66" si="3">G3-U3</f>
        <v>0</v>
      </c>
      <c r="X3" s="117"/>
    </row>
    <row r="4" spans="1:24">
      <c r="A4" t="s">
        <v>46</v>
      </c>
      <c r="B4">
        <f>GT!B4</f>
        <v>42</v>
      </c>
      <c r="C4">
        <f>GT!C4</f>
        <v>30</v>
      </c>
      <c r="D4">
        <f>GT!M4</f>
        <v>37.6</v>
      </c>
      <c r="E4">
        <f>GT!N4</f>
        <v>0</v>
      </c>
      <c r="F4">
        <f t="shared" ref="F4:F67" si="4">B4+C4</f>
        <v>72</v>
      </c>
      <c r="G4">
        <f t="shared" ref="G4:G67" si="5">D4+E4-X4</f>
        <v>37.6</v>
      </c>
      <c r="H4" s="112"/>
      <c r="I4">
        <f>BRPL_EOD!AA4+BRPL_EOD!AB4</f>
        <v>15.67</v>
      </c>
      <c r="J4">
        <f>BYPL_EOD!AA4+BYPL_EOD!AB4</f>
        <v>8.58</v>
      </c>
      <c r="K4">
        <f>MES_EOD!AA4+MES_EOD!AB4</f>
        <v>0</v>
      </c>
      <c r="L4">
        <f>NDMC_EOD!AA4+NDMC_EOD!AB4</f>
        <v>2.08</v>
      </c>
      <c r="M4">
        <f>TPDDL_EOD!AA4+TPDDL_EOD!AB4</f>
        <v>11.2</v>
      </c>
      <c r="N4">
        <f t="shared" si="0"/>
        <v>37.53</v>
      </c>
      <c r="O4" s="112">
        <f t="shared" si="1"/>
        <v>7.0000000000000284E-2</v>
      </c>
      <c r="P4">
        <v>15.699227284838795</v>
      </c>
      <c r="Q4">
        <v>8.5960031974420463</v>
      </c>
      <c r="R4">
        <v>0</v>
      </c>
      <c r="S4">
        <v>2.0838795630162537</v>
      </c>
      <c r="T4">
        <v>11.220889954702903</v>
      </c>
      <c r="U4" s="114">
        <f t="shared" si="2"/>
        <v>37.6</v>
      </c>
      <c r="V4" s="112">
        <f t="shared" si="3"/>
        <v>0</v>
      </c>
      <c r="X4" s="117"/>
    </row>
    <row r="5" spans="1:24">
      <c r="A5" t="s">
        <v>47</v>
      </c>
      <c r="B5">
        <f>GT!B5</f>
        <v>42</v>
      </c>
      <c r="C5">
        <f>GT!C5</f>
        <v>30</v>
      </c>
      <c r="D5">
        <f>GT!M5</f>
        <v>37.6</v>
      </c>
      <c r="E5">
        <f>GT!N5</f>
        <v>0</v>
      </c>
      <c r="F5">
        <f t="shared" si="4"/>
        <v>72</v>
      </c>
      <c r="G5">
        <f t="shared" si="5"/>
        <v>37.6</v>
      </c>
      <c r="H5" s="112"/>
      <c r="I5">
        <f>BRPL_EOD!AA5+BRPL_EOD!AB5</f>
        <v>15.67</v>
      </c>
      <c r="J5">
        <f>BYPL_EOD!AA5+BYPL_EOD!AB5</f>
        <v>8.58</v>
      </c>
      <c r="K5">
        <f>MES_EOD!AA5+MES_EOD!AB5</f>
        <v>0</v>
      </c>
      <c r="L5">
        <f>NDMC_EOD!AA5+NDMC_EOD!AB5</f>
        <v>2.08</v>
      </c>
      <c r="M5">
        <f>TPDDL_EOD!AA5+TPDDL_EOD!AB5</f>
        <v>11.2</v>
      </c>
      <c r="N5">
        <f t="shared" si="0"/>
        <v>37.53</v>
      </c>
      <c r="O5" s="112">
        <f t="shared" si="1"/>
        <v>7.0000000000000284E-2</v>
      </c>
      <c r="P5">
        <v>15.699227284838795</v>
      </c>
      <c r="Q5">
        <v>8.5960031974420463</v>
      </c>
      <c r="R5">
        <v>0</v>
      </c>
      <c r="S5">
        <v>2.0838795630162537</v>
      </c>
      <c r="T5">
        <v>11.220889954702903</v>
      </c>
      <c r="U5" s="114">
        <f t="shared" si="2"/>
        <v>37.6</v>
      </c>
      <c r="V5" s="112">
        <f t="shared" si="3"/>
        <v>0</v>
      </c>
      <c r="X5" s="117"/>
    </row>
    <row r="6" spans="1:24">
      <c r="A6" t="s">
        <v>48</v>
      </c>
      <c r="B6">
        <f>GT!B6</f>
        <v>42</v>
      </c>
      <c r="C6">
        <f>GT!C6</f>
        <v>30</v>
      </c>
      <c r="D6">
        <f>GT!M6</f>
        <v>37.6</v>
      </c>
      <c r="E6">
        <f>GT!N6</f>
        <v>0</v>
      </c>
      <c r="F6">
        <f t="shared" si="4"/>
        <v>72</v>
      </c>
      <c r="G6">
        <f t="shared" si="5"/>
        <v>37.6</v>
      </c>
      <c r="H6" s="112"/>
      <c r="I6">
        <f>BRPL_EOD!AA6+BRPL_EOD!AB6</f>
        <v>15.67</v>
      </c>
      <c r="J6">
        <f>BYPL_EOD!AA6+BYPL_EOD!AB6</f>
        <v>8.58</v>
      </c>
      <c r="K6">
        <f>MES_EOD!AA6+MES_EOD!AB6</f>
        <v>0</v>
      </c>
      <c r="L6">
        <f>NDMC_EOD!AA6+NDMC_EOD!AB6</f>
        <v>2.08</v>
      </c>
      <c r="M6">
        <f>TPDDL_EOD!AA6+TPDDL_EOD!AB6</f>
        <v>11.2</v>
      </c>
      <c r="N6">
        <f t="shared" si="0"/>
        <v>37.53</v>
      </c>
      <c r="O6" s="112">
        <f t="shared" si="1"/>
        <v>7.0000000000000284E-2</v>
      </c>
      <c r="P6">
        <v>15.699227284838795</v>
      </c>
      <c r="Q6">
        <v>8.5960031974420463</v>
      </c>
      <c r="R6">
        <v>0</v>
      </c>
      <c r="S6">
        <v>2.0838795630162537</v>
      </c>
      <c r="T6">
        <v>11.220889954702903</v>
      </c>
      <c r="U6" s="114">
        <f t="shared" si="2"/>
        <v>37.6</v>
      </c>
      <c r="V6" s="112">
        <f t="shared" si="3"/>
        <v>0</v>
      </c>
      <c r="X6" s="117"/>
    </row>
    <row r="7" spans="1:24">
      <c r="A7" t="s">
        <v>49</v>
      </c>
      <c r="B7">
        <f>GT!B7</f>
        <v>42</v>
      </c>
      <c r="C7">
        <f>GT!C7</f>
        <v>30</v>
      </c>
      <c r="D7">
        <f>GT!M7</f>
        <v>37.6</v>
      </c>
      <c r="E7">
        <f>GT!N7</f>
        <v>0</v>
      </c>
      <c r="F7">
        <f t="shared" si="4"/>
        <v>72</v>
      </c>
      <c r="G7">
        <f t="shared" si="5"/>
        <v>37.6</v>
      </c>
      <c r="H7" s="112"/>
      <c r="I7">
        <f>BRPL_EOD!AA7+BRPL_EOD!AB7</f>
        <v>15.67</v>
      </c>
      <c r="J7">
        <f>BYPL_EOD!AA7+BYPL_EOD!AB7</f>
        <v>8.58</v>
      </c>
      <c r="K7">
        <f>MES_EOD!AA7+MES_EOD!AB7</f>
        <v>0</v>
      </c>
      <c r="L7">
        <f>NDMC_EOD!AA7+NDMC_EOD!AB7</f>
        <v>2.08</v>
      </c>
      <c r="M7">
        <f>TPDDL_EOD!AA7+TPDDL_EOD!AB7</f>
        <v>11.2</v>
      </c>
      <c r="N7">
        <f t="shared" si="0"/>
        <v>37.53</v>
      </c>
      <c r="O7" s="112">
        <f t="shared" si="1"/>
        <v>7.0000000000000284E-2</v>
      </c>
      <c r="P7">
        <v>15.699227284838795</v>
      </c>
      <c r="Q7">
        <v>8.5960031974420463</v>
      </c>
      <c r="R7">
        <v>0</v>
      </c>
      <c r="S7">
        <v>2.0838795630162537</v>
      </c>
      <c r="T7">
        <v>11.220889954702903</v>
      </c>
      <c r="U7" s="114">
        <f t="shared" si="2"/>
        <v>37.6</v>
      </c>
      <c r="V7" s="112">
        <f t="shared" si="3"/>
        <v>0</v>
      </c>
      <c r="X7" s="117"/>
    </row>
    <row r="8" spans="1:24">
      <c r="A8" t="s">
        <v>50</v>
      </c>
      <c r="B8">
        <f>GT!B8</f>
        <v>42</v>
      </c>
      <c r="C8">
        <f>GT!C8</f>
        <v>30</v>
      </c>
      <c r="D8">
        <f>GT!M8</f>
        <v>37.6</v>
      </c>
      <c r="E8">
        <f>GT!N8</f>
        <v>0</v>
      </c>
      <c r="F8">
        <f t="shared" si="4"/>
        <v>72</v>
      </c>
      <c r="G8">
        <f t="shared" si="5"/>
        <v>37.6</v>
      </c>
      <c r="H8" s="112"/>
      <c r="I8">
        <f>BRPL_EOD!AA8+BRPL_EOD!AB8</f>
        <v>15.67</v>
      </c>
      <c r="J8">
        <f>BYPL_EOD!AA8+BYPL_EOD!AB8</f>
        <v>8.58</v>
      </c>
      <c r="K8">
        <f>MES_EOD!AA8+MES_EOD!AB8</f>
        <v>0</v>
      </c>
      <c r="L8">
        <f>NDMC_EOD!AA8+NDMC_EOD!AB8</f>
        <v>2.08</v>
      </c>
      <c r="M8">
        <f>TPDDL_EOD!AA8+TPDDL_EOD!AB8</f>
        <v>11.2</v>
      </c>
      <c r="N8">
        <f t="shared" si="0"/>
        <v>37.53</v>
      </c>
      <c r="O8" s="112">
        <f t="shared" si="1"/>
        <v>7.0000000000000284E-2</v>
      </c>
      <c r="P8">
        <v>15.699227284838795</v>
      </c>
      <c r="Q8">
        <v>8.5960031974420463</v>
      </c>
      <c r="R8">
        <v>0</v>
      </c>
      <c r="S8">
        <v>2.0838795630162537</v>
      </c>
      <c r="T8">
        <v>11.220889954702903</v>
      </c>
      <c r="U8" s="114">
        <f t="shared" si="2"/>
        <v>37.6</v>
      </c>
      <c r="V8" s="112">
        <f t="shared" si="3"/>
        <v>0</v>
      </c>
      <c r="X8" s="117"/>
    </row>
    <row r="9" spans="1:24">
      <c r="A9" t="s">
        <v>51</v>
      </c>
      <c r="B9">
        <f>GT!B9</f>
        <v>42</v>
      </c>
      <c r="C9">
        <f>GT!C9</f>
        <v>30</v>
      </c>
      <c r="D9">
        <f>GT!M9</f>
        <v>36.130000000000003</v>
      </c>
      <c r="E9">
        <f>GT!N9</f>
        <v>0</v>
      </c>
      <c r="F9">
        <f t="shared" si="4"/>
        <v>72</v>
      </c>
      <c r="G9">
        <f t="shared" si="5"/>
        <v>36.130000000000003</v>
      </c>
      <c r="H9" s="112"/>
      <c r="I9">
        <f>BRPL_EOD!AA9+BRPL_EOD!AB9</f>
        <v>15.16</v>
      </c>
      <c r="J9">
        <f>BYPL_EOD!AA9+BYPL_EOD!AB9</f>
        <v>8.3000000000000007</v>
      </c>
      <c r="K9">
        <f>MES_EOD!AA9+MES_EOD!AB9</f>
        <v>0</v>
      </c>
      <c r="L9">
        <f>NDMC_EOD!AA9+NDMC_EOD!AB9</f>
        <v>2.08</v>
      </c>
      <c r="M9">
        <f>TPDDL_EOD!AA9+TPDDL_EOD!AB9</f>
        <v>11</v>
      </c>
      <c r="N9">
        <f t="shared" si="0"/>
        <v>36.54</v>
      </c>
      <c r="O9" s="112">
        <f t="shared" si="1"/>
        <v>-0.40999999999999659</v>
      </c>
      <c r="P9">
        <v>14.989896004378764</v>
      </c>
      <c r="Q9">
        <v>8.2068691844553925</v>
      </c>
      <c r="R9">
        <v>0</v>
      </c>
      <c r="S9">
        <v>2.0566611932129177</v>
      </c>
      <c r="T9">
        <v>10.876573617952928</v>
      </c>
      <c r="U9" s="114">
        <f t="shared" si="2"/>
        <v>36.130000000000003</v>
      </c>
      <c r="V9" s="112">
        <f t="shared" si="3"/>
        <v>0</v>
      </c>
      <c r="X9" s="117"/>
    </row>
    <row r="10" spans="1:24">
      <c r="A10" t="s">
        <v>52</v>
      </c>
      <c r="B10">
        <f>GT!B10</f>
        <v>42</v>
      </c>
      <c r="C10">
        <f>GT!C10</f>
        <v>30</v>
      </c>
      <c r="D10">
        <f>GT!M10</f>
        <v>36.130000000000003</v>
      </c>
      <c r="E10">
        <f>GT!N10</f>
        <v>0</v>
      </c>
      <c r="F10">
        <f t="shared" si="4"/>
        <v>72</v>
      </c>
      <c r="G10">
        <f t="shared" si="5"/>
        <v>36.130000000000003</v>
      </c>
      <c r="H10" s="112"/>
      <c r="I10">
        <f>BRPL_EOD!AA10+BRPL_EOD!AB10</f>
        <v>15.16</v>
      </c>
      <c r="J10">
        <f>BYPL_EOD!AA10+BYPL_EOD!AB10</f>
        <v>8.3000000000000007</v>
      </c>
      <c r="K10">
        <f>MES_EOD!AA10+MES_EOD!AB10</f>
        <v>0</v>
      </c>
      <c r="L10">
        <f>NDMC_EOD!AA10+NDMC_EOD!AB10</f>
        <v>2.08</v>
      </c>
      <c r="M10">
        <f>TPDDL_EOD!AA10+TPDDL_EOD!AB10</f>
        <v>11</v>
      </c>
      <c r="N10">
        <f t="shared" si="0"/>
        <v>36.54</v>
      </c>
      <c r="O10" s="112">
        <f t="shared" si="1"/>
        <v>-0.40999999999999659</v>
      </c>
      <c r="P10">
        <v>14.989896004378764</v>
      </c>
      <c r="Q10">
        <v>8.2068691844553925</v>
      </c>
      <c r="R10">
        <v>0</v>
      </c>
      <c r="S10">
        <v>2.0566611932129177</v>
      </c>
      <c r="T10">
        <v>10.876573617952928</v>
      </c>
      <c r="U10" s="114">
        <f t="shared" si="2"/>
        <v>36.130000000000003</v>
      </c>
      <c r="V10" s="112">
        <f t="shared" si="3"/>
        <v>0</v>
      </c>
      <c r="X10" s="117"/>
    </row>
    <row r="11" spans="1:24">
      <c r="A11" t="s">
        <v>53</v>
      </c>
      <c r="B11">
        <f>GT!B11</f>
        <v>42</v>
      </c>
      <c r="C11">
        <f>GT!C11</f>
        <v>30</v>
      </c>
      <c r="D11">
        <f>GT!M11</f>
        <v>36.6</v>
      </c>
      <c r="E11">
        <f>GT!N11</f>
        <v>0</v>
      </c>
      <c r="F11">
        <f t="shared" si="4"/>
        <v>72</v>
      </c>
      <c r="G11">
        <f t="shared" si="5"/>
        <v>36.6</v>
      </c>
      <c r="H11" s="112"/>
      <c r="I11">
        <f>BRPL_EOD!AA11+BRPL_EOD!AB11</f>
        <v>15.16</v>
      </c>
      <c r="J11">
        <f>BYPL_EOD!AA11+BYPL_EOD!AB11</f>
        <v>8.3000000000000007</v>
      </c>
      <c r="K11">
        <f>MES_EOD!AA11+MES_EOD!AB11</f>
        <v>0</v>
      </c>
      <c r="L11">
        <f>NDMC_EOD!AA11+NDMC_EOD!AB11</f>
        <v>2.08</v>
      </c>
      <c r="M11">
        <f>TPDDL_EOD!AA11+TPDDL_EOD!AB11</f>
        <v>11</v>
      </c>
      <c r="N11">
        <f t="shared" si="0"/>
        <v>36.54</v>
      </c>
      <c r="O11" s="112">
        <f t="shared" si="1"/>
        <v>6.0000000000002274E-2</v>
      </c>
      <c r="P11">
        <v>15.184893267651889</v>
      </c>
      <c r="Q11">
        <v>8.3136288998357983</v>
      </c>
      <c r="R11">
        <v>0</v>
      </c>
      <c r="S11">
        <v>2.0834154351395733</v>
      </c>
      <c r="T11">
        <v>11.018062397372743</v>
      </c>
      <c r="U11" s="114">
        <f t="shared" si="2"/>
        <v>36.6</v>
      </c>
      <c r="V11" s="112">
        <f t="shared" si="3"/>
        <v>0</v>
      </c>
      <c r="X11" s="117"/>
    </row>
    <row r="12" spans="1:24">
      <c r="A12" t="s">
        <v>54</v>
      </c>
      <c r="B12">
        <f>GT!B12</f>
        <v>42</v>
      </c>
      <c r="C12">
        <f>GT!C12</f>
        <v>30</v>
      </c>
      <c r="D12">
        <f>GT!M12</f>
        <v>36.6</v>
      </c>
      <c r="E12">
        <f>GT!N12</f>
        <v>0</v>
      </c>
      <c r="F12">
        <f t="shared" si="4"/>
        <v>72</v>
      </c>
      <c r="G12">
        <f t="shared" si="5"/>
        <v>36.6</v>
      </c>
      <c r="H12" s="112"/>
      <c r="I12">
        <f>BRPL_EOD!AA12+BRPL_EOD!AB12</f>
        <v>15.16</v>
      </c>
      <c r="J12">
        <f>BYPL_EOD!AA12+BYPL_EOD!AB12</f>
        <v>8.3000000000000007</v>
      </c>
      <c r="K12">
        <f>MES_EOD!AA12+MES_EOD!AB12</f>
        <v>0</v>
      </c>
      <c r="L12">
        <f>NDMC_EOD!AA12+NDMC_EOD!AB12</f>
        <v>2.08</v>
      </c>
      <c r="M12">
        <f>TPDDL_EOD!AA12+TPDDL_EOD!AB12</f>
        <v>11</v>
      </c>
      <c r="N12">
        <f t="shared" si="0"/>
        <v>36.54</v>
      </c>
      <c r="O12" s="112">
        <f t="shared" si="1"/>
        <v>6.0000000000002274E-2</v>
      </c>
      <c r="P12">
        <v>15.184893267651889</v>
      </c>
      <c r="Q12">
        <v>8.3136288998357983</v>
      </c>
      <c r="R12">
        <v>0</v>
      </c>
      <c r="S12">
        <v>2.0834154351395733</v>
      </c>
      <c r="T12">
        <v>11.018062397372743</v>
      </c>
      <c r="U12" s="114">
        <f t="shared" si="2"/>
        <v>36.6</v>
      </c>
      <c r="V12" s="112">
        <f t="shared" si="3"/>
        <v>0</v>
      </c>
      <c r="X12" s="117"/>
    </row>
    <row r="13" spans="1:24">
      <c r="A13" t="s">
        <v>55</v>
      </c>
      <c r="B13">
        <f>GT!B13</f>
        <v>42</v>
      </c>
      <c r="C13">
        <f>GT!C13</f>
        <v>30</v>
      </c>
      <c r="D13">
        <f>GT!M13</f>
        <v>36.6</v>
      </c>
      <c r="E13">
        <f>GT!N13</f>
        <v>0</v>
      </c>
      <c r="F13">
        <f t="shared" si="4"/>
        <v>72</v>
      </c>
      <c r="G13">
        <f t="shared" si="5"/>
        <v>36.6</v>
      </c>
      <c r="H13" s="112"/>
      <c r="I13">
        <f>BRPL_EOD!AA13+BRPL_EOD!AB13</f>
        <v>15.16</v>
      </c>
      <c r="J13">
        <f>BYPL_EOD!AA13+BYPL_EOD!AB13</f>
        <v>8.3000000000000007</v>
      </c>
      <c r="K13">
        <f>MES_EOD!AA13+MES_EOD!AB13</f>
        <v>0</v>
      </c>
      <c r="L13">
        <f>NDMC_EOD!AA13+NDMC_EOD!AB13</f>
        <v>2.08</v>
      </c>
      <c r="M13">
        <f>TPDDL_EOD!AA13+TPDDL_EOD!AB13</f>
        <v>11</v>
      </c>
      <c r="N13">
        <f t="shared" si="0"/>
        <v>36.54</v>
      </c>
      <c r="O13" s="112">
        <f t="shared" si="1"/>
        <v>6.0000000000002274E-2</v>
      </c>
      <c r="P13">
        <v>15.184893267651889</v>
      </c>
      <c r="Q13">
        <v>8.3136288998357983</v>
      </c>
      <c r="R13">
        <v>0</v>
      </c>
      <c r="S13">
        <v>2.0834154351395733</v>
      </c>
      <c r="T13">
        <v>11.018062397372743</v>
      </c>
      <c r="U13" s="114">
        <f t="shared" si="2"/>
        <v>36.6</v>
      </c>
      <c r="V13" s="112">
        <f t="shared" si="3"/>
        <v>0</v>
      </c>
      <c r="X13" s="117"/>
    </row>
    <row r="14" spans="1:24">
      <c r="A14" t="s">
        <v>56</v>
      </c>
      <c r="B14">
        <f>GT!B14</f>
        <v>42</v>
      </c>
      <c r="C14">
        <f>GT!C14</f>
        <v>30</v>
      </c>
      <c r="D14">
        <f>GT!M14</f>
        <v>36.6</v>
      </c>
      <c r="E14">
        <f>GT!N14</f>
        <v>0</v>
      </c>
      <c r="F14">
        <f t="shared" si="4"/>
        <v>72</v>
      </c>
      <c r="G14">
        <f t="shared" si="5"/>
        <v>36.6</v>
      </c>
      <c r="H14" s="112"/>
      <c r="I14">
        <f>BRPL_EOD!AA14+BRPL_EOD!AB14</f>
        <v>15.16</v>
      </c>
      <c r="J14">
        <f>BYPL_EOD!AA14+BYPL_EOD!AB14</f>
        <v>8.3000000000000007</v>
      </c>
      <c r="K14">
        <f>MES_EOD!AA14+MES_EOD!AB14</f>
        <v>0</v>
      </c>
      <c r="L14">
        <f>NDMC_EOD!AA14+NDMC_EOD!AB14</f>
        <v>2.08</v>
      </c>
      <c r="M14">
        <f>TPDDL_EOD!AA14+TPDDL_EOD!AB14</f>
        <v>11</v>
      </c>
      <c r="N14">
        <f t="shared" si="0"/>
        <v>36.54</v>
      </c>
      <c r="O14" s="112">
        <f t="shared" si="1"/>
        <v>6.0000000000002274E-2</v>
      </c>
      <c r="P14">
        <v>15.184893267651889</v>
      </c>
      <c r="Q14">
        <v>8.3136288998357983</v>
      </c>
      <c r="R14">
        <v>0</v>
      </c>
      <c r="S14">
        <v>2.0834154351395733</v>
      </c>
      <c r="T14">
        <v>11.018062397372743</v>
      </c>
      <c r="U14" s="114">
        <f t="shared" si="2"/>
        <v>36.6</v>
      </c>
      <c r="V14" s="112">
        <f t="shared" si="3"/>
        <v>0</v>
      </c>
      <c r="X14" s="117"/>
    </row>
    <row r="15" spans="1:24">
      <c r="A15" t="s">
        <v>57</v>
      </c>
      <c r="B15">
        <f>GT!B15</f>
        <v>42</v>
      </c>
      <c r="C15">
        <f>GT!C15</f>
        <v>30</v>
      </c>
      <c r="D15">
        <f>GT!M15</f>
        <v>36.6</v>
      </c>
      <c r="E15">
        <f>GT!N15</f>
        <v>0</v>
      </c>
      <c r="F15">
        <f t="shared" si="4"/>
        <v>72</v>
      </c>
      <c r="G15">
        <f t="shared" si="5"/>
        <v>36.6</v>
      </c>
      <c r="H15" s="112"/>
      <c r="I15">
        <f>BRPL_EOD!AA15+BRPL_EOD!AB15</f>
        <v>15.16</v>
      </c>
      <c r="J15">
        <f>BYPL_EOD!AA15+BYPL_EOD!AB15</f>
        <v>8.3000000000000007</v>
      </c>
      <c r="K15">
        <f>MES_EOD!AA15+MES_EOD!AB15</f>
        <v>0</v>
      </c>
      <c r="L15">
        <f>NDMC_EOD!AA15+NDMC_EOD!AB15</f>
        <v>2.08</v>
      </c>
      <c r="M15">
        <f>TPDDL_EOD!AA15+TPDDL_EOD!AB15</f>
        <v>11</v>
      </c>
      <c r="N15">
        <f t="shared" si="0"/>
        <v>36.54</v>
      </c>
      <c r="O15" s="112">
        <f t="shared" si="1"/>
        <v>6.0000000000002274E-2</v>
      </c>
      <c r="P15">
        <v>15.184893267651889</v>
      </c>
      <c r="Q15">
        <v>8.3136288998357983</v>
      </c>
      <c r="R15">
        <v>0</v>
      </c>
      <c r="S15">
        <v>2.0834154351395733</v>
      </c>
      <c r="T15">
        <v>11.018062397372743</v>
      </c>
      <c r="U15" s="114">
        <f t="shared" si="2"/>
        <v>36.6</v>
      </c>
      <c r="V15" s="112">
        <f t="shared" si="3"/>
        <v>0</v>
      </c>
      <c r="X15" s="117"/>
    </row>
    <row r="16" spans="1:24">
      <c r="A16" t="s">
        <v>58</v>
      </c>
      <c r="B16">
        <f>GT!B16</f>
        <v>42</v>
      </c>
      <c r="C16">
        <f>GT!C16</f>
        <v>30</v>
      </c>
      <c r="D16">
        <f>GT!M16</f>
        <v>36.6</v>
      </c>
      <c r="E16">
        <f>GT!N16</f>
        <v>0</v>
      </c>
      <c r="F16">
        <f t="shared" si="4"/>
        <v>72</v>
      </c>
      <c r="G16">
        <f t="shared" si="5"/>
        <v>36.6</v>
      </c>
      <c r="H16" s="112"/>
      <c r="I16">
        <f>BRPL_EOD!AA16+BRPL_EOD!AB16</f>
        <v>15.16</v>
      </c>
      <c r="J16">
        <f>BYPL_EOD!AA16+BYPL_EOD!AB16</f>
        <v>8.3000000000000007</v>
      </c>
      <c r="K16">
        <f>MES_EOD!AA16+MES_EOD!AB16</f>
        <v>0</v>
      </c>
      <c r="L16">
        <f>NDMC_EOD!AA16+NDMC_EOD!AB16</f>
        <v>2.08</v>
      </c>
      <c r="M16">
        <f>TPDDL_EOD!AA16+TPDDL_EOD!AB16</f>
        <v>11</v>
      </c>
      <c r="N16">
        <f t="shared" si="0"/>
        <v>36.54</v>
      </c>
      <c r="O16" s="112">
        <f t="shared" si="1"/>
        <v>6.0000000000002274E-2</v>
      </c>
      <c r="P16">
        <v>15.184893267651889</v>
      </c>
      <c r="Q16">
        <v>8.3136288998357983</v>
      </c>
      <c r="R16">
        <v>0</v>
      </c>
      <c r="S16">
        <v>2.0834154351395733</v>
      </c>
      <c r="T16">
        <v>11.018062397372743</v>
      </c>
      <c r="U16" s="114">
        <f t="shared" si="2"/>
        <v>36.6</v>
      </c>
      <c r="V16" s="112">
        <f t="shared" si="3"/>
        <v>0</v>
      </c>
      <c r="X16" s="117"/>
    </row>
    <row r="17" spans="1:24">
      <c r="A17" t="s">
        <v>59</v>
      </c>
      <c r="B17">
        <f>GT!B17</f>
        <v>42</v>
      </c>
      <c r="C17">
        <f>GT!C17</f>
        <v>30</v>
      </c>
      <c r="D17">
        <f>GT!M17</f>
        <v>36.6</v>
      </c>
      <c r="E17">
        <f>GT!N17</f>
        <v>0</v>
      </c>
      <c r="F17">
        <f t="shared" si="4"/>
        <v>72</v>
      </c>
      <c r="G17">
        <f t="shared" si="5"/>
        <v>36.6</v>
      </c>
      <c r="H17" s="112"/>
      <c r="I17">
        <f>BRPL_EOD!AA17+BRPL_EOD!AB17</f>
        <v>15.16</v>
      </c>
      <c r="J17">
        <f>BYPL_EOD!AA17+BYPL_EOD!AB17</f>
        <v>8.3000000000000007</v>
      </c>
      <c r="K17">
        <f>MES_EOD!AA17+MES_EOD!AB17</f>
        <v>0</v>
      </c>
      <c r="L17">
        <f>NDMC_EOD!AA17+NDMC_EOD!AB17</f>
        <v>2.08</v>
      </c>
      <c r="M17">
        <f>TPDDL_EOD!AA17+TPDDL_EOD!AB17</f>
        <v>11</v>
      </c>
      <c r="N17">
        <f t="shared" si="0"/>
        <v>36.54</v>
      </c>
      <c r="O17" s="112">
        <f t="shared" si="1"/>
        <v>6.0000000000002274E-2</v>
      </c>
      <c r="P17">
        <v>15.184893267651889</v>
      </c>
      <c r="Q17">
        <v>8.3136288998357983</v>
      </c>
      <c r="R17">
        <v>0</v>
      </c>
      <c r="S17">
        <v>2.0834154351395733</v>
      </c>
      <c r="T17">
        <v>11.018062397372743</v>
      </c>
      <c r="U17" s="114">
        <f t="shared" si="2"/>
        <v>36.6</v>
      </c>
      <c r="V17" s="112">
        <f t="shared" si="3"/>
        <v>0</v>
      </c>
      <c r="X17" s="117"/>
    </row>
    <row r="18" spans="1:24">
      <c r="A18" t="s">
        <v>60</v>
      </c>
      <c r="B18">
        <f>GT!B18</f>
        <v>42</v>
      </c>
      <c r="C18">
        <f>GT!C18</f>
        <v>30</v>
      </c>
      <c r="D18">
        <f>GT!M18</f>
        <v>36.6</v>
      </c>
      <c r="E18">
        <f>GT!N18</f>
        <v>0</v>
      </c>
      <c r="F18">
        <f t="shared" si="4"/>
        <v>72</v>
      </c>
      <c r="G18">
        <f t="shared" si="5"/>
        <v>36.6</v>
      </c>
      <c r="H18" s="112"/>
      <c r="I18">
        <f>BRPL_EOD!AA18+BRPL_EOD!AB18</f>
        <v>15.16</v>
      </c>
      <c r="J18">
        <f>BYPL_EOD!AA18+BYPL_EOD!AB18</f>
        <v>8.3000000000000007</v>
      </c>
      <c r="K18">
        <f>MES_EOD!AA18+MES_EOD!AB18</f>
        <v>0</v>
      </c>
      <c r="L18">
        <f>NDMC_EOD!AA18+NDMC_EOD!AB18</f>
        <v>2.08</v>
      </c>
      <c r="M18">
        <f>TPDDL_EOD!AA18+TPDDL_EOD!AB18</f>
        <v>11</v>
      </c>
      <c r="N18">
        <f t="shared" si="0"/>
        <v>36.54</v>
      </c>
      <c r="O18" s="112">
        <f t="shared" si="1"/>
        <v>6.0000000000002274E-2</v>
      </c>
      <c r="P18">
        <v>15.184893267651889</v>
      </c>
      <c r="Q18">
        <v>8.3136288998357983</v>
      </c>
      <c r="R18">
        <v>0</v>
      </c>
      <c r="S18">
        <v>2.0834154351395733</v>
      </c>
      <c r="T18">
        <v>11.018062397372743</v>
      </c>
      <c r="U18" s="114">
        <f t="shared" si="2"/>
        <v>36.6</v>
      </c>
      <c r="V18" s="112">
        <f t="shared" si="3"/>
        <v>0</v>
      </c>
      <c r="X18" s="117"/>
    </row>
    <row r="19" spans="1:24">
      <c r="A19" t="s">
        <v>61</v>
      </c>
      <c r="B19">
        <f>GT!B19</f>
        <v>42</v>
      </c>
      <c r="C19">
        <f>GT!C19</f>
        <v>30</v>
      </c>
      <c r="D19">
        <f>GT!M19</f>
        <v>36.6</v>
      </c>
      <c r="E19">
        <f>GT!N19</f>
        <v>0</v>
      </c>
      <c r="F19">
        <f t="shared" si="4"/>
        <v>72</v>
      </c>
      <c r="G19">
        <f t="shared" si="5"/>
        <v>36.6</v>
      </c>
      <c r="H19" s="112"/>
      <c r="I19">
        <f>BRPL_EOD!AA19+BRPL_EOD!AB19</f>
        <v>15.16</v>
      </c>
      <c r="J19">
        <f>BYPL_EOD!AA19+BYPL_EOD!AB19</f>
        <v>8.3000000000000007</v>
      </c>
      <c r="K19">
        <f>MES_EOD!AA19+MES_EOD!AB19</f>
        <v>0</v>
      </c>
      <c r="L19">
        <f>NDMC_EOD!AA19+NDMC_EOD!AB19</f>
        <v>2.08</v>
      </c>
      <c r="M19">
        <f>TPDDL_EOD!AA19+TPDDL_EOD!AB19</f>
        <v>11</v>
      </c>
      <c r="N19">
        <f t="shared" si="0"/>
        <v>36.54</v>
      </c>
      <c r="O19" s="112">
        <f t="shared" si="1"/>
        <v>6.0000000000002274E-2</v>
      </c>
      <c r="P19">
        <v>15.184893267651889</v>
      </c>
      <c r="Q19">
        <v>8.3136288998357983</v>
      </c>
      <c r="R19">
        <v>0</v>
      </c>
      <c r="S19">
        <v>2.0834154351395733</v>
      </c>
      <c r="T19">
        <v>11.018062397372743</v>
      </c>
      <c r="U19" s="114">
        <f t="shared" si="2"/>
        <v>36.6</v>
      </c>
      <c r="V19" s="112">
        <f t="shared" si="3"/>
        <v>0</v>
      </c>
      <c r="X19" s="117"/>
    </row>
    <row r="20" spans="1:24">
      <c r="A20" t="s">
        <v>62</v>
      </c>
      <c r="B20">
        <f>GT!B20</f>
        <v>42</v>
      </c>
      <c r="C20">
        <f>GT!C20</f>
        <v>30</v>
      </c>
      <c r="D20">
        <f>GT!M20</f>
        <v>36.6</v>
      </c>
      <c r="E20">
        <f>GT!N20</f>
        <v>0</v>
      </c>
      <c r="F20">
        <f t="shared" si="4"/>
        <v>72</v>
      </c>
      <c r="G20">
        <f t="shared" si="5"/>
        <v>36.6</v>
      </c>
      <c r="H20" s="112"/>
      <c r="I20">
        <f>BRPL_EOD!AA20+BRPL_EOD!AB20</f>
        <v>15.16</v>
      </c>
      <c r="J20">
        <f>BYPL_EOD!AA20+BYPL_EOD!AB20</f>
        <v>8.3000000000000007</v>
      </c>
      <c r="K20">
        <f>MES_EOD!AA20+MES_EOD!AB20</f>
        <v>0</v>
      </c>
      <c r="L20">
        <f>NDMC_EOD!AA20+NDMC_EOD!AB20</f>
        <v>2.08</v>
      </c>
      <c r="M20">
        <f>TPDDL_EOD!AA20+TPDDL_EOD!AB20</f>
        <v>11</v>
      </c>
      <c r="N20">
        <f t="shared" si="0"/>
        <v>36.54</v>
      </c>
      <c r="O20" s="112">
        <f t="shared" si="1"/>
        <v>6.0000000000002274E-2</v>
      </c>
      <c r="P20">
        <v>15.184893267651889</v>
      </c>
      <c r="Q20">
        <v>8.3136288998357983</v>
      </c>
      <c r="R20">
        <v>0</v>
      </c>
      <c r="S20">
        <v>2.0834154351395733</v>
      </c>
      <c r="T20">
        <v>11.018062397372743</v>
      </c>
      <c r="U20" s="114">
        <f t="shared" si="2"/>
        <v>36.6</v>
      </c>
      <c r="V20" s="112">
        <f t="shared" si="3"/>
        <v>0</v>
      </c>
      <c r="X20" s="117"/>
    </row>
    <row r="21" spans="1:24">
      <c r="A21" t="s">
        <v>63</v>
      </c>
      <c r="B21">
        <f>GT!B21</f>
        <v>42</v>
      </c>
      <c r="C21">
        <f>GT!C21</f>
        <v>30</v>
      </c>
      <c r="D21">
        <f>GT!M21</f>
        <v>36.6</v>
      </c>
      <c r="E21">
        <f>GT!N21</f>
        <v>0</v>
      </c>
      <c r="F21">
        <f t="shared" si="4"/>
        <v>72</v>
      </c>
      <c r="G21">
        <f t="shared" si="5"/>
        <v>36.6</v>
      </c>
      <c r="H21" s="112"/>
      <c r="I21">
        <f>BRPL_EOD!AA21+BRPL_EOD!AB21</f>
        <v>15.16</v>
      </c>
      <c r="J21">
        <f>BYPL_EOD!AA21+BYPL_EOD!AB21</f>
        <v>8.3000000000000007</v>
      </c>
      <c r="K21">
        <f>MES_EOD!AA21+MES_EOD!AB21</f>
        <v>0</v>
      </c>
      <c r="L21">
        <f>NDMC_EOD!AA21+NDMC_EOD!AB21</f>
        <v>2.08</v>
      </c>
      <c r="M21">
        <f>TPDDL_EOD!AA21+TPDDL_EOD!AB21</f>
        <v>11</v>
      </c>
      <c r="N21">
        <f t="shared" si="0"/>
        <v>36.54</v>
      </c>
      <c r="O21" s="112">
        <f t="shared" si="1"/>
        <v>6.0000000000002274E-2</v>
      </c>
      <c r="P21">
        <v>15.184893267651889</v>
      </c>
      <c r="Q21">
        <v>8.3136288998357983</v>
      </c>
      <c r="R21">
        <v>0</v>
      </c>
      <c r="S21">
        <v>2.0834154351395733</v>
      </c>
      <c r="T21">
        <v>11.018062397372743</v>
      </c>
      <c r="U21" s="114">
        <f t="shared" si="2"/>
        <v>36.6</v>
      </c>
      <c r="V21" s="112">
        <f t="shared" si="3"/>
        <v>0</v>
      </c>
      <c r="X21" s="117"/>
    </row>
    <row r="22" spans="1:24">
      <c r="A22" t="s">
        <v>64</v>
      </c>
      <c r="B22">
        <f>GT!B22</f>
        <v>42</v>
      </c>
      <c r="C22">
        <f>GT!C22</f>
        <v>30</v>
      </c>
      <c r="D22">
        <f>GT!M22</f>
        <v>36.6</v>
      </c>
      <c r="E22">
        <f>GT!N22</f>
        <v>0</v>
      </c>
      <c r="F22">
        <f t="shared" si="4"/>
        <v>72</v>
      </c>
      <c r="G22">
        <f t="shared" si="5"/>
        <v>36.6</v>
      </c>
      <c r="H22" s="112"/>
      <c r="I22">
        <f>BRPL_EOD!AA22+BRPL_EOD!AB22</f>
        <v>15.16</v>
      </c>
      <c r="J22">
        <f>BYPL_EOD!AA22+BYPL_EOD!AB22</f>
        <v>8.3000000000000007</v>
      </c>
      <c r="K22">
        <f>MES_EOD!AA22+MES_EOD!AB22</f>
        <v>0</v>
      </c>
      <c r="L22">
        <f>NDMC_EOD!AA22+NDMC_EOD!AB22</f>
        <v>2.08</v>
      </c>
      <c r="M22">
        <f>TPDDL_EOD!AA22+TPDDL_EOD!AB22</f>
        <v>11</v>
      </c>
      <c r="N22">
        <f t="shared" si="0"/>
        <v>36.54</v>
      </c>
      <c r="O22" s="112">
        <f t="shared" si="1"/>
        <v>6.0000000000002274E-2</v>
      </c>
      <c r="P22">
        <v>15.184893267651889</v>
      </c>
      <c r="Q22">
        <v>8.3136288998357983</v>
      </c>
      <c r="R22">
        <v>0</v>
      </c>
      <c r="S22">
        <v>2.0834154351395733</v>
      </c>
      <c r="T22">
        <v>11.018062397372743</v>
      </c>
      <c r="U22" s="114">
        <f t="shared" si="2"/>
        <v>36.6</v>
      </c>
      <c r="V22" s="112">
        <f t="shared" si="3"/>
        <v>0</v>
      </c>
      <c r="X22" s="117"/>
    </row>
    <row r="23" spans="1:24">
      <c r="A23" t="s">
        <v>65</v>
      </c>
      <c r="B23">
        <f>GT!B23</f>
        <v>42</v>
      </c>
      <c r="C23">
        <f>GT!C23</f>
        <v>30</v>
      </c>
      <c r="D23">
        <f>GT!M23</f>
        <v>36.6</v>
      </c>
      <c r="E23">
        <f>GT!N23</f>
        <v>0</v>
      </c>
      <c r="F23">
        <f t="shared" si="4"/>
        <v>72</v>
      </c>
      <c r="G23">
        <f t="shared" si="5"/>
        <v>36.6</v>
      </c>
      <c r="H23" s="112"/>
      <c r="I23">
        <f>BRPL_EOD!AA23+BRPL_EOD!AB23</f>
        <v>15.16</v>
      </c>
      <c r="J23">
        <f>BYPL_EOD!AA23+BYPL_EOD!AB23</f>
        <v>8.3000000000000007</v>
      </c>
      <c r="K23">
        <f>MES_EOD!AA23+MES_EOD!AB23</f>
        <v>0</v>
      </c>
      <c r="L23">
        <f>NDMC_EOD!AA23+NDMC_EOD!AB23</f>
        <v>2.08</v>
      </c>
      <c r="M23">
        <f>TPDDL_EOD!AA23+TPDDL_EOD!AB23</f>
        <v>11</v>
      </c>
      <c r="N23">
        <f t="shared" si="0"/>
        <v>36.54</v>
      </c>
      <c r="O23" s="112">
        <f t="shared" si="1"/>
        <v>6.0000000000002274E-2</v>
      </c>
      <c r="P23">
        <v>15.184893267651889</v>
      </c>
      <c r="Q23">
        <v>8.3136288998357983</v>
      </c>
      <c r="R23">
        <v>0</v>
      </c>
      <c r="S23">
        <v>2.0834154351395733</v>
      </c>
      <c r="T23">
        <v>11.018062397372743</v>
      </c>
      <c r="U23" s="114">
        <f t="shared" si="2"/>
        <v>36.6</v>
      </c>
      <c r="V23" s="112">
        <f t="shared" si="3"/>
        <v>0</v>
      </c>
      <c r="X23" s="117"/>
    </row>
    <row r="24" spans="1:24">
      <c r="A24" t="s">
        <v>66</v>
      </c>
      <c r="B24">
        <f>GT!B24</f>
        <v>42</v>
      </c>
      <c r="C24">
        <f>GT!C24</f>
        <v>30</v>
      </c>
      <c r="D24">
        <f>GT!M24</f>
        <v>37.6</v>
      </c>
      <c r="E24">
        <f>GT!N24</f>
        <v>0</v>
      </c>
      <c r="F24">
        <f t="shared" si="4"/>
        <v>72</v>
      </c>
      <c r="G24">
        <f t="shared" si="5"/>
        <v>37.6</v>
      </c>
      <c r="H24" s="112"/>
      <c r="I24">
        <f>BRPL_EOD!AA24+BRPL_EOD!AB24</f>
        <v>15.67</v>
      </c>
      <c r="J24">
        <f>BYPL_EOD!AA24+BYPL_EOD!AB24</f>
        <v>8.58</v>
      </c>
      <c r="K24">
        <f>MES_EOD!AA24+MES_EOD!AB24</f>
        <v>0</v>
      </c>
      <c r="L24">
        <f>NDMC_EOD!AA24+NDMC_EOD!AB24</f>
        <v>2.08</v>
      </c>
      <c r="M24">
        <f>TPDDL_EOD!AA24+TPDDL_EOD!AB24</f>
        <v>11.2</v>
      </c>
      <c r="N24">
        <f t="shared" si="0"/>
        <v>37.53</v>
      </c>
      <c r="O24" s="112">
        <f t="shared" si="1"/>
        <v>7.0000000000000284E-2</v>
      </c>
      <c r="P24">
        <v>15.699227284838795</v>
      </c>
      <c r="Q24">
        <v>8.5960031974420463</v>
      </c>
      <c r="R24">
        <v>0</v>
      </c>
      <c r="S24">
        <v>2.0838795630162537</v>
      </c>
      <c r="T24">
        <v>11.220889954702903</v>
      </c>
      <c r="U24" s="114">
        <f t="shared" si="2"/>
        <v>37.6</v>
      </c>
      <c r="V24" s="112">
        <f t="shared" si="3"/>
        <v>0</v>
      </c>
      <c r="X24" s="117"/>
    </row>
    <row r="25" spans="1:24">
      <c r="A25" t="s">
        <v>67</v>
      </c>
      <c r="B25">
        <f>GT!B25</f>
        <v>42</v>
      </c>
      <c r="C25">
        <f>GT!C25</f>
        <v>30</v>
      </c>
      <c r="D25">
        <f>GT!M25</f>
        <v>37.6</v>
      </c>
      <c r="E25">
        <f>GT!N25</f>
        <v>0</v>
      </c>
      <c r="F25">
        <f t="shared" si="4"/>
        <v>72</v>
      </c>
      <c r="G25">
        <f t="shared" si="5"/>
        <v>37.6</v>
      </c>
      <c r="H25" s="112"/>
      <c r="I25">
        <f>BRPL_EOD!AA25+BRPL_EOD!AB25</f>
        <v>15.67</v>
      </c>
      <c r="J25">
        <f>BYPL_EOD!AA25+BYPL_EOD!AB25</f>
        <v>8.58</v>
      </c>
      <c r="K25">
        <f>MES_EOD!AA25+MES_EOD!AB25</f>
        <v>0</v>
      </c>
      <c r="L25">
        <f>NDMC_EOD!AA25+NDMC_EOD!AB25</f>
        <v>2.08</v>
      </c>
      <c r="M25">
        <f>TPDDL_EOD!AA25+TPDDL_EOD!AB25</f>
        <v>11.2</v>
      </c>
      <c r="N25">
        <f t="shared" si="0"/>
        <v>37.53</v>
      </c>
      <c r="O25" s="112">
        <f t="shared" si="1"/>
        <v>7.0000000000000284E-2</v>
      </c>
      <c r="P25">
        <v>15.699227284838795</v>
      </c>
      <c r="Q25">
        <v>8.5960031974420463</v>
      </c>
      <c r="R25">
        <v>0</v>
      </c>
      <c r="S25">
        <v>2.0838795630162537</v>
      </c>
      <c r="T25">
        <v>11.220889954702903</v>
      </c>
      <c r="U25" s="114">
        <f t="shared" si="2"/>
        <v>37.6</v>
      </c>
      <c r="V25" s="112">
        <f t="shared" si="3"/>
        <v>0</v>
      </c>
      <c r="X25" s="117"/>
    </row>
    <row r="26" spans="1:24">
      <c r="A26" t="s">
        <v>68</v>
      </c>
      <c r="B26">
        <f>GT!B26</f>
        <v>42</v>
      </c>
      <c r="C26">
        <f>GT!C26</f>
        <v>30</v>
      </c>
      <c r="D26">
        <f>GT!M26</f>
        <v>37.6</v>
      </c>
      <c r="E26">
        <f>GT!N26</f>
        <v>0</v>
      </c>
      <c r="F26">
        <f t="shared" si="4"/>
        <v>72</v>
      </c>
      <c r="G26">
        <f t="shared" si="5"/>
        <v>37.6</v>
      </c>
      <c r="H26" s="112"/>
      <c r="I26">
        <f>BRPL_EOD!AA26+BRPL_EOD!AB26</f>
        <v>15.67</v>
      </c>
      <c r="J26">
        <f>BYPL_EOD!AA26+BYPL_EOD!AB26</f>
        <v>8.58</v>
      </c>
      <c r="K26">
        <f>MES_EOD!AA26+MES_EOD!AB26</f>
        <v>0</v>
      </c>
      <c r="L26">
        <f>NDMC_EOD!AA26+NDMC_EOD!AB26</f>
        <v>2.08</v>
      </c>
      <c r="M26">
        <f>TPDDL_EOD!AA26+TPDDL_EOD!AB26</f>
        <v>11.2</v>
      </c>
      <c r="N26">
        <f t="shared" si="0"/>
        <v>37.53</v>
      </c>
      <c r="O26" s="112">
        <f t="shared" si="1"/>
        <v>7.0000000000000284E-2</v>
      </c>
      <c r="P26">
        <v>15.699227284838795</v>
      </c>
      <c r="Q26">
        <v>8.5960031974420463</v>
      </c>
      <c r="R26">
        <v>0</v>
      </c>
      <c r="S26">
        <v>2.0838795630162537</v>
      </c>
      <c r="T26">
        <v>11.220889954702903</v>
      </c>
      <c r="U26" s="114">
        <f t="shared" si="2"/>
        <v>37.6</v>
      </c>
      <c r="V26" s="112">
        <f t="shared" si="3"/>
        <v>0</v>
      </c>
      <c r="X26" s="117"/>
    </row>
    <row r="27" spans="1:24">
      <c r="A27" t="s">
        <v>69</v>
      </c>
      <c r="B27">
        <f>GT!B27</f>
        <v>42</v>
      </c>
      <c r="C27">
        <f>GT!C27</f>
        <v>30</v>
      </c>
      <c r="D27">
        <f>GT!M27</f>
        <v>37.6</v>
      </c>
      <c r="E27">
        <f>GT!N27</f>
        <v>0</v>
      </c>
      <c r="F27">
        <f t="shared" si="4"/>
        <v>72</v>
      </c>
      <c r="G27">
        <f t="shared" si="5"/>
        <v>37.6</v>
      </c>
      <c r="H27" s="112"/>
      <c r="I27">
        <f>BRPL_EOD!AA27+BRPL_EOD!AB27</f>
        <v>15.67</v>
      </c>
      <c r="J27">
        <f>BYPL_EOD!AA27+BYPL_EOD!AB27</f>
        <v>8.58</v>
      </c>
      <c r="K27">
        <f>MES_EOD!AA27+MES_EOD!AB27</f>
        <v>0</v>
      </c>
      <c r="L27">
        <f>NDMC_EOD!AA27+NDMC_EOD!AB27</f>
        <v>2.08</v>
      </c>
      <c r="M27">
        <f>TPDDL_EOD!AA27+TPDDL_EOD!AB27</f>
        <v>11.2</v>
      </c>
      <c r="N27">
        <f t="shared" si="0"/>
        <v>37.53</v>
      </c>
      <c r="O27" s="112">
        <f t="shared" si="1"/>
        <v>7.0000000000000284E-2</v>
      </c>
      <c r="P27">
        <v>15.699227284838795</v>
      </c>
      <c r="Q27">
        <v>8.5960031974420463</v>
      </c>
      <c r="R27">
        <v>0</v>
      </c>
      <c r="S27">
        <v>2.0838795630162537</v>
      </c>
      <c r="T27">
        <v>11.220889954702903</v>
      </c>
      <c r="U27" s="114">
        <f t="shared" si="2"/>
        <v>37.6</v>
      </c>
      <c r="V27" s="112">
        <f t="shared" si="3"/>
        <v>0</v>
      </c>
      <c r="X27" s="117"/>
    </row>
    <row r="28" spans="1:24">
      <c r="A28" t="s">
        <v>70</v>
      </c>
      <c r="B28">
        <f>GT!B28</f>
        <v>42</v>
      </c>
      <c r="C28">
        <f>GT!C28</f>
        <v>30</v>
      </c>
      <c r="D28">
        <f>GT!M28</f>
        <v>37.6</v>
      </c>
      <c r="E28">
        <f>GT!N28</f>
        <v>0</v>
      </c>
      <c r="F28">
        <f t="shared" si="4"/>
        <v>72</v>
      </c>
      <c r="G28">
        <f t="shared" si="5"/>
        <v>37.6</v>
      </c>
      <c r="H28" s="112"/>
      <c r="I28">
        <f>BRPL_EOD!AA28+BRPL_EOD!AB28</f>
        <v>15.67</v>
      </c>
      <c r="J28">
        <f>BYPL_EOD!AA28+BYPL_EOD!AB28</f>
        <v>8.58</v>
      </c>
      <c r="K28">
        <f>MES_EOD!AA28+MES_EOD!AB28</f>
        <v>0</v>
      </c>
      <c r="L28">
        <f>NDMC_EOD!AA28+NDMC_EOD!AB28</f>
        <v>2.08</v>
      </c>
      <c r="M28">
        <f>TPDDL_EOD!AA28+TPDDL_EOD!AB28</f>
        <v>11.2</v>
      </c>
      <c r="N28">
        <f t="shared" si="0"/>
        <v>37.53</v>
      </c>
      <c r="O28" s="112">
        <f t="shared" si="1"/>
        <v>7.0000000000000284E-2</v>
      </c>
      <c r="P28">
        <v>15.699227284838795</v>
      </c>
      <c r="Q28">
        <v>8.5960031974420463</v>
      </c>
      <c r="R28">
        <v>0</v>
      </c>
      <c r="S28">
        <v>2.0838795630162537</v>
      </c>
      <c r="T28">
        <v>11.220889954702903</v>
      </c>
      <c r="U28" s="114">
        <f t="shared" si="2"/>
        <v>37.6</v>
      </c>
      <c r="V28" s="112">
        <f t="shared" si="3"/>
        <v>0</v>
      </c>
      <c r="X28" s="117"/>
    </row>
    <row r="29" spans="1:24">
      <c r="A29" t="s">
        <v>71</v>
      </c>
      <c r="B29">
        <f>GT!B29</f>
        <v>42</v>
      </c>
      <c r="C29">
        <f>GT!C29</f>
        <v>30</v>
      </c>
      <c r="D29">
        <f>GT!M29</f>
        <v>37.6</v>
      </c>
      <c r="E29">
        <f>GT!N29</f>
        <v>0</v>
      </c>
      <c r="F29">
        <f t="shared" si="4"/>
        <v>72</v>
      </c>
      <c r="G29">
        <f t="shared" si="5"/>
        <v>37.6</v>
      </c>
      <c r="H29" s="112"/>
      <c r="I29">
        <f>BRPL_EOD!AA29+BRPL_EOD!AB29</f>
        <v>15.67</v>
      </c>
      <c r="J29">
        <f>BYPL_EOD!AA29+BYPL_EOD!AB29</f>
        <v>8.58</v>
      </c>
      <c r="K29">
        <f>MES_EOD!AA29+MES_EOD!AB29</f>
        <v>0</v>
      </c>
      <c r="L29">
        <f>NDMC_EOD!AA29+NDMC_EOD!AB29</f>
        <v>2.08</v>
      </c>
      <c r="M29">
        <f>TPDDL_EOD!AA29+TPDDL_EOD!AB29</f>
        <v>11.2</v>
      </c>
      <c r="N29">
        <f t="shared" si="0"/>
        <v>37.53</v>
      </c>
      <c r="O29" s="112">
        <f t="shared" si="1"/>
        <v>7.0000000000000284E-2</v>
      </c>
      <c r="P29">
        <v>15.699227284838795</v>
      </c>
      <c r="Q29">
        <v>8.5960031974420463</v>
      </c>
      <c r="R29">
        <v>0</v>
      </c>
      <c r="S29">
        <v>2.0838795630162537</v>
      </c>
      <c r="T29">
        <v>11.220889954702903</v>
      </c>
      <c r="U29" s="114">
        <f t="shared" si="2"/>
        <v>37.6</v>
      </c>
      <c r="V29" s="112">
        <f t="shared" si="3"/>
        <v>0</v>
      </c>
      <c r="X29" s="117"/>
    </row>
    <row r="30" spans="1:24">
      <c r="A30" t="s">
        <v>72</v>
      </c>
      <c r="B30">
        <f>GT!B30</f>
        <v>42</v>
      </c>
      <c r="C30">
        <f>GT!C30</f>
        <v>30</v>
      </c>
      <c r="D30">
        <f>GT!M30</f>
        <v>37.6</v>
      </c>
      <c r="E30">
        <f>GT!N30</f>
        <v>0</v>
      </c>
      <c r="F30">
        <f t="shared" si="4"/>
        <v>72</v>
      </c>
      <c r="G30">
        <f t="shared" si="5"/>
        <v>37.6</v>
      </c>
      <c r="H30" s="112"/>
      <c r="I30">
        <f>BRPL_EOD!AA30+BRPL_EOD!AB30</f>
        <v>15.67</v>
      </c>
      <c r="J30">
        <f>BYPL_EOD!AA30+BYPL_EOD!AB30</f>
        <v>8.58</v>
      </c>
      <c r="K30">
        <f>MES_EOD!AA30+MES_EOD!AB30</f>
        <v>0</v>
      </c>
      <c r="L30">
        <f>NDMC_EOD!AA30+NDMC_EOD!AB30</f>
        <v>2.08</v>
      </c>
      <c r="M30">
        <f>TPDDL_EOD!AA30+TPDDL_EOD!AB30</f>
        <v>11.2</v>
      </c>
      <c r="N30">
        <f t="shared" si="0"/>
        <v>37.53</v>
      </c>
      <c r="O30" s="112">
        <f t="shared" si="1"/>
        <v>7.0000000000000284E-2</v>
      </c>
      <c r="P30">
        <v>15.699227284838795</v>
      </c>
      <c r="Q30">
        <v>8.5960031974420463</v>
      </c>
      <c r="R30">
        <v>0</v>
      </c>
      <c r="S30">
        <v>2.0838795630162537</v>
      </c>
      <c r="T30">
        <v>11.220889954702903</v>
      </c>
      <c r="U30" s="114">
        <f t="shared" si="2"/>
        <v>37.6</v>
      </c>
      <c r="V30" s="112">
        <f t="shared" si="3"/>
        <v>0</v>
      </c>
      <c r="X30" s="117"/>
    </row>
    <row r="31" spans="1:24">
      <c r="A31" t="s">
        <v>73</v>
      </c>
      <c r="B31">
        <f>GT!B31</f>
        <v>42</v>
      </c>
      <c r="C31">
        <f>GT!C31</f>
        <v>30</v>
      </c>
      <c r="D31">
        <f>GT!M31</f>
        <v>36.6</v>
      </c>
      <c r="E31">
        <f>GT!N31</f>
        <v>0</v>
      </c>
      <c r="F31">
        <f t="shared" si="4"/>
        <v>72</v>
      </c>
      <c r="G31">
        <f t="shared" si="5"/>
        <v>36.6</v>
      </c>
      <c r="H31" s="112"/>
      <c r="I31">
        <f>BRPL_EOD!AA31+BRPL_EOD!AB31</f>
        <v>15.16</v>
      </c>
      <c r="J31">
        <f>BYPL_EOD!AA31+BYPL_EOD!AB31</f>
        <v>8.3000000000000007</v>
      </c>
      <c r="K31">
        <f>MES_EOD!AA31+MES_EOD!AB31</f>
        <v>0</v>
      </c>
      <c r="L31">
        <f>NDMC_EOD!AA31+NDMC_EOD!AB31</f>
        <v>2.08</v>
      </c>
      <c r="M31">
        <f>TPDDL_EOD!AA31+TPDDL_EOD!AB31</f>
        <v>11</v>
      </c>
      <c r="N31">
        <f t="shared" si="0"/>
        <v>36.54</v>
      </c>
      <c r="O31" s="112">
        <f t="shared" si="1"/>
        <v>6.0000000000002274E-2</v>
      </c>
      <c r="P31">
        <v>15.184893267651889</v>
      </c>
      <c r="Q31">
        <v>8.3136288998357983</v>
      </c>
      <c r="R31">
        <v>0</v>
      </c>
      <c r="S31">
        <v>2.0834154351395733</v>
      </c>
      <c r="T31">
        <v>11.018062397372743</v>
      </c>
      <c r="U31" s="114">
        <f t="shared" si="2"/>
        <v>36.6</v>
      </c>
      <c r="V31" s="112">
        <f t="shared" si="3"/>
        <v>0</v>
      </c>
      <c r="X31" s="117"/>
    </row>
    <row r="32" spans="1:24">
      <c r="A32" t="s">
        <v>74</v>
      </c>
      <c r="B32">
        <f>GT!B32</f>
        <v>42</v>
      </c>
      <c r="C32">
        <f>GT!C32</f>
        <v>30</v>
      </c>
      <c r="D32">
        <f>GT!M32</f>
        <v>36.6</v>
      </c>
      <c r="E32">
        <f>GT!N32</f>
        <v>0</v>
      </c>
      <c r="F32">
        <f t="shared" si="4"/>
        <v>72</v>
      </c>
      <c r="G32">
        <f t="shared" si="5"/>
        <v>36.6</v>
      </c>
      <c r="H32" s="112"/>
      <c r="I32">
        <f>BRPL_EOD!AA32+BRPL_EOD!AB32</f>
        <v>15.16</v>
      </c>
      <c r="J32">
        <f>BYPL_EOD!AA32+BYPL_EOD!AB32</f>
        <v>8.3000000000000007</v>
      </c>
      <c r="K32">
        <f>MES_EOD!AA32+MES_EOD!AB32</f>
        <v>0</v>
      </c>
      <c r="L32">
        <f>NDMC_EOD!AA32+NDMC_EOD!AB32</f>
        <v>2.08</v>
      </c>
      <c r="M32">
        <f>TPDDL_EOD!AA32+TPDDL_EOD!AB32</f>
        <v>11</v>
      </c>
      <c r="N32">
        <f t="shared" si="0"/>
        <v>36.54</v>
      </c>
      <c r="O32" s="112">
        <f t="shared" si="1"/>
        <v>6.0000000000002274E-2</v>
      </c>
      <c r="P32">
        <v>15.184893267651889</v>
      </c>
      <c r="Q32">
        <v>8.3136288998357983</v>
      </c>
      <c r="R32">
        <v>0</v>
      </c>
      <c r="S32">
        <v>2.0834154351395733</v>
      </c>
      <c r="T32">
        <v>11.018062397372743</v>
      </c>
      <c r="U32" s="114">
        <f t="shared" si="2"/>
        <v>36.6</v>
      </c>
      <c r="V32" s="112">
        <f t="shared" si="3"/>
        <v>0</v>
      </c>
      <c r="X32" s="117"/>
    </row>
    <row r="33" spans="1:24">
      <c r="A33" t="s">
        <v>75</v>
      </c>
      <c r="B33">
        <f>GT!B33</f>
        <v>42</v>
      </c>
      <c r="C33">
        <f>GT!C33</f>
        <v>30</v>
      </c>
      <c r="D33">
        <f>GT!M33</f>
        <v>36.6</v>
      </c>
      <c r="E33">
        <f>GT!N33</f>
        <v>0</v>
      </c>
      <c r="F33">
        <f t="shared" si="4"/>
        <v>72</v>
      </c>
      <c r="G33">
        <f t="shared" si="5"/>
        <v>36.6</v>
      </c>
      <c r="H33" s="112"/>
      <c r="I33">
        <f>BRPL_EOD!AA33+BRPL_EOD!AB33</f>
        <v>15.16</v>
      </c>
      <c r="J33">
        <f>BYPL_EOD!AA33+BYPL_EOD!AB33</f>
        <v>8.3000000000000007</v>
      </c>
      <c r="K33">
        <f>MES_EOD!AA33+MES_EOD!AB33</f>
        <v>0</v>
      </c>
      <c r="L33">
        <f>NDMC_EOD!AA33+NDMC_EOD!AB33</f>
        <v>2.08</v>
      </c>
      <c r="M33">
        <f>TPDDL_EOD!AA33+TPDDL_EOD!AB33</f>
        <v>11</v>
      </c>
      <c r="N33">
        <f t="shared" si="0"/>
        <v>36.54</v>
      </c>
      <c r="O33" s="112">
        <f t="shared" si="1"/>
        <v>6.0000000000002274E-2</v>
      </c>
      <c r="P33">
        <v>15.184893267651889</v>
      </c>
      <c r="Q33">
        <v>8.3136288998357983</v>
      </c>
      <c r="R33">
        <v>0</v>
      </c>
      <c r="S33">
        <v>2.0834154351395733</v>
      </c>
      <c r="T33">
        <v>11.018062397372743</v>
      </c>
      <c r="U33" s="114">
        <f t="shared" si="2"/>
        <v>36.6</v>
      </c>
      <c r="V33" s="112">
        <f t="shared" si="3"/>
        <v>0</v>
      </c>
      <c r="X33" s="117"/>
    </row>
    <row r="34" spans="1:24">
      <c r="A34" t="s">
        <v>76</v>
      </c>
      <c r="B34">
        <f>GT!B34</f>
        <v>42</v>
      </c>
      <c r="C34">
        <f>GT!C34</f>
        <v>30</v>
      </c>
      <c r="D34">
        <f>GT!M34</f>
        <v>36.6</v>
      </c>
      <c r="E34">
        <f>GT!N34</f>
        <v>0</v>
      </c>
      <c r="F34">
        <f t="shared" si="4"/>
        <v>72</v>
      </c>
      <c r="G34">
        <f t="shared" si="5"/>
        <v>36.6</v>
      </c>
      <c r="H34" s="112"/>
      <c r="I34">
        <f>BRPL_EOD!AA34+BRPL_EOD!AB34</f>
        <v>15.16</v>
      </c>
      <c r="J34">
        <f>BYPL_EOD!AA34+BYPL_EOD!AB34</f>
        <v>8.3000000000000007</v>
      </c>
      <c r="K34">
        <f>MES_EOD!AA34+MES_EOD!AB34</f>
        <v>0</v>
      </c>
      <c r="L34">
        <f>NDMC_EOD!AA34+NDMC_EOD!AB34</f>
        <v>2.08</v>
      </c>
      <c r="M34">
        <f>TPDDL_EOD!AA34+TPDDL_EOD!AB34</f>
        <v>11</v>
      </c>
      <c r="N34">
        <f t="shared" si="0"/>
        <v>36.54</v>
      </c>
      <c r="O34" s="112">
        <f t="shared" si="1"/>
        <v>6.0000000000002274E-2</v>
      </c>
      <c r="P34">
        <v>15.184893267651889</v>
      </c>
      <c r="Q34">
        <v>8.3136288998357983</v>
      </c>
      <c r="R34">
        <v>0</v>
      </c>
      <c r="S34">
        <v>2.0834154351395733</v>
      </c>
      <c r="T34">
        <v>11.018062397372743</v>
      </c>
      <c r="U34" s="114">
        <f t="shared" si="2"/>
        <v>36.6</v>
      </c>
      <c r="V34" s="112">
        <f t="shared" si="3"/>
        <v>0</v>
      </c>
      <c r="X34" s="117"/>
    </row>
    <row r="35" spans="1:24">
      <c r="A35" t="s">
        <v>77</v>
      </c>
      <c r="B35">
        <f>GT!B35</f>
        <v>42</v>
      </c>
      <c r="C35">
        <f>GT!C35</f>
        <v>30</v>
      </c>
      <c r="D35">
        <f>GT!M35</f>
        <v>36.6</v>
      </c>
      <c r="E35">
        <f>GT!N35</f>
        <v>0</v>
      </c>
      <c r="F35">
        <f t="shared" si="4"/>
        <v>72</v>
      </c>
      <c r="G35">
        <f t="shared" si="5"/>
        <v>36.6</v>
      </c>
      <c r="H35" s="112"/>
      <c r="I35">
        <f>BRPL_EOD!AA35+BRPL_EOD!AB35</f>
        <v>15.16</v>
      </c>
      <c r="J35">
        <f>BYPL_EOD!AA35+BYPL_EOD!AB35</f>
        <v>8.3000000000000007</v>
      </c>
      <c r="K35">
        <f>MES_EOD!AA35+MES_EOD!AB35</f>
        <v>0</v>
      </c>
      <c r="L35">
        <f>NDMC_EOD!AA35+NDMC_EOD!AB35</f>
        <v>2.08</v>
      </c>
      <c r="M35">
        <f>TPDDL_EOD!AA35+TPDDL_EOD!AB35</f>
        <v>11</v>
      </c>
      <c r="N35">
        <f t="shared" si="0"/>
        <v>36.54</v>
      </c>
      <c r="O35" s="112">
        <f t="shared" si="1"/>
        <v>6.0000000000002274E-2</v>
      </c>
      <c r="P35">
        <v>15.184893267651889</v>
      </c>
      <c r="Q35">
        <v>8.3136288998357983</v>
      </c>
      <c r="R35">
        <v>0</v>
      </c>
      <c r="S35">
        <v>2.0834154351395733</v>
      </c>
      <c r="T35">
        <v>11.018062397372743</v>
      </c>
      <c r="U35" s="114">
        <f t="shared" si="2"/>
        <v>36.6</v>
      </c>
      <c r="V35" s="112">
        <f t="shared" si="3"/>
        <v>0</v>
      </c>
      <c r="X35" s="117"/>
    </row>
    <row r="36" spans="1:24">
      <c r="A36" t="s">
        <v>78</v>
      </c>
      <c r="B36">
        <f>GT!B36</f>
        <v>42</v>
      </c>
      <c r="C36">
        <f>GT!C36</f>
        <v>30</v>
      </c>
      <c r="D36">
        <f>GT!M36</f>
        <v>36.6</v>
      </c>
      <c r="E36">
        <f>GT!N36</f>
        <v>0</v>
      </c>
      <c r="F36">
        <f t="shared" si="4"/>
        <v>72</v>
      </c>
      <c r="G36">
        <f t="shared" si="5"/>
        <v>36.6</v>
      </c>
      <c r="H36" s="112"/>
      <c r="I36">
        <f>BRPL_EOD!AA36+BRPL_EOD!AB36</f>
        <v>15.16</v>
      </c>
      <c r="J36">
        <f>BYPL_EOD!AA36+BYPL_EOD!AB36</f>
        <v>8.3000000000000007</v>
      </c>
      <c r="K36">
        <f>MES_EOD!AA36+MES_EOD!AB36</f>
        <v>0</v>
      </c>
      <c r="L36">
        <f>NDMC_EOD!AA36+NDMC_EOD!AB36</f>
        <v>2.08</v>
      </c>
      <c r="M36">
        <f>TPDDL_EOD!AA36+TPDDL_EOD!AB36</f>
        <v>11</v>
      </c>
      <c r="N36">
        <f t="shared" si="0"/>
        <v>36.54</v>
      </c>
      <c r="O36" s="112">
        <f t="shared" si="1"/>
        <v>6.0000000000002274E-2</v>
      </c>
      <c r="P36">
        <v>15.184893267651889</v>
      </c>
      <c r="Q36">
        <v>8.3136288998357983</v>
      </c>
      <c r="R36">
        <v>0</v>
      </c>
      <c r="S36">
        <v>2.0834154351395733</v>
      </c>
      <c r="T36">
        <v>11.018062397372743</v>
      </c>
      <c r="U36" s="114">
        <f t="shared" si="2"/>
        <v>36.6</v>
      </c>
      <c r="V36" s="112">
        <f t="shared" si="3"/>
        <v>0</v>
      </c>
      <c r="X36" s="117"/>
    </row>
    <row r="37" spans="1:24">
      <c r="A37" t="s">
        <v>79</v>
      </c>
      <c r="B37">
        <f>GT!B37</f>
        <v>42</v>
      </c>
      <c r="C37">
        <f>GT!C37</f>
        <v>30</v>
      </c>
      <c r="D37">
        <f>GT!M37</f>
        <v>34.6</v>
      </c>
      <c r="E37">
        <f>GT!N37</f>
        <v>0</v>
      </c>
      <c r="F37">
        <f t="shared" si="4"/>
        <v>72</v>
      </c>
      <c r="G37">
        <f t="shared" si="5"/>
        <v>34.6</v>
      </c>
      <c r="H37" s="112"/>
      <c r="I37">
        <f>BRPL_EOD!AA37+BRPL_EOD!AB37</f>
        <v>13.45</v>
      </c>
      <c r="J37">
        <f>BYPL_EOD!AA37+BYPL_EOD!AB37</f>
        <v>8</v>
      </c>
      <c r="K37">
        <f>MES_EOD!AA37+MES_EOD!AB37</f>
        <v>0</v>
      </c>
      <c r="L37">
        <f>NDMC_EOD!AA37+NDMC_EOD!AB37</f>
        <v>2.08</v>
      </c>
      <c r="M37">
        <f>TPDDL_EOD!AA37+TPDDL_EOD!AB37</f>
        <v>11</v>
      </c>
      <c r="N37">
        <f t="shared" si="0"/>
        <v>34.53</v>
      </c>
      <c r="O37" s="112">
        <f t="shared" si="1"/>
        <v>7.0000000000000284E-2</v>
      </c>
      <c r="P37">
        <v>13.477266145380828</v>
      </c>
      <c r="Q37">
        <v>8.0162177816391544</v>
      </c>
      <c r="R37">
        <v>0</v>
      </c>
      <c r="S37">
        <v>2.0842166232261801</v>
      </c>
      <c r="T37">
        <v>11.022299449753838</v>
      </c>
      <c r="U37" s="114">
        <f t="shared" si="2"/>
        <v>34.599999999999994</v>
      </c>
      <c r="V37" s="112">
        <f t="shared" si="3"/>
        <v>0</v>
      </c>
      <c r="X37" s="117"/>
    </row>
    <row r="38" spans="1:24">
      <c r="A38" t="s">
        <v>80</v>
      </c>
      <c r="B38">
        <f>GT!B38</f>
        <v>42</v>
      </c>
      <c r="C38">
        <f>GT!C38</f>
        <v>30</v>
      </c>
      <c r="D38">
        <f>GT!M38</f>
        <v>34.6</v>
      </c>
      <c r="E38">
        <f>GT!N38</f>
        <v>0</v>
      </c>
      <c r="F38">
        <f t="shared" si="4"/>
        <v>72</v>
      </c>
      <c r="G38">
        <f t="shared" si="5"/>
        <v>34.6</v>
      </c>
      <c r="H38" s="112"/>
      <c r="I38">
        <f>BRPL_EOD!AA38+BRPL_EOD!AB38</f>
        <v>13.45</v>
      </c>
      <c r="J38">
        <f>BYPL_EOD!AA38+BYPL_EOD!AB38</f>
        <v>8</v>
      </c>
      <c r="K38">
        <f>MES_EOD!AA38+MES_EOD!AB38</f>
        <v>0</v>
      </c>
      <c r="L38">
        <f>NDMC_EOD!AA38+NDMC_EOD!AB38</f>
        <v>2.08</v>
      </c>
      <c r="M38">
        <f>TPDDL_EOD!AA38+TPDDL_EOD!AB38</f>
        <v>11</v>
      </c>
      <c r="N38">
        <f t="shared" si="0"/>
        <v>34.53</v>
      </c>
      <c r="O38" s="112">
        <f t="shared" si="1"/>
        <v>7.0000000000000284E-2</v>
      </c>
      <c r="P38">
        <v>13.477266145380828</v>
      </c>
      <c r="Q38">
        <v>8.0162177816391544</v>
      </c>
      <c r="R38">
        <v>0</v>
      </c>
      <c r="S38">
        <v>2.0842166232261801</v>
      </c>
      <c r="T38">
        <v>11.022299449753838</v>
      </c>
      <c r="U38" s="114">
        <f t="shared" si="2"/>
        <v>34.599999999999994</v>
      </c>
      <c r="V38" s="112">
        <f t="shared" si="3"/>
        <v>0</v>
      </c>
      <c r="X38" s="117"/>
    </row>
    <row r="39" spans="1:24">
      <c r="A39" t="s">
        <v>81</v>
      </c>
      <c r="B39">
        <f>GT!B39</f>
        <v>42</v>
      </c>
      <c r="C39">
        <f>GT!C39</f>
        <v>30</v>
      </c>
      <c r="D39">
        <f>GT!M39</f>
        <v>34.299999999999997</v>
      </c>
      <c r="E39">
        <f>GT!N39</f>
        <v>0</v>
      </c>
      <c r="F39">
        <f t="shared" si="4"/>
        <v>72</v>
      </c>
      <c r="G39">
        <f t="shared" si="5"/>
        <v>34.299999999999997</v>
      </c>
      <c r="H39" s="112"/>
      <c r="I39">
        <f>BRPL_EOD!AA39+BRPL_EOD!AB39</f>
        <v>13.45</v>
      </c>
      <c r="J39">
        <f>BYPL_EOD!AA39+BYPL_EOD!AB39</f>
        <v>8</v>
      </c>
      <c r="K39">
        <f>MES_EOD!AA39+MES_EOD!AB39</f>
        <v>0</v>
      </c>
      <c r="L39">
        <f>NDMC_EOD!AA39+NDMC_EOD!AB39</f>
        <v>2.08</v>
      </c>
      <c r="M39">
        <f>TPDDL_EOD!AA39+TPDDL_EOD!AB39</f>
        <v>11</v>
      </c>
      <c r="N39">
        <f t="shared" si="0"/>
        <v>34.53</v>
      </c>
      <c r="O39" s="112">
        <f t="shared" si="1"/>
        <v>-0.23000000000000398</v>
      </c>
      <c r="P39">
        <v>13.360411236605847</v>
      </c>
      <c r="Q39">
        <v>7.9467130031856348</v>
      </c>
      <c r="R39">
        <v>0</v>
      </c>
      <c r="S39">
        <v>2.066145380828265</v>
      </c>
      <c r="T39">
        <v>10.926730379380247</v>
      </c>
      <c r="U39" s="114">
        <f t="shared" si="2"/>
        <v>34.29999999999999</v>
      </c>
      <c r="V39" s="112">
        <f t="shared" si="3"/>
        <v>0</v>
      </c>
      <c r="X39" s="117"/>
    </row>
    <row r="40" spans="1:24">
      <c r="A40" t="s">
        <v>82</v>
      </c>
      <c r="B40">
        <f>GT!B40</f>
        <v>42</v>
      </c>
      <c r="C40">
        <f>GT!C40</f>
        <v>30</v>
      </c>
      <c r="D40">
        <f>GT!M40</f>
        <v>34.299999999999997</v>
      </c>
      <c r="E40">
        <f>GT!N40</f>
        <v>0</v>
      </c>
      <c r="F40">
        <f t="shared" si="4"/>
        <v>72</v>
      </c>
      <c r="G40">
        <f t="shared" si="5"/>
        <v>34.299999999999997</v>
      </c>
      <c r="H40" s="112"/>
      <c r="I40">
        <f>BRPL_EOD!AA40+BRPL_EOD!AB40</f>
        <v>13.45</v>
      </c>
      <c r="J40">
        <f>BYPL_EOD!AA40+BYPL_EOD!AB40</f>
        <v>8</v>
      </c>
      <c r="K40">
        <f>MES_EOD!AA40+MES_EOD!AB40</f>
        <v>0</v>
      </c>
      <c r="L40">
        <f>NDMC_EOD!AA40+NDMC_EOD!AB40</f>
        <v>2.08</v>
      </c>
      <c r="M40">
        <f>TPDDL_EOD!AA40+TPDDL_EOD!AB40</f>
        <v>11</v>
      </c>
      <c r="N40">
        <f t="shared" si="0"/>
        <v>34.53</v>
      </c>
      <c r="O40" s="112">
        <f t="shared" si="1"/>
        <v>-0.23000000000000398</v>
      </c>
      <c r="P40">
        <v>13.360411236605847</v>
      </c>
      <c r="Q40">
        <v>7.9467130031856348</v>
      </c>
      <c r="R40">
        <v>0</v>
      </c>
      <c r="S40">
        <v>2.066145380828265</v>
      </c>
      <c r="T40">
        <v>10.926730379380247</v>
      </c>
      <c r="U40" s="114">
        <f t="shared" si="2"/>
        <v>34.29999999999999</v>
      </c>
      <c r="V40" s="112">
        <f t="shared" si="3"/>
        <v>0</v>
      </c>
      <c r="X40" s="117"/>
    </row>
    <row r="41" spans="1:24">
      <c r="A41" t="s">
        <v>83</v>
      </c>
      <c r="B41">
        <f>GT!B41</f>
        <v>42</v>
      </c>
      <c r="C41">
        <f>GT!C41</f>
        <v>30</v>
      </c>
      <c r="D41">
        <f>GT!M41</f>
        <v>35.299999999999997</v>
      </c>
      <c r="E41">
        <f>GT!N41</f>
        <v>0</v>
      </c>
      <c r="F41">
        <f t="shared" si="4"/>
        <v>72</v>
      </c>
      <c r="G41">
        <f t="shared" si="5"/>
        <v>35.299999999999997</v>
      </c>
      <c r="H41" s="112"/>
      <c r="I41">
        <f>BRPL_EOD!AA41+BRPL_EOD!AB41</f>
        <v>14.45</v>
      </c>
      <c r="J41">
        <f>BYPL_EOD!AA41+BYPL_EOD!AB41</f>
        <v>8</v>
      </c>
      <c r="K41">
        <f>MES_EOD!AA41+MES_EOD!AB41</f>
        <v>0</v>
      </c>
      <c r="L41">
        <f>NDMC_EOD!AA41+NDMC_EOD!AB41</f>
        <v>2.08</v>
      </c>
      <c r="M41">
        <f>TPDDL_EOD!AA41+TPDDL_EOD!AB41</f>
        <v>11</v>
      </c>
      <c r="N41">
        <f t="shared" si="0"/>
        <v>35.53</v>
      </c>
      <c r="O41" s="112">
        <f t="shared" si="1"/>
        <v>-0.23000000000000398</v>
      </c>
      <c r="P41">
        <v>14.356459330143538</v>
      </c>
      <c r="Q41">
        <v>7.9482127779341392</v>
      </c>
      <c r="R41">
        <v>0</v>
      </c>
      <c r="S41">
        <v>2.0665353222628764</v>
      </c>
      <c r="T41">
        <v>10.928792569659441</v>
      </c>
      <c r="U41" s="114">
        <f t="shared" si="2"/>
        <v>35.299999999999997</v>
      </c>
      <c r="V41" s="112">
        <f t="shared" si="3"/>
        <v>0</v>
      </c>
      <c r="X41" s="117"/>
    </row>
    <row r="42" spans="1:24">
      <c r="A42" t="s">
        <v>84</v>
      </c>
      <c r="B42">
        <f>GT!B42</f>
        <v>42</v>
      </c>
      <c r="C42">
        <f>GT!C42</f>
        <v>30</v>
      </c>
      <c r="D42">
        <f>GT!M42</f>
        <v>35.299999999999997</v>
      </c>
      <c r="E42">
        <f>GT!N42</f>
        <v>0</v>
      </c>
      <c r="F42">
        <f t="shared" si="4"/>
        <v>72</v>
      </c>
      <c r="G42">
        <f t="shared" si="5"/>
        <v>35.299999999999997</v>
      </c>
      <c r="H42" s="112"/>
      <c r="I42">
        <f>BRPL_EOD!AA42+BRPL_EOD!AB42</f>
        <v>14.45</v>
      </c>
      <c r="J42">
        <f>BYPL_EOD!AA42+BYPL_EOD!AB42</f>
        <v>8</v>
      </c>
      <c r="K42">
        <f>MES_EOD!AA42+MES_EOD!AB42</f>
        <v>0</v>
      </c>
      <c r="L42">
        <f>NDMC_EOD!AA42+NDMC_EOD!AB42</f>
        <v>2.08</v>
      </c>
      <c r="M42">
        <f>TPDDL_EOD!AA42+TPDDL_EOD!AB42</f>
        <v>11</v>
      </c>
      <c r="N42">
        <f t="shared" si="0"/>
        <v>35.53</v>
      </c>
      <c r="O42" s="112">
        <f t="shared" si="1"/>
        <v>-0.23000000000000398</v>
      </c>
      <c r="P42">
        <v>14.356459330143538</v>
      </c>
      <c r="Q42">
        <v>7.9482127779341392</v>
      </c>
      <c r="R42">
        <v>0</v>
      </c>
      <c r="S42">
        <v>2.0665353222628764</v>
      </c>
      <c r="T42">
        <v>10.928792569659441</v>
      </c>
      <c r="U42" s="114">
        <f t="shared" si="2"/>
        <v>35.299999999999997</v>
      </c>
      <c r="V42" s="112">
        <f t="shared" si="3"/>
        <v>0</v>
      </c>
      <c r="X42" s="117"/>
    </row>
    <row r="43" spans="1:24">
      <c r="A43" t="s">
        <v>85</v>
      </c>
      <c r="B43">
        <f>GT!B43</f>
        <v>42</v>
      </c>
      <c r="C43">
        <f>GT!C43</f>
        <v>30</v>
      </c>
      <c r="D43">
        <f>GT!M43</f>
        <v>36.299999999999997</v>
      </c>
      <c r="E43">
        <f>GT!N43</f>
        <v>0</v>
      </c>
      <c r="F43">
        <f t="shared" si="4"/>
        <v>72</v>
      </c>
      <c r="G43">
        <f t="shared" si="5"/>
        <v>36.299999999999997</v>
      </c>
      <c r="H43" s="112"/>
      <c r="I43">
        <f>BRPL_EOD!AA43+BRPL_EOD!AB43</f>
        <v>15.16</v>
      </c>
      <c r="J43">
        <f>BYPL_EOD!AA43+BYPL_EOD!AB43</f>
        <v>8.3000000000000007</v>
      </c>
      <c r="K43">
        <f>MES_EOD!AA43+MES_EOD!AB43</f>
        <v>0</v>
      </c>
      <c r="L43">
        <f>NDMC_EOD!AA43+NDMC_EOD!AB43</f>
        <v>2.08</v>
      </c>
      <c r="M43">
        <f>TPDDL_EOD!AA43+TPDDL_EOD!AB43</f>
        <v>11</v>
      </c>
      <c r="N43">
        <f t="shared" si="0"/>
        <v>36.54</v>
      </c>
      <c r="O43" s="112">
        <f t="shared" si="1"/>
        <v>-0.24000000000000199</v>
      </c>
      <c r="P43">
        <v>15.060426929392445</v>
      </c>
      <c r="Q43">
        <v>8.2454844006568155</v>
      </c>
      <c r="R43">
        <v>0</v>
      </c>
      <c r="S43">
        <v>2.0663382594417077</v>
      </c>
      <c r="T43">
        <v>10.927750410509031</v>
      </c>
      <c r="U43" s="114">
        <f t="shared" si="2"/>
        <v>36.299999999999997</v>
      </c>
      <c r="V43" s="112">
        <f t="shared" si="3"/>
        <v>0</v>
      </c>
      <c r="X43" s="117"/>
    </row>
    <row r="44" spans="1:24">
      <c r="A44" t="s">
        <v>86</v>
      </c>
      <c r="B44">
        <f>GT!B44</f>
        <v>42</v>
      </c>
      <c r="C44">
        <f>GT!C44</f>
        <v>30</v>
      </c>
      <c r="D44">
        <f>GT!M44</f>
        <v>36.299999999999997</v>
      </c>
      <c r="E44">
        <f>GT!N44</f>
        <v>0</v>
      </c>
      <c r="F44">
        <f t="shared" si="4"/>
        <v>72</v>
      </c>
      <c r="G44">
        <f t="shared" si="5"/>
        <v>36.299999999999997</v>
      </c>
      <c r="H44" s="112"/>
      <c r="I44">
        <f>BRPL_EOD!AA44+BRPL_EOD!AB44</f>
        <v>15.16</v>
      </c>
      <c r="J44">
        <f>BYPL_EOD!AA44+BYPL_EOD!AB44</f>
        <v>8.3000000000000007</v>
      </c>
      <c r="K44">
        <f>MES_EOD!AA44+MES_EOD!AB44</f>
        <v>0</v>
      </c>
      <c r="L44">
        <f>NDMC_EOD!AA44+NDMC_EOD!AB44</f>
        <v>2.08</v>
      </c>
      <c r="M44">
        <f>TPDDL_EOD!AA44+TPDDL_EOD!AB44</f>
        <v>11</v>
      </c>
      <c r="N44">
        <f t="shared" si="0"/>
        <v>36.54</v>
      </c>
      <c r="O44" s="112">
        <f t="shared" si="1"/>
        <v>-0.24000000000000199</v>
      </c>
      <c r="P44">
        <v>15.060426929392445</v>
      </c>
      <c r="Q44">
        <v>8.2454844006568155</v>
      </c>
      <c r="R44">
        <v>0</v>
      </c>
      <c r="S44">
        <v>2.0663382594417077</v>
      </c>
      <c r="T44">
        <v>10.927750410509031</v>
      </c>
      <c r="U44" s="114">
        <f t="shared" si="2"/>
        <v>36.299999999999997</v>
      </c>
      <c r="V44" s="112">
        <f t="shared" si="3"/>
        <v>0</v>
      </c>
      <c r="X44" s="117"/>
    </row>
    <row r="45" spans="1:24">
      <c r="A45" t="s">
        <v>87</v>
      </c>
      <c r="B45">
        <f>GT!B45</f>
        <v>42</v>
      </c>
      <c r="C45">
        <f>GT!C45</f>
        <v>30</v>
      </c>
      <c r="D45">
        <f>GT!M45</f>
        <v>36.299999999999997</v>
      </c>
      <c r="E45">
        <f>GT!N45</f>
        <v>0</v>
      </c>
      <c r="F45">
        <f t="shared" si="4"/>
        <v>72</v>
      </c>
      <c r="G45">
        <f t="shared" si="5"/>
        <v>36.299999999999997</v>
      </c>
      <c r="H45" s="112"/>
      <c r="I45">
        <f>BRPL_EOD!AA45+BRPL_EOD!AB45</f>
        <v>15.16</v>
      </c>
      <c r="J45">
        <f>BYPL_EOD!AA45+BYPL_EOD!AB45</f>
        <v>8.3000000000000007</v>
      </c>
      <c r="K45">
        <f>MES_EOD!AA45+MES_EOD!AB45</f>
        <v>0</v>
      </c>
      <c r="L45">
        <f>NDMC_EOD!AA45+NDMC_EOD!AB45</f>
        <v>2.08</v>
      </c>
      <c r="M45">
        <f>TPDDL_EOD!AA45+TPDDL_EOD!AB45</f>
        <v>11</v>
      </c>
      <c r="N45">
        <f t="shared" si="0"/>
        <v>36.54</v>
      </c>
      <c r="O45" s="112">
        <f t="shared" si="1"/>
        <v>-0.24000000000000199</v>
      </c>
      <c r="P45">
        <v>15.060426929392445</v>
      </c>
      <c r="Q45">
        <v>8.2454844006568155</v>
      </c>
      <c r="R45">
        <v>0</v>
      </c>
      <c r="S45">
        <v>2.0663382594417077</v>
      </c>
      <c r="T45">
        <v>10.927750410509031</v>
      </c>
      <c r="U45" s="114">
        <f t="shared" si="2"/>
        <v>36.299999999999997</v>
      </c>
      <c r="V45" s="112">
        <f t="shared" si="3"/>
        <v>0</v>
      </c>
      <c r="X45" s="117"/>
    </row>
    <row r="46" spans="1:24">
      <c r="A46" t="s">
        <v>88</v>
      </c>
      <c r="B46">
        <f>GT!B46</f>
        <v>42</v>
      </c>
      <c r="C46">
        <f>GT!C46</f>
        <v>30</v>
      </c>
      <c r="D46">
        <f>GT!M46</f>
        <v>36.299999999999997</v>
      </c>
      <c r="E46">
        <f>GT!N46</f>
        <v>0</v>
      </c>
      <c r="F46">
        <f t="shared" si="4"/>
        <v>72</v>
      </c>
      <c r="G46">
        <f t="shared" si="5"/>
        <v>36.299999999999997</v>
      </c>
      <c r="H46" s="112"/>
      <c r="I46">
        <f>BRPL_EOD!AA46+BRPL_EOD!AB46</f>
        <v>15.16</v>
      </c>
      <c r="J46">
        <f>BYPL_EOD!AA46+BYPL_EOD!AB46</f>
        <v>8.3000000000000007</v>
      </c>
      <c r="K46">
        <f>MES_EOD!AA46+MES_EOD!AB46</f>
        <v>0</v>
      </c>
      <c r="L46">
        <f>NDMC_EOD!AA46+NDMC_EOD!AB46</f>
        <v>2.08</v>
      </c>
      <c r="M46">
        <f>TPDDL_EOD!AA46+TPDDL_EOD!AB46</f>
        <v>11</v>
      </c>
      <c r="N46">
        <f t="shared" si="0"/>
        <v>36.54</v>
      </c>
      <c r="O46" s="112">
        <f t="shared" si="1"/>
        <v>-0.24000000000000199</v>
      </c>
      <c r="P46">
        <v>15.060426929392445</v>
      </c>
      <c r="Q46">
        <v>8.2454844006568155</v>
      </c>
      <c r="R46">
        <v>0</v>
      </c>
      <c r="S46">
        <v>2.0663382594417077</v>
      </c>
      <c r="T46">
        <v>10.927750410509031</v>
      </c>
      <c r="U46" s="114">
        <f t="shared" si="2"/>
        <v>36.299999999999997</v>
      </c>
      <c r="V46" s="112">
        <f t="shared" si="3"/>
        <v>0</v>
      </c>
      <c r="X46" s="117"/>
    </row>
    <row r="47" spans="1:24">
      <c r="A47" t="s">
        <v>89</v>
      </c>
      <c r="B47">
        <f>GT!B47</f>
        <v>42</v>
      </c>
      <c r="C47">
        <f>GT!C47</f>
        <v>30</v>
      </c>
      <c r="D47">
        <f>GT!M47</f>
        <v>36.299999999999997</v>
      </c>
      <c r="E47">
        <f>GT!N47</f>
        <v>0</v>
      </c>
      <c r="F47">
        <f t="shared" si="4"/>
        <v>72</v>
      </c>
      <c r="G47">
        <f t="shared" si="5"/>
        <v>36.299999999999997</v>
      </c>
      <c r="H47" s="112"/>
      <c r="I47">
        <f>BRPL_EOD!AA47+BRPL_EOD!AB47</f>
        <v>15.16</v>
      </c>
      <c r="J47">
        <f>BYPL_EOD!AA47+BYPL_EOD!AB47</f>
        <v>8.3000000000000007</v>
      </c>
      <c r="K47">
        <f>MES_EOD!AA47+MES_EOD!AB47</f>
        <v>0</v>
      </c>
      <c r="L47">
        <f>NDMC_EOD!AA47+NDMC_EOD!AB47</f>
        <v>2.08</v>
      </c>
      <c r="M47">
        <f>TPDDL_EOD!AA47+TPDDL_EOD!AB47</f>
        <v>11</v>
      </c>
      <c r="N47">
        <f t="shared" si="0"/>
        <v>36.54</v>
      </c>
      <c r="O47" s="112">
        <f t="shared" si="1"/>
        <v>-0.24000000000000199</v>
      </c>
      <c r="P47">
        <v>15.060426929392445</v>
      </c>
      <c r="Q47">
        <v>8.2454844006568155</v>
      </c>
      <c r="R47">
        <v>0</v>
      </c>
      <c r="S47">
        <v>2.0663382594417077</v>
      </c>
      <c r="T47">
        <v>10.927750410509031</v>
      </c>
      <c r="U47" s="114">
        <f t="shared" si="2"/>
        <v>36.299999999999997</v>
      </c>
      <c r="V47" s="112">
        <f t="shared" si="3"/>
        <v>0</v>
      </c>
      <c r="X47" s="117"/>
    </row>
    <row r="48" spans="1:24">
      <c r="A48" t="s">
        <v>90</v>
      </c>
      <c r="B48">
        <f>GT!B48</f>
        <v>42</v>
      </c>
      <c r="C48">
        <f>GT!C48</f>
        <v>30</v>
      </c>
      <c r="D48">
        <f>GT!M48</f>
        <v>36.299999999999997</v>
      </c>
      <c r="E48">
        <f>GT!N48</f>
        <v>0</v>
      </c>
      <c r="F48">
        <f t="shared" si="4"/>
        <v>72</v>
      </c>
      <c r="G48">
        <f t="shared" si="5"/>
        <v>36.299999999999997</v>
      </c>
      <c r="H48" s="112"/>
      <c r="I48">
        <f>BRPL_EOD!AA48+BRPL_EOD!AB48</f>
        <v>15.16</v>
      </c>
      <c r="J48">
        <f>BYPL_EOD!AA48+BYPL_EOD!AB48</f>
        <v>8.3000000000000007</v>
      </c>
      <c r="K48">
        <f>MES_EOD!AA48+MES_EOD!AB48</f>
        <v>0</v>
      </c>
      <c r="L48">
        <f>NDMC_EOD!AA48+NDMC_EOD!AB48</f>
        <v>2.08</v>
      </c>
      <c r="M48">
        <f>TPDDL_EOD!AA48+TPDDL_EOD!AB48</f>
        <v>11</v>
      </c>
      <c r="N48">
        <f t="shared" si="0"/>
        <v>36.54</v>
      </c>
      <c r="O48" s="112">
        <f t="shared" si="1"/>
        <v>-0.24000000000000199</v>
      </c>
      <c r="P48">
        <v>15.060426929392445</v>
      </c>
      <c r="Q48">
        <v>8.2454844006568155</v>
      </c>
      <c r="R48">
        <v>0</v>
      </c>
      <c r="S48">
        <v>2.0663382594417077</v>
      </c>
      <c r="T48">
        <v>10.927750410509031</v>
      </c>
      <c r="U48" s="114">
        <f t="shared" si="2"/>
        <v>36.299999999999997</v>
      </c>
      <c r="V48" s="112">
        <f t="shared" si="3"/>
        <v>0</v>
      </c>
      <c r="X48" s="117"/>
    </row>
    <row r="49" spans="1:24">
      <c r="A49" t="s">
        <v>91</v>
      </c>
      <c r="B49">
        <f>GT!B49</f>
        <v>42</v>
      </c>
      <c r="C49">
        <f>GT!C49</f>
        <v>30</v>
      </c>
      <c r="D49">
        <f>GT!M49</f>
        <v>36.299999999999997</v>
      </c>
      <c r="E49">
        <f>GT!N49</f>
        <v>0</v>
      </c>
      <c r="F49">
        <f t="shared" si="4"/>
        <v>72</v>
      </c>
      <c r="G49">
        <f t="shared" si="5"/>
        <v>36.299999999999997</v>
      </c>
      <c r="H49" s="112"/>
      <c r="I49">
        <f>BRPL_EOD!AA49+BRPL_EOD!AB49</f>
        <v>15.16</v>
      </c>
      <c r="J49">
        <f>BYPL_EOD!AA49+BYPL_EOD!AB49</f>
        <v>8.3000000000000007</v>
      </c>
      <c r="K49">
        <f>MES_EOD!AA49+MES_EOD!AB49</f>
        <v>0</v>
      </c>
      <c r="L49">
        <f>NDMC_EOD!AA49+NDMC_EOD!AB49</f>
        <v>2.08</v>
      </c>
      <c r="M49">
        <f>TPDDL_EOD!AA49+TPDDL_EOD!AB49</f>
        <v>11</v>
      </c>
      <c r="N49">
        <f t="shared" si="0"/>
        <v>36.54</v>
      </c>
      <c r="O49" s="112">
        <f t="shared" si="1"/>
        <v>-0.24000000000000199</v>
      </c>
      <c r="P49">
        <v>15.060426929392445</v>
      </c>
      <c r="Q49">
        <v>8.2454844006568155</v>
      </c>
      <c r="R49">
        <v>0</v>
      </c>
      <c r="S49">
        <v>2.0663382594417077</v>
      </c>
      <c r="T49">
        <v>10.927750410509031</v>
      </c>
      <c r="U49" s="114">
        <f t="shared" si="2"/>
        <v>36.299999999999997</v>
      </c>
      <c r="V49" s="112">
        <f t="shared" si="3"/>
        <v>0</v>
      </c>
      <c r="X49" s="117"/>
    </row>
    <row r="50" spans="1:24">
      <c r="A50" t="s">
        <v>92</v>
      </c>
      <c r="B50">
        <f>GT!B50</f>
        <v>42</v>
      </c>
      <c r="C50">
        <f>GT!C50</f>
        <v>30</v>
      </c>
      <c r="D50">
        <f>GT!M50</f>
        <v>36.299999999999997</v>
      </c>
      <c r="E50">
        <f>GT!N50</f>
        <v>0</v>
      </c>
      <c r="F50">
        <f t="shared" si="4"/>
        <v>72</v>
      </c>
      <c r="G50">
        <f t="shared" si="5"/>
        <v>36.299999999999997</v>
      </c>
      <c r="H50" s="112"/>
      <c r="I50">
        <f>BRPL_EOD!AA50+BRPL_EOD!AB50</f>
        <v>15.16</v>
      </c>
      <c r="J50">
        <f>BYPL_EOD!AA50+BYPL_EOD!AB50</f>
        <v>8.3000000000000007</v>
      </c>
      <c r="K50">
        <f>MES_EOD!AA50+MES_EOD!AB50</f>
        <v>0</v>
      </c>
      <c r="L50">
        <f>NDMC_EOD!AA50+NDMC_EOD!AB50</f>
        <v>2.08</v>
      </c>
      <c r="M50">
        <f>TPDDL_EOD!AA50+TPDDL_EOD!AB50</f>
        <v>11</v>
      </c>
      <c r="N50">
        <f t="shared" si="0"/>
        <v>36.54</v>
      </c>
      <c r="O50" s="112">
        <f t="shared" si="1"/>
        <v>-0.24000000000000199</v>
      </c>
      <c r="P50">
        <v>15.060426929392445</v>
      </c>
      <c r="Q50">
        <v>8.2454844006568155</v>
      </c>
      <c r="R50">
        <v>0</v>
      </c>
      <c r="S50">
        <v>2.0663382594417077</v>
      </c>
      <c r="T50">
        <v>10.927750410509031</v>
      </c>
      <c r="U50" s="114">
        <f t="shared" si="2"/>
        <v>36.299999999999997</v>
      </c>
      <c r="V50" s="112">
        <f t="shared" si="3"/>
        <v>0</v>
      </c>
      <c r="X50" s="117"/>
    </row>
    <row r="51" spans="1:24">
      <c r="A51" t="s">
        <v>93</v>
      </c>
      <c r="B51">
        <f>GT!B51</f>
        <v>42</v>
      </c>
      <c r="C51">
        <f>GT!C51</f>
        <v>30</v>
      </c>
      <c r="D51">
        <f>GT!M51</f>
        <v>36.299999999999997</v>
      </c>
      <c r="E51">
        <f>GT!N51</f>
        <v>0</v>
      </c>
      <c r="F51">
        <f t="shared" si="4"/>
        <v>72</v>
      </c>
      <c r="G51">
        <f t="shared" si="5"/>
        <v>36.299999999999997</v>
      </c>
      <c r="H51" s="112"/>
      <c r="I51">
        <f>BRPL_EOD!AA51+BRPL_EOD!AB51</f>
        <v>15.16</v>
      </c>
      <c r="J51">
        <f>BYPL_EOD!AA51+BYPL_EOD!AB51</f>
        <v>8.3000000000000007</v>
      </c>
      <c r="K51">
        <f>MES_EOD!AA51+MES_EOD!AB51</f>
        <v>0</v>
      </c>
      <c r="L51">
        <f>NDMC_EOD!AA51+NDMC_EOD!AB51</f>
        <v>2.08</v>
      </c>
      <c r="M51">
        <f>TPDDL_EOD!AA51+TPDDL_EOD!AB51</f>
        <v>11</v>
      </c>
      <c r="N51">
        <f t="shared" si="0"/>
        <v>36.54</v>
      </c>
      <c r="O51" s="112">
        <f t="shared" si="1"/>
        <v>-0.24000000000000199</v>
      </c>
      <c r="P51">
        <v>15.060426929392445</v>
      </c>
      <c r="Q51">
        <v>8.2454844006568155</v>
      </c>
      <c r="R51">
        <v>0</v>
      </c>
      <c r="S51">
        <v>2.0663382594417077</v>
      </c>
      <c r="T51">
        <v>10.927750410509031</v>
      </c>
      <c r="U51" s="114">
        <f t="shared" si="2"/>
        <v>36.299999999999997</v>
      </c>
      <c r="V51" s="112">
        <f t="shared" si="3"/>
        <v>0</v>
      </c>
      <c r="X51" s="117"/>
    </row>
    <row r="52" spans="1:24">
      <c r="A52" t="s">
        <v>94</v>
      </c>
      <c r="B52">
        <f>GT!B52</f>
        <v>42</v>
      </c>
      <c r="C52">
        <f>GT!C52</f>
        <v>30</v>
      </c>
      <c r="D52">
        <f>GT!M52</f>
        <v>36.299999999999997</v>
      </c>
      <c r="E52">
        <f>GT!N52</f>
        <v>0</v>
      </c>
      <c r="F52">
        <f t="shared" si="4"/>
        <v>72</v>
      </c>
      <c r="G52">
        <f t="shared" si="5"/>
        <v>36.299999999999997</v>
      </c>
      <c r="H52" s="112"/>
      <c r="I52">
        <f>BRPL_EOD!AA52+BRPL_EOD!AB52</f>
        <v>15.16</v>
      </c>
      <c r="J52">
        <f>BYPL_EOD!AA52+BYPL_EOD!AB52</f>
        <v>8.3000000000000007</v>
      </c>
      <c r="K52">
        <f>MES_EOD!AA52+MES_EOD!AB52</f>
        <v>0</v>
      </c>
      <c r="L52">
        <f>NDMC_EOD!AA52+NDMC_EOD!AB52</f>
        <v>2.08</v>
      </c>
      <c r="M52">
        <f>TPDDL_EOD!AA52+TPDDL_EOD!AB52</f>
        <v>11</v>
      </c>
      <c r="N52">
        <f t="shared" si="0"/>
        <v>36.54</v>
      </c>
      <c r="O52" s="112">
        <f t="shared" si="1"/>
        <v>-0.24000000000000199</v>
      </c>
      <c r="P52">
        <v>15.060426929392445</v>
      </c>
      <c r="Q52">
        <v>8.2454844006568155</v>
      </c>
      <c r="R52">
        <v>0</v>
      </c>
      <c r="S52">
        <v>2.0663382594417077</v>
      </c>
      <c r="T52">
        <v>10.927750410509031</v>
      </c>
      <c r="U52" s="114">
        <f t="shared" si="2"/>
        <v>36.299999999999997</v>
      </c>
      <c r="V52" s="112">
        <f t="shared" si="3"/>
        <v>0</v>
      </c>
      <c r="X52" s="117"/>
    </row>
    <row r="53" spans="1:24">
      <c r="A53" t="s">
        <v>95</v>
      </c>
      <c r="B53">
        <f>GT!B53</f>
        <v>42</v>
      </c>
      <c r="C53">
        <f>GT!C53</f>
        <v>30</v>
      </c>
      <c r="D53">
        <f>GT!M53</f>
        <v>36.299999999999997</v>
      </c>
      <c r="E53">
        <f>GT!N53</f>
        <v>0</v>
      </c>
      <c r="F53">
        <f t="shared" si="4"/>
        <v>72</v>
      </c>
      <c r="G53">
        <f t="shared" si="5"/>
        <v>36.299999999999997</v>
      </c>
      <c r="H53" s="112"/>
      <c r="I53">
        <f>BRPL_EOD!AA53+BRPL_EOD!AB53</f>
        <v>15.16</v>
      </c>
      <c r="J53">
        <f>BYPL_EOD!AA53+BYPL_EOD!AB53</f>
        <v>8.3000000000000007</v>
      </c>
      <c r="K53">
        <f>MES_EOD!AA53+MES_EOD!AB53</f>
        <v>0</v>
      </c>
      <c r="L53">
        <f>NDMC_EOD!AA53+NDMC_EOD!AB53</f>
        <v>2.08</v>
      </c>
      <c r="M53">
        <f>TPDDL_EOD!AA53+TPDDL_EOD!AB53</f>
        <v>11</v>
      </c>
      <c r="N53">
        <f t="shared" si="0"/>
        <v>36.54</v>
      </c>
      <c r="O53" s="112">
        <f t="shared" si="1"/>
        <v>-0.24000000000000199</v>
      </c>
      <c r="P53">
        <v>15.060426929392445</v>
      </c>
      <c r="Q53">
        <v>8.2454844006568155</v>
      </c>
      <c r="R53">
        <v>0</v>
      </c>
      <c r="S53">
        <v>2.0663382594417077</v>
      </c>
      <c r="T53">
        <v>10.927750410509031</v>
      </c>
      <c r="U53" s="114">
        <f t="shared" si="2"/>
        <v>36.299999999999997</v>
      </c>
      <c r="V53" s="112">
        <f t="shared" si="3"/>
        <v>0</v>
      </c>
      <c r="X53" s="117"/>
    </row>
    <row r="54" spans="1:24">
      <c r="A54" t="s">
        <v>96</v>
      </c>
      <c r="B54">
        <f>GT!B54</f>
        <v>42</v>
      </c>
      <c r="C54">
        <f>GT!C54</f>
        <v>30</v>
      </c>
      <c r="D54">
        <f>GT!M54</f>
        <v>36.299999999999997</v>
      </c>
      <c r="E54">
        <f>GT!N54</f>
        <v>0</v>
      </c>
      <c r="F54">
        <f t="shared" si="4"/>
        <v>72</v>
      </c>
      <c r="G54">
        <f t="shared" si="5"/>
        <v>36.299999999999997</v>
      </c>
      <c r="H54" s="112"/>
      <c r="I54">
        <f>BRPL_EOD!AA54+BRPL_EOD!AB54</f>
        <v>15.16</v>
      </c>
      <c r="J54">
        <f>BYPL_EOD!AA54+BYPL_EOD!AB54</f>
        <v>8.3000000000000007</v>
      </c>
      <c r="K54">
        <f>MES_EOD!AA54+MES_EOD!AB54</f>
        <v>0</v>
      </c>
      <c r="L54">
        <f>NDMC_EOD!AA54+NDMC_EOD!AB54</f>
        <v>2.08</v>
      </c>
      <c r="M54">
        <f>TPDDL_EOD!AA54+TPDDL_EOD!AB54</f>
        <v>11</v>
      </c>
      <c r="N54">
        <f t="shared" si="0"/>
        <v>36.54</v>
      </c>
      <c r="O54" s="112">
        <f t="shared" si="1"/>
        <v>-0.24000000000000199</v>
      </c>
      <c r="P54">
        <v>15.060426929392445</v>
      </c>
      <c r="Q54">
        <v>8.2454844006568155</v>
      </c>
      <c r="R54">
        <v>0</v>
      </c>
      <c r="S54">
        <v>2.0663382594417077</v>
      </c>
      <c r="T54">
        <v>10.927750410509031</v>
      </c>
      <c r="U54" s="114">
        <f t="shared" si="2"/>
        <v>36.299999999999997</v>
      </c>
      <c r="V54" s="112">
        <f t="shared" si="3"/>
        <v>0</v>
      </c>
      <c r="X54" s="117"/>
    </row>
    <row r="55" spans="1:24">
      <c r="A55" t="s">
        <v>97</v>
      </c>
      <c r="B55">
        <f>GT!B55</f>
        <v>42</v>
      </c>
      <c r="C55">
        <f>GT!C55</f>
        <v>30</v>
      </c>
      <c r="D55">
        <f>GT!M55</f>
        <v>36.299999999999997</v>
      </c>
      <c r="E55">
        <f>GT!N55</f>
        <v>0</v>
      </c>
      <c r="F55">
        <f t="shared" si="4"/>
        <v>72</v>
      </c>
      <c r="G55">
        <f t="shared" si="5"/>
        <v>36.299999999999997</v>
      </c>
      <c r="H55" s="112"/>
      <c r="I55">
        <f>BRPL_EOD!AA55+BRPL_EOD!AB55</f>
        <v>15.16</v>
      </c>
      <c r="J55">
        <f>BYPL_EOD!AA55+BYPL_EOD!AB55</f>
        <v>8.3000000000000007</v>
      </c>
      <c r="K55">
        <f>MES_EOD!AA55+MES_EOD!AB55</f>
        <v>0</v>
      </c>
      <c r="L55">
        <f>NDMC_EOD!AA55+NDMC_EOD!AB55</f>
        <v>2.08</v>
      </c>
      <c r="M55">
        <f>TPDDL_EOD!AA55+TPDDL_EOD!AB55</f>
        <v>11</v>
      </c>
      <c r="N55">
        <f t="shared" si="0"/>
        <v>36.54</v>
      </c>
      <c r="O55" s="112">
        <f t="shared" si="1"/>
        <v>-0.24000000000000199</v>
      </c>
      <c r="P55">
        <v>15.060426929392445</v>
      </c>
      <c r="Q55">
        <v>8.2454844006568155</v>
      </c>
      <c r="R55">
        <v>0</v>
      </c>
      <c r="S55">
        <v>2.0663382594417077</v>
      </c>
      <c r="T55">
        <v>10.927750410509031</v>
      </c>
      <c r="U55" s="114">
        <f t="shared" si="2"/>
        <v>36.299999999999997</v>
      </c>
      <c r="V55" s="112">
        <f t="shared" si="3"/>
        <v>0</v>
      </c>
      <c r="X55" s="117"/>
    </row>
    <row r="56" spans="1:24">
      <c r="A56" t="s">
        <v>98</v>
      </c>
      <c r="B56">
        <f>GT!B56</f>
        <v>42</v>
      </c>
      <c r="C56">
        <f>GT!C56</f>
        <v>30</v>
      </c>
      <c r="D56">
        <f>GT!M56</f>
        <v>36.299999999999997</v>
      </c>
      <c r="E56">
        <f>GT!N56</f>
        <v>0</v>
      </c>
      <c r="F56">
        <f t="shared" si="4"/>
        <v>72</v>
      </c>
      <c r="G56">
        <f t="shared" si="5"/>
        <v>36.299999999999997</v>
      </c>
      <c r="H56" s="112"/>
      <c r="I56">
        <f>BRPL_EOD!AA56+BRPL_EOD!AB56</f>
        <v>15.16</v>
      </c>
      <c r="J56">
        <f>BYPL_EOD!AA56+BYPL_EOD!AB56</f>
        <v>8.3000000000000007</v>
      </c>
      <c r="K56">
        <f>MES_EOD!AA56+MES_EOD!AB56</f>
        <v>0</v>
      </c>
      <c r="L56">
        <f>NDMC_EOD!AA56+NDMC_EOD!AB56</f>
        <v>2.08</v>
      </c>
      <c r="M56">
        <f>TPDDL_EOD!AA56+TPDDL_EOD!AB56</f>
        <v>11</v>
      </c>
      <c r="N56">
        <f t="shared" si="0"/>
        <v>36.54</v>
      </c>
      <c r="O56" s="112">
        <f t="shared" si="1"/>
        <v>-0.24000000000000199</v>
      </c>
      <c r="P56">
        <v>15.060426929392445</v>
      </c>
      <c r="Q56">
        <v>8.2454844006568155</v>
      </c>
      <c r="R56">
        <v>0</v>
      </c>
      <c r="S56">
        <v>2.0663382594417077</v>
      </c>
      <c r="T56">
        <v>10.927750410509031</v>
      </c>
      <c r="U56" s="114">
        <f t="shared" si="2"/>
        <v>36.299999999999997</v>
      </c>
      <c r="V56" s="112">
        <f t="shared" si="3"/>
        <v>0</v>
      </c>
      <c r="X56" s="117"/>
    </row>
    <row r="57" spans="1:24">
      <c r="A57" t="s">
        <v>99</v>
      </c>
      <c r="B57">
        <f>GT!B57</f>
        <v>42</v>
      </c>
      <c r="C57">
        <f>GT!C57</f>
        <v>30</v>
      </c>
      <c r="D57">
        <f>GT!M57</f>
        <v>36.299999999999997</v>
      </c>
      <c r="E57">
        <f>GT!N57</f>
        <v>0</v>
      </c>
      <c r="F57">
        <f t="shared" si="4"/>
        <v>72</v>
      </c>
      <c r="G57">
        <f t="shared" si="5"/>
        <v>36.299999999999997</v>
      </c>
      <c r="H57" s="112"/>
      <c r="I57">
        <f>BRPL_EOD!AA57+BRPL_EOD!AB57</f>
        <v>15.16</v>
      </c>
      <c r="J57">
        <f>BYPL_EOD!AA57+BYPL_EOD!AB57</f>
        <v>8.3000000000000007</v>
      </c>
      <c r="K57">
        <f>MES_EOD!AA57+MES_EOD!AB57</f>
        <v>0</v>
      </c>
      <c r="L57">
        <f>NDMC_EOD!AA57+NDMC_EOD!AB57</f>
        <v>2.08</v>
      </c>
      <c r="M57">
        <f>TPDDL_EOD!AA57+TPDDL_EOD!AB57</f>
        <v>11</v>
      </c>
      <c r="N57">
        <f t="shared" si="0"/>
        <v>36.54</v>
      </c>
      <c r="O57" s="112">
        <f t="shared" si="1"/>
        <v>-0.24000000000000199</v>
      </c>
      <c r="P57">
        <v>15.060426929392445</v>
      </c>
      <c r="Q57">
        <v>8.2454844006568155</v>
      </c>
      <c r="R57">
        <v>0</v>
      </c>
      <c r="S57">
        <v>2.0663382594417077</v>
      </c>
      <c r="T57">
        <v>10.927750410509031</v>
      </c>
      <c r="U57" s="114">
        <f t="shared" si="2"/>
        <v>36.299999999999997</v>
      </c>
      <c r="V57" s="112">
        <f t="shared" si="3"/>
        <v>0</v>
      </c>
      <c r="X57" s="117"/>
    </row>
    <row r="58" spans="1:24">
      <c r="A58" t="s">
        <v>100</v>
      </c>
      <c r="B58">
        <f>GT!B58</f>
        <v>42</v>
      </c>
      <c r="C58">
        <f>GT!C58</f>
        <v>30</v>
      </c>
      <c r="D58">
        <f>GT!M58</f>
        <v>36.299999999999997</v>
      </c>
      <c r="E58">
        <f>GT!N58</f>
        <v>0</v>
      </c>
      <c r="F58">
        <f t="shared" si="4"/>
        <v>72</v>
      </c>
      <c r="G58">
        <f t="shared" si="5"/>
        <v>36.299999999999997</v>
      </c>
      <c r="H58" s="112"/>
      <c r="I58">
        <f>BRPL_EOD!AA58+BRPL_EOD!AB58</f>
        <v>15.16</v>
      </c>
      <c r="J58">
        <f>BYPL_EOD!AA58+BYPL_EOD!AB58</f>
        <v>8.3000000000000007</v>
      </c>
      <c r="K58">
        <f>MES_EOD!AA58+MES_EOD!AB58</f>
        <v>0</v>
      </c>
      <c r="L58">
        <f>NDMC_EOD!AA58+NDMC_EOD!AB58</f>
        <v>2.08</v>
      </c>
      <c r="M58">
        <f>TPDDL_EOD!AA58+TPDDL_EOD!AB58</f>
        <v>11</v>
      </c>
      <c r="N58">
        <f t="shared" si="0"/>
        <v>36.54</v>
      </c>
      <c r="O58" s="112">
        <f t="shared" si="1"/>
        <v>-0.24000000000000199</v>
      </c>
      <c r="P58">
        <v>15.060426929392445</v>
      </c>
      <c r="Q58">
        <v>8.2454844006568155</v>
      </c>
      <c r="R58">
        <v>0</v>
      </c>
      <c r="S58">
        <v>2.0663382594417077</v>
      </c>
      <c r="T58">
        <v>10.927750410509031</v>
      </c>
      <c r="U58" s="114">
        <f t="shared" si="2"/>
        <v>36.299999999999997</v>
      </c>
      <c r="V58" s="112">
        <f t="shared" si="3"/>
        <v>0</v>
      </c>
      <c r="X58" s="117"/>
    </row>
    <row r="59" spans="1:24">
      <c r="A59" t="s">
        <v>101</v>
      </c>
      <c r="B59">
        <f>GT!B59</f>
        <v>42</v>
      </c>
      <c r="C59">
        <f>GT!C59</f>
        <v>30</v>
      </c>
      <c r="D59">
        <f>GT!M59</f>
        <v>36.299999999999997</v>
      </c>
      <c r="E59">
        <f>GT!N59</f>
        <v>0</v>
      </c>
      <c r="F59">
        <f t="shared" si="4"/>
        <v>72</v>
      </c>
      <c r="G59">
        <f t="shared" si="5"/>
        <v>36.299999999999997</v>
      </c>
      <c r="H59" s="112"/>
      <c r="I59">
        <f>BRPL_EOD!AA59+BRPL_EOD!AB59</f>
        <v>15.16</v>
      </c>
      <c r="J59">
        <f>BYPL_EOD!AA59+BYPL_EOD!AB59</f>
        <v>8.3000000000000007</v>
      </c>
      <c r="K59">
        <f>MES_EOD!AA59+MES_EOD!AB59</f>
        <v>0</v>
      </c>
      <c r="L59">
        <f>NDMC_EOD!AA59+NDMC_EOD!AB59</f>
        <v>2.08</v>
      </c>
      <c r="M59">
        <f>TPDDL_EOD!AA59+TPDDL_EOD!AB59</f>
        <v>11</v>
      </c>
      <c r="N59">
        <f t="shared" si="0"/>
        <v>36.54</v>
      </c>
      <c r="O59" s="112">
        <f t="shared" si="1"/>
        <v>-0.24000000000000199</v>
      </c>
      <c r="P59">
        <v>15.060426929392445</v>
      </c>
      <c r="Q59">
        <v>8.2454844006568155</v>
      </c>
      <c r="R59">
        <v>0</v>
      </c>
      <c r="S59">
        <v>2.0663382594417077</v>
      </c>
      <c r="T59">
        <v>10.927750410509031</v>
      </c>
      <c r="U59" s="114">
        <f t="shared" si="2"/>
        <v>36.299999999999997</v>
      </c>
      <c r="V59" s="112">
        <f t="shared" si="3"/>
        <v>0</v>
      </c>
      <c r="X59" s="117"/>
    </row>
    <row r="60" spans="1:24">
      <c r="A60" t="s">
        <v>102</v>
      </c>
      <c r="B60">
        <f>GT!B60</f>
        <v>42</v>
      </c>
      <c r="C60">
        <f>GT!C60</f>
        <v>30</v>
      </c>
      <c r="D60">
        <f>GT!M60</f>
        <v>36.299999999999997</v>
      </c>
      <c r="E60">
        <f>GT!N60</f>
        <v>0</v>
      </c>
      <c r="F60">
        <f t="shared" si="4"/>
        <v>72</v>
      </c>
      <c r="G60">
        <f t="shared" si="5"/>
        <v>36.299999999999997</v>
      </c>
      <c r="H60" s="112"/>
      <c r="I60">
        <f>BRPL_EOD!AA60+BRPL_EOD!AB60</f>
        <v>15.16</v>
      </c>
      <c r="J60">
        <f>BYPL_EOD!AA60+BYPL_EOD!AB60</f>
        <v>8.3000000000000007</v>
      </c>
      <c r="K60">
        <f>MES_EOD!AA60+MES_EOD!AB60</f>
        <v>0</v>
      </c>
      <c r="L60">
        <f>NDMC_EOD!AA60+NDMC_EOD!AB60</f>
        <v>2.08</v>
      </c>
      <c r="M60">
        <f>TPDDL_EOD!AA60+TPDDL_EOD!AB60</f>
        <v>11</v>
      </c>
      <c r="N60">
        <f t="shared" si="0"/>
        <v>36.54</v>
      </c>
      <c r="O60" s="112">
        <f t="shared" si="1"/>
        <v>-0.24000000000000199</v>
      </c>
      <c r="P60">
        <v>15.060426929392445</v>
      </c>
      <c r="Q60">
        <v>8.2454844006568155</v>
      </c>
      <c r="R60">
        <v>0</v>
      </c>
      <c r="S60">
        <v>2.0663382594417077</v>
      </c>
      <c r="T60">
        <v>10.927750410509031</v>
      </c>
      <c r="U60" s="114">
        <f t="shared" si="2"/>
        <v>36.299999999999997</v>
      </c>
      <c r="V60" s="112">
        <f t="shared" si="3"/>
        <v>0</v>
      </c>
      <c r="X60" s="117"/>
    </row>
    <row r="61" spans="1:24">
      <c r="A61" t="s">
        <v>103</v>
      </c>
      <c r="B61">
        <f>GT!B61</f>
        <v>42</v>
      </c>
      <c r="C61">
        <f>GT!C61</f>
        <v>30</v>
      </c>
      <c r="D61">
        <f>GT!M61</f>
        <v>36.299999999999997</v>
      </c>
      <c r="E61">
        <f>GT!N61</f>
        <v>0</v>
      </c>
      <c r="F61">
        <f t="shared" si="4"/>
        <v>72</v>
      </c>
      <c r="G61">
        <f t="shared" si="5"/>
        <v>36.299999999999997</v>
      </c>
      <c r="H61" s="112"/>
      <c r="I61">
        <f>BRPL_EOD!AA61+BRPL_EOD!AB61</f>
        <v>15.16</v>
      </c>
      <c r="J61">
        <f>BYPL_EOD!AA61+BYPL_EOD!AB61</f>
        <v>8.3000000000000007</v>
      </c>
      <c r="K61">
        <f>MES_EOD!AA61+MES_EOD!AB61</f>
        <v>0</v>
      </c>
      <c r="L61">
        <f>NDMC_EOD!AA61+NDMC_EOD!AB61</f>
        <v>2.08</v>
      </c>
      <c r="M61">
        <f>TPDDL_EOD!AA61+TPDDL_EOD!AB61</f>
        <v>11</v>
      </c>
      <c r="N61">
        <f t="shared" si="0"/>
        <v>36.54</v>
      </c>
      <c r="O61" s="112">
        <f t="shared" si="1"/>
        <v>-0.24000000000000199</v>
      </c>
      <c r="P61">
        <v>15.060426929392445</v>
      </c>
      <c r="Q61">
        <v>8.2454844006568155</v>
      </c>
      <c r="R61">
        <v>0</v>
      </c>
      <c r="S61">
        <v>2.0663382594417077</v>
      </c>
      <c r="T61">
        <v>10.927750410509031</v>
      </c>
      <c r="U61" s="114">
        <f t="shared" si="2"/>
        <v>36.299999999999997</v>
      </c>
      <c r="V61" s="112">
        <f t="shared" si="3"/>
        <v>0</v>
      </c>
      <c r="X61" s="117"/>
    </row>
    <row r="62" spans="1:24">
      <c r="A62" t="s">
        <v>104</v>
      </c>
      <c r="B62">
        <f>GT!B62</f>
        <v>42</v>
      </c>
      <c r="C62">
        <f>GT!C62</f>
        <v>30</v>
      </c>
      <c r="D62">
        <f>GT!M62</f>
        <v>36.299999999999997</v>
      </c>
      <c r="E62">
        <f>GT!N62</f>
        <v>0</v>
      </c>
      <c r="F62">
        <f t="shared" si="4"/>
        <v>72</v>
      </c>
      <c r="G62">
        <f t="shared" si="5"/>
        <v>36.299999999999997</v>
      </c>
      <c r="H62" s="112"/>
      <c r="I62">
        <f>BRPL_EOD!AA62+BRPL_EOD!AB62</f>
        <v>15.16</v>
      </c>
      <c r="J62">
        <f>BYPL_EOD!AA62+BYPL_EOD!AB62</f>
        <v>8.3000000000000007</v>
      </c>
      <c r="K62">
        <f>MES_EOD!AA62+MES_EOD!AB62</f>
        <v>0</v>
      </c>
      <c r="L62">
        <f>NDMC_EOD!AA62+NDMC_EOD!AB62</f>
        <v>2.08</v>
      </c>
      <c r="M62">
        <f>TPDDL_EOD!AA62+TPDDL_EOD!AB62</f>
        <v>11</v>
      </c>
      <c r="N62">
        <f t="shared" si="0"/>
        <v>36.54</v>
      </c>
      <c r="O62" s="112">
        <f t="shared" si="1"/>
        <v>-0.24000000000000199</v>
      </c>
      <c r="P62">
        <v>15.060426929392445</v>
      </c>
      <c r="Q62">
        <v>8.2454844006568155</v>
      </c>
      <c r="R62">
        <v>0</v>
      </c>
      <c r="S62">
        <v>2.0663382594417077</v>
      </c>
      <c r="T62">
        <v>10.927750410509031</v>
      </c>
      <c r="U62" s="114">
        <f t="shared" si="2"/>
        <v>36.299999999999997</v>
      </c>
      <c r="V62" s="112">
        <f t="shared" si="3"/>
        <v>0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36.299999999999997</v>
      </c>
      <c r="E63">
        <f>GT!N63</f>
        <v>0</v>
      </c>
      <c r="F63">
        <f t="shared" si="4"/>
        <v>72</v>
      </c>
      <c r="G63">
        <f t="shared" si="5"/>
        <v>36.299999999999997</v>
      </c>
      <c r="H63" s="112"/>
      <c r="I63">
        <f>BRPL_EOD!AA63+BRPL_EOD!AB63</f>
        <v>15.16</v>
      </c>
      <c r="J63">
        <f>BYPL_EOD!AA63+BYPL_EOD!AB63</f>
        <v>8.3000000000000007</v>
      </c>
      <c r="K63">
        <f>MES_EOD!AA63+MES_EOD!AB63</f>
        <v>0</v>
      </c>
      <c r="L63">
        <f>NDMC_EOD!AA63+NDMC_EOD!AB63</f>
        <v>2.08</v>
      </c>
      <c r="M63">
        <f>TPDDL_EOD!AA63+TPDDL_EOD!AB63</f>
        <v>11</v>
      </c>
      <c r="N63">
        <f t="shared" si="0"/>
        <v>36.54</v>
      </c>
      <c r="O63" s="112">
        <f t="shared" si="1"/>
        <v>-0.24000000000000199</v>
      </c>
      <c r="P63">
        <v>15.060426929392445</v>
      </c>
      <c r="Q63">
        <v>8.2454844006568155</v>
      </c>
      <c r="R63">
        <v>0</v>
      </c>
      <c r="S63">
        <v>2.0663382594417077</v>
      </c>
      <c r="T63">
        <v>10.927750410509031</v>
      </c>
      <c r="U63" s="114">
        <f t="shared" si="2"/>
        <v>36.299999999999997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36.299999999999997</v>
      </c>
      <c r="E64">
        <f>GT!N64</f>
        <v>0</v>
      </c>
      <c r="F64">
        <f t="shared" si="4"/>
        <v>72</v>
      </c>
      <c r="G64">
        <f t="shared" si="5"/>
        <v>36.299999999999997</v>
      </c>
      <c r="H64" s="112"/>
      <c r="I64">
        <f>BRPL_EOD!AA64+BRPL_EOD!AB64</f>
        <v>15.16</v>
      </c>
      <c r="J64">
        <f>BYPL_EOD!AA64+BYPL_EOD!AB64</f>
        <v>8.3000000000000007</v>
      </c>
      <c r="K64">
        <f>MES_EOD!AA64+MES_EOD!AB64</f>
        <v>0</v>
      </c>
      <c r="L64">
        <f>NDMC_EOD!AA64+NDMC_EOD!AB64</f>
        <v>2.08</v>
      </c>
      <c r="M64">
        <f>TPDDL_EOD!AA64+TPDDL_EOD!AB64</f>
        <v>11</v>
      </c>
      <c r="N64">
        <f t="shared" si="0"/>
        <v>36.54</v>
      </c>
      <c r="O64" s="112">
        <f t="shared" si="1"/>
        <v>-0.24000000000000199</v>
      </c>
      <c r="P64">
        <v>15.060426929392445</v>
      </c>
      <c r="Q64">
        <v>8.2454844006568155</v>
      </c>
      <c r="R64">
        <v>0</v>
      </c>
      <c r="S64">
        <v>2.0663382594417077</v>
      </c>
      <c r="T64">
        <v>10.927750410509031</v>
      </c>
      <c r="U64" s="114">
        <f t="shared" si="2"/>
        <v>36.299999999999997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36.299999999999997</v>
      </c>
      <c r="E65">
        <f>GT!N65</f>
        <v>0</v>
      </c>
      <c r="F65">
        <f t="shared" si="4"/>
        <v>72</v>
      </c>
      <c r="G65">
        <f t="shared" si="5"/>
        <v>36.299999999999997</v>
      </c>
      <c r="H65" s="112"/>
      <c r="I65">
        <f>BRPL_EOD!AA65+BRPL_EOD!AB65</f>
        <v>15.16</v>
      </c>
      <c r="J65">
        <f>BYPL_EOD!AA65+BYPL_EOD!AB65</f>
        <v>8.3000000000000007</v>
      </c>
      <c r="K65">
        <f>MES_EOD!AA65+MES_EOD!AB65</f>
        <v>0</v>
      </c>
      <c r="L65">
        <f>NDMC_EOD!AA65+NDMC_EOD!AB65</f>
        <v>2.08</v>
      </c>
      <c r="M65">
        <f>TPDDL_EOD!AA65+TPDDL_EOD!AB65</f>
        <v>11</v>
      </c>
      <c r="N65">
        <f t="shared" si="0"/>
        <v>36.54</v>
      </c>
      <c r="O65" s="112">
        <f t="shared" si="1"/>
        <v>-0.24000000000000199</v>
      </c>
      <c r="P65">
        <v>15.060426929392445</v>
      </c>
      <c r="Q65">
        <v>8.2454844006568155</v>
      </c>
      <c r="R65">
        <v>0</v>
      </c>
      <c r="S65">
        <v>2.0663382594417077</v>
      </c>
      <c r="T65">
        <v>10.927750410509031</v>
      </c>
      <c r="U65" s="114">
        <f t="shared" si="2"/>
        <v>36.299999999999997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36.299999999999997</v>
      </c>
      <c r="E66">
        <f>GT!N66</f>
        <v>0</v>
      </c>
      <c r="F66">
        <f t="shared" si="4"/>
        <v>72</v>
      </c>
      <c r="G66">
        <f t="shared" si="5"/>
        <v>36.299999999999997</v>
      </c>
      <c r="H66" s="112"/>
      <c r="I66">
        <f>BRPL_EOD!AA66+BRPL_EOD!AB66</f>
        <v>15.16</v>
      </c>
      <c r="J66">
        <f>BYPL_EOD!AA66+BYPL_EOD!AB66</f>
        <v>8.3000000000000007</v>
      </c>
      <c r="K66">
        <f>MES_EOD!AA66+MES_EOD!AB66</f>
        <v>0</v>
      </c>
      <c r="L66">
        <f>NDMC_EOD!AA66+NDMC_EOD!AB66</f>
        <v>2.08</v>
      </c>
      <c r="M66">
        <f>TPDDL_EOD!AA66+TPDDL_EOD!AB66</f>
        <v>11</v>
      </c>
      <c r="N66">
        <f t="shared" si="0"/>
        <v>36.54</v>
      </c>
      <c r="O66" s="112">
        <f t="shared" si="1"/>
        <v>-0.24000000000000199</v>
      </c>
      <c r="P66">
        <v>15.060426929392445</v>
      </c>
      <c r="Q66">
        <v>8.2454844006568155</v>
      </c>
      <c r="R66">
        <v>0</v>
      </c>
      <c r="S66">
        <v>2.0663382594417077</v>
      </c>
      <c r="T66">
        <v>10.927750410509031</v>
      </c>
      <c r="U66" s="114">
        <f t="shared" si="2"/>
        <v>36.299999999999997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36.299999999999997</v>
      </c>
      <c r="E67">
        <f>GT!N67</f>
        <v>0</v>
      </c>
      <c r="F67">
        <f t="shared" si="4"/>
        <v>72</v>
      </c>
      <c r="G67">
        <f t="shared" si="5"/>
        <v>36.299999999999997</v>
      </c>
      <c r="H67" s="112"/>
      <c r="I67">
        <f>BRPL_EOD!AA67+BRPL_EOD!AB67</f>
        <v>15.16</v>
      </c>
      <c r="J67">
        <f>BYPL_EOD!AA67+BYPL_EOD!AB67</f>
        <v>8.3000000000000007</v>
      </c>
      <c r="K67">
        <f>MES_EOD!AA67+MES_EOD!AB67</f>
        <v>0</v>
      </c>
      <c r="L67">
        <f>NDMC_EOD!AA67+NDMC_EOD!AB67</f>
        <v>2.08</v>
      </c>
      <c r="M67">
        <f>TPDDL_EOD!AA67+TPDDL_EOD!AB67</f>
        <v>11</v>
      </c>
      <c r="N67">
        <f t="shared" ref="N67:N98" si="6">SUM(I67:M67)</f>
        <v>36.54</v>
      </c>
      <c r="O67" s="112">
        <f t="shared" ref="O67:O98" si="7">G67-N67</f>
        <v>-0.24000000000000199</v>
      </c>
      <c r="P67">
        <v>15.060426929392445</v>
      </c>
      <c r="Q67">
        <v>8.2454844006568155</v>
      </c>
      <c r="R67">
        <v>0</v>
      </c>
      <c r="S67">
        <v>2.0663382594417077</v>
      </c>
      <c r="T67">
        <v>10.927750410509031</v>
      </c>
      <c r="U67" s="114">
        <f t="shared" ref="U67:U98" si="8">SUM(P67:T67)</f>
        <v>36.299999999999997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36.299999999999997</v>
      </c>
      <c r="E68">
        <f>GT!N68</f>
        <v>0</v>
      </c>
      <c r="F68">
        <f t="shared" ref="F68:F98" si="10">B68+C68</f>
        <v>72</v>
      </c>
      <c r="G68">
        <f t="shared" ref="G68:G98" si="11">D68+E68-X68</f>
        <v>36.299999999999997</v>
      </c>
      <c r="H68" s="112"/>
      <c r="I68">
        <f>BRPL_EOD!AA68+BRPL_EOD!AB68</f>
        <v>15.16</v>
      </c>
      <c r="J68">
        <f>BYPL_EOD!AA68+BYPL_EOD!AB68</f>
        <v>8.3000000000000007</v>
      </c>
      <c r="K68">
        <f>MES_EOD!AA68+MES_EOD!AB68</f>
        <v>0</v>
      </c>
      <c r="L68">
        <f>NDMC_EOD!AA68+NDMC_EOD!AB68</f>
        <v>2.08</v>
      </c>
      <c r="M68">
        <f>TPDDL_EOD!AA68+TPDDL_EOD!AB68</f>
        <v>11</v>
      </c>
      <c r="N68">
        <f t="shared" si="6"/>
        <v>36.54</v>
      </c>
      <c r="O68" s="112">
        <f t="shared" si="7"/>
        <v>-0.24000000000000199</v>
      </c>
      <c r="P68">
        <v>15.060426929392445</v>
      </c>
      <c r="Q68">
        <v>8.2454844006568155</v>
      </c>
      <c r="R68">
        <v>0</v>
      </c>
      <c r="S68">
        <v>2.0663382594417077</v>
      </c>
      <c r="T68">
        <v>10.927750410509031</v>
      </c>
      <c r="U68" s="114">
        <f t="shared" si="8"/>
        <v>36.299999999999997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36.299999999999997</v>
      </c>
      <c r="E69">
        <f>GT!N69</f>
        <v>0</v>
      </c>
      <c r="F69">
        <f t="shared" si="10"/>
        <v>72</v>
      </c>
      <c r="G69">
        <f t="shared" si="11"/>
        <v>36.299999999999997</v>
      </c>
      <c r="H69" s="112"/>
      <c r="I69">
        <f>BRPL_EOD!AA69+BRPL_EOD!AB69</f>
        <v>15.16</v>
      </c>
      <c r="J69">
        <f>BYPL_EOD!AA69+BYPL_EOD!AB69</f>
        <v>8.3000000000000007</v>
      </c>
      <c r="K69">
        <f>MES_EOD!AA69+MES_EOD!AB69</f>
        <v>0</v>
      </c>
      <c r="L69">
        <f>NDMC_EOD!AA69+NDMC_EOD!AB69</f>
        <v>2.08</v>
      </c>
      <c r="M69">
        <f>TPDDL_EOD!AA69+TPDDL_EOD!AB69</f>
        <v>11</v>
      </c>
      <c r="N69">
        <f t="shared" si="6"/>
        <v>36.54</v>
      </c>
      <c r="O69" s="112">
        <f t="shared" si="7"/>
        <v>-0.24000000000000199</v>
      </c>
      <c r="P69">
        <v>15.060426929392445</v>
      </c>
      <c r="Q69">
        <v>8.2454844006568155</v>
      </c>
      <c r="R69">
        <v>0</v>
      </c>
      <c r="S69">
        <v>2.0663382594417077</v>
      </c>
      <c r="T69">
        <v>10.927750410509031</v>
      </c>
      <c r="U69" s="114">
        <f t="shared" si="8"/>
        <v>36.299999999999997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36.299999999999997</v>
      </c>
      <c r="E70">
        <f>GT!N70</f>
        <v>0</v>
      </c>
      <c r="F70">
        <f t="shared" si="10"/>
        <v>72</v>
      </c>
      <c r="G70">
        <f t="shared" si="11"/>
        <v>36.299999999999997</v>
      </c>
      <c r="H70" s="112"/>
      <c r="I70">
        <f>BRPL_EOD!AA70+BRPL_EOD!AB70</f>
        <v>15.16</v>
      </c>
      <c r="J70">
        <f>BYPL_EOD!AA70+BYPL_EOD!AB70</f>
        <v>8.3000000000000007</v>
      </c>
      <c r="K70">
        <f>MES_EOD!AA70+MES_EOD!AB70</f>
        <v>0</v>
      </c>
      <c r="L70">
        <f>NDMC_EOD!AA70+NDMC_EOD!AB70</f>
        <v>2.08</v>
      </c>
      <c r="M70">
        <f>TPDDL_EOD!AA70+TPDDL_EOD!AB70</f>
        <v>11</v>
      </c>
      <c r="N70">
        <f t="shared" si="6"/>
        <v>36.54</v>
      </c>
      <c r="O70" s="112">
        <f t="shared" si="7"/>
        <v>-0.24000000000000199</v>
      </c>
      <c r="P70">
        <v>15.060426929392445</v>
      </c>
      <c r="Q70">
        <v>8.2454844006568155</v>
      </c>
      <c r="R70">
        <v>0</v>
      </c>
      <c r="S70">
        <v>2.0663382594417077</v>
      </c>
      <c r="T70">
        <v>10.927750410509031</v>
      </c>
      <c r="U70" s="114">
        <f t="shared" si="8"/>
        <v>36.299999999999997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37.299999999999997</v>
      </c>
      <c r="E71">
        <f>GT!N71</f>
        <v>0</v>
      </c>
      <c r="F71">
        <f t="shared" si="10"/>
        <v>72</v>
      </c>
      <c r="G71">
        <f t="shared" si="11"/>
        <v>37.299999999999997</v>
      </c>
      <c r="H71" s="112"/>
      <c r="I71">
        <f>BRPL_EOD!AA71+BRPL_EOD!AB71</f>
        <v>15.67</v>
      </c>
      <c r="J71">
        <f>BYPL_EOD!AA71+BYPL_EOD!AB71</f>
        <v>8.58</v>
      </c>
      <c r="K71">
        <f>MES_EOD!AA71+MES_EOD!AB71</f>
        <v>0</v>
      </c>
      <c r="L71">
        <f>NDMC_EOD!AA71+NDMC_EOD!AB71</f>
        <v>2.08</v>
      </c>
      <c r="M71">
        <f>TPDDL_EOD!AA71+TPDDL_EOD!AB71</f>
        <v>11.2</v>
      </c>
      <c r="N71">
        <f t="shared" si="6"/>
        <v>37.53</v>
      </c>
      <c r="O71" s="112">
        <f t="shared" si="7"/>
        <v>-0.23000000000000398</v>
      </c>
      <c r="P71">
        <v>15.573967492672526</v>
      </c>
      <c r="Q71">
        <v>8.5274180655475611</v>
      </c>
      <c r="R71">
        <v>0</v>
      </c>
      <c r="S71">
        <v>2.0672528643751664</v>
      </c>
      <c r="T71">
        <v>11.131361577404741</v>
      </c>
      <c r="U71" s="114">
        <f t="shared" si="8"/>
        <v>37.299999999999997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37.299999999999997</v>
      </c>
      <c r="E72">
        <f>GT!N72</f>
        <v>0</v>
      </c>
      <c r="F72">
        <f t="shared" si="10"/>
        <v>72</v>
      </c>
      <c r="G72">
        <f t="shared" si="11"/>
        <v>37.299999999999997</v>
      </c>
      <c r="H72" s="112"/>
      <c r="I72">
        <f>BRPL_EOD!AA72+BRPL_EOD!AB72</f>
        <v>15.67</v>
      </c>
      <c r="J72">
        <f>BYPL_EOD!AA72+BYPL_EOD!AB72</f>
        <v>8.58</v>
      </c>
      <c r="K72">
        <f>MES_EOD!AA72+MES_EOD!AB72</f>
        <v>0</v>
      </c>
      <c r="L72">
        <f>NDMC_EOD!AA72+NDMC_EOD!AB72</f>
        <v>2.08</v>
      </c>
      <c r="M72">
        <f>TPDDL_EOD!AA72+TPDDL_EOD!AB72</f>
        <v>11.2</v>
      </c>
      <c r="N72">
        <f t="shared" si="6"/>
        <v>37.53</v>
      </c>
      <c r="O72" s="112">
        <f t="shared" si="7"/>
        <v>-0.23000000000000398</v>
      </c>
      <c r="P72">
        <v>15.573967492672526</v>
      </c>
      <c r="Q72">
        <v>8.5274180655475611</v>
      </c>
      <c r="R72">
        <v>0</v>
      </c>
      <c r="S72">
        <v>2.0672528643751664</v>
      </c>
      <c r="T72">
        <v>11.131361577404741</v>
      </c>
      <c r="U72" s="114">
        <f t="shared" si="8"/>
        <v>37.299999999999997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37.299999999999997</v>
      </c>
      <c r="E73">
        <f>GT!N73</f>
        <v>0</v>
      </c>
      <c r="F73">
        <f t="shared" si="10"/>
        <v>72</v>
      </c>
      <c r="G73">
        <f t="shared" si="11"/>
        <v>37.299999999999997</v>
      </c>
      <c r="H73" s="112"/>
      <c r="I73">
        <f>BRPL_EOD!AA73+BRPL_EOD!AB73</f>
        <v>15.67</v>
      </c>
      <c r="J73">
        <f>BYPL_EOD!AA73+BYPL_EOD!AB73</f>
        <v>8.58</v>
      </c>
      <c r="K73">
        <f>MES_EOD!AA73+MES_EOD!AB73</f>
        <v>0</v>
      </c>
      <c r="L73">
        <f>NDMC_EOD!AA73+NDMC_EOD!AB73</f>
        <v>2.08</v>
      </c>
      <c r="M73">
        <f>TPDDL_EOD!AA73+TPDDL_EOD!AB73</f>
        <v>11.2</v>
      </c>
      <c r="N73">
        <f t="shared" si="6"/>
        <v>37.53</v>
      </c>
      <c r="O73" s="112">
        <f t="shared" si="7"/>
        <v>-0.23000000000000398</v>
      </c>
      <c r="P73">
        <v>15.573967492672526</v>
      </c>
      <c r="Q73">
        <v>8.5274180655475611</v>
      </c>
      <c r="R73">
        <v>0</v>
      </c>
      <c r="S73">
        <v>2.0672528643751664</v>
      </c>
      <c r="T73">
        <v>11.131361577404741</v>
      </c>
      <c r="U73" s="114">
        <f t="shared" si="8"/>
        <v>37.299999999999997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37.299999999999997</v>
      </c>
      <c r="E74">
        <f>GT!N74</f>
        <v>0</v>
      </c>
      <c r="F74">
        <f t="shared" si="10"/>
        <v>72</v>
      </c>
      <c r="G74">
        <f t="shared" si="11"/>
        <v>37.299999999999997</v>
      </c>
      <c r="H74" s="112"/>
      <c r="I74">
        <f>BRPL_EOD!AA74+BRPL_EOD!AB74</f>
        <v>15.67</v>
      </c>
      <c r="J74">
        <f>BYPL_EOD!AA74+BYPL_EOD!AB74</f>
        <v>8.58</v>
      </c>
      <c r="K74">
        <f>MES_EOD!AA74+MES_EOD!AB74</f>
        <v>0</v>
      </c>
      <c r="L74">
        <f>NDMC_EOD!AA74+NDMC_EOD!AB74</f>
        <v>2.08</v>
      </c>
      <c r="M74">
        <f>TPDDL_EOD!AA74+TPDDL_EOD!AB74</f>
        <v>11.2</v>
      </c>
      <c r="N74">
        <f t="shared" si="6"/>
        <v>37.53</v>
      </c>
      <c r="O74" s="112">
        <f t="shared" si="7"/>
        <v>-0.23000000000000398</v>
      </c>
      <c r="P74">
        <v>15.573967492672526</v>
      </c>
      <c r="Q74">
        <v>8.5274180655475611</v>
      </c>
      <c r="R74">
        <v>0</v>
      </c>
      <c r="S74">
        <v>2.0672528643751664</v>
      </c>
      <c r="T74">
        <v>11.131361577404741</v>
      </c>
      <c r="U74" s="114">
        <f t="shared" si="8"/>
        <v>37.299999999999997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37.6</v>
      </c>
      <c r="E75">
        <f>GT!N75</f>
        <v>0</v>
      </c>
      <c r="F75">
        <f t="shared" si="10"/>
        <v>72</v>
      </c>
      <c r="G75">
        <f t="shared" si="11"/>
        <v>37.6</v>
      </c>
      <c r="H75" s="112"/>
      <c r="I75">
        <f>BRPL_EOD!AA75+BRPL_EOD!AB75</f>
        <v>15.67</v>
      </c>
      <c r="J75">
        <f>BYPL_EOD!AA75+BYPL_EOD!AB75</f>
        <v>8.58</v>
      </c>
      <c r="K75">
        <f>MES_EOD!AA75+MES_EOD!AB75</f>
        <v>0</v>
      </c>
      <c r="L75">
        <f>NDMC_EOD!AA75+NDMC_EOD!AB75</f>
        <v>2.08</v>
      </c>
      <c r="M75">
        <f>TPDDL_EOD!AA75+TPDDL_EOD!AB75</f>
        <v>11.2</v>
      </c>
      <c r="N75">
        <f t="shared" si="6"/>
        <v>37.53</v>
      </c>
      <c r="O75" s="112">
        <f t="shared" si="7"/>
        <v>7.0000000000000284E-2</v>
      </c>
      <c r="P75">
        <v>15.699227284838795</v>
      </c>
      <c r="Q75">
        <v>8.5960031974420463</v>
      </c>
      <c r="R75">
        <v>0</v>
      </c>
      <c r="S75">
        <v>2.0838795630162537</v>
      </c>
      <c r="T75">
        <v>11.220889954702903</v>
      </c>
      <c r="U75" s="114">
        <f t="shared" si="8"/>
        <v>37.6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37.6</v>
      </c>
      <c r="E76">
        <f>GT!N76</f>
        <v>0</v>
      </c>
      <c r="F76">
        <f t="shared" si="10"/>
        <v>72</v>
      </c>
      <c r="G76">
        <f t="shared" si="11"/>
        <v>37.6</v>
      </c>
      <c r="H76" s="112"/>
      <c r="I76">
        <f>BRPL_EOD!AA76+BRPL_EOD!AB76</f>
        <v>15.67</v>
      </c>
      <c r="J76">
        <f>BYPL_EOD!AA76+BYPL_EOD!AB76</f>
        <v>8.58</v>
      </c>
      <c r="K76">
        <f>MES_EOD!AA76+MES_EOD!AB76</f>
        <v>0</v>
      </c>
      <c r="L76">
        <f>NDMC_EOD!AA76+NDMC_EOD!AB76</f>
        <v>2.08</v>
      </c>
      <c r="M76">
        <f>TPDDL_EOD!AA76+TPDDL_EOD!AB76</f>
        <v>11.2</v>
      </c>
      <c r="N76">
        <f t="shared" si="6"/>
        <v>37.53</v>
      </c>
      <c r="O76" s="112">
        <f t="shared" si="7"/>
        <v>7.0000000000000284E-2</v>
      </c>
      <c r="P76">
        <v>15.699227284838795</v>
      </c>
      <c r="Q76">
        <v>8.5960031974420463</v>
      </c>
      <c r="R76">
        <v>0</v>
      </c>
      <c r="S76">
        <v>2.0838795630162537</v>
      </c>
      <c r="T76">
        <v>11.220889954702903</v>
      </c>
      <c r="U76" s="114">
        <f t="shared" si="8"/>
        <v>37.6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37.6</v>
      </c>
      <c r="E77">
        <f>GT!N77</f>
        <v>0</v>
      </c>
      <c r="F77">
        <f t="shared" si="10"/>
        <v>72</v>
      </c>
      <c r="G77">
        <f t="shared" si="11"/>
        <v>37.6</v>
      </c>
      <c r="H77" s="112"/>
      <c r="I77">
        <f>BRPL_EOD!AA77+BRPL_EOD!AB77</f>
        <v>15.67</v>
      </c>
      <c r="J77">
        <f>BYPL_EOD!AA77+BYPL_EOD!AB77</f>
        <v>8.58</v>
      </c>
      <c r="K77">
        <f>MES_EOD!AA77+MES_EOD!AB77</f>
        <v>0</v>
      </c>
      <c r="L77">
        <f>NDMC_EOD!AA77+NDMC_EOD!AB77</f>
        <v>2.08</v>
      </c>
      <c r="M77">
        <f>TPDDL_EOD!AA77+TPDDL_EOD!AB77</f>
        <v>11.2</v>
      </c>
      <c r="N77">
        <f t="shared" si="6"/>
        <v>37.53</v>
      </c>
      <c r="O77" s="112">
        <f t="shared" si="7"/>
        <v>7.0000000000000284E-2</v>
      </c>
      <c r="P77">
        <v>15.699227284838795</v>
      </c>
      <c r="Q77">
        <v>8.5960031974420463</v>
      </c>
      <c r="R77">
        <v>0</v>
      </c>
      <c r="S77">
        <v>2.0838795630162537</v>
      </c>
      <c r="T77">
        <v>11.220889954702903</v>
      </c>
      <c r="U77" s="114">
        <f t="shared" si="8"/>
        <v>37.6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37.6</v>
      </c>
      <c r="E78">
        <f>GT!N78</f>
        <v>0</v>
      </c>
      <c r="F78">
        <f t="shared" si="10"/>
        <v>72</v>
      </c>
      <c r="G78">
        <f t="shared" si="11"/>
        <v>37.6</v>
      </c>
      <c r="H78" s="112"/>
      <c r="I78">
        <f>BRPL_EOD!AA78+BRPL_EOD!AB78</f>
        <v>15.67</v>
      </c>
      <c r="J78">
        <f>BYPL_EOD!AA78+BYPL_EOD!AB78</f>
        <v>8.58</v>
      </c>
      <c r="K78">
        <f>MES_EOD!AA78+MES_EOD!AB78</f>
        <v>0</v>
      </c>
      <c r="L78">
        <f>NDMC_EOD!AA78+NDMC_EOD!AB78</f>
        <v>2.08</v>
      </c>
      <c r="M78">
        <f>TPDDL_EOD!AA78+TPDDL_EOD!AB78</f>
        <v>11.2</v>
      </c>
      <c r="N78">
        <f t="shared" si="6"/>
        <v>37.53</v>
      </c>
      <c r="O78" s="112">
        <f t="shared" si="7"/>
        <v>7.0000000000000284E-2</v>
      </c>
      <c r="P78">
        <v>15.699227284838795</v>
      </c>
      <c r="Q78">
        <v>8.5960031974420463</v>
      </c>
      <c r="R78">
        <v>0</v>
      </c>
      <c r="S78">
        <v>2.0838795630162537</v>
      </c>
      <c r="T78">
        <v>11.220889954702903</v>
      </c>
      <c r="U78" s="114">
        <f t="shared" si="8"/>
        <v>37.6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37.6</v>
      </c>
      <c r="E79">
        <f>GT!N79</f>
        <v>0</v>
      </c>
      <c r="F79">
        <f t="shared" si="10"/>
        <v>72</v>
      </c>
      <c r="G79">
        <f t="shared" si="11"/>
        <v>37.6</v>
      </c>
      <c r="H79" s="112"/>
      <c r="I79">
        <f>BRPL_EOD!AA79+BRPL_EOD!AB79</f>
        <v>15.67</v>
      </c>
      <c r="J79">
        <f>BYPL_EOD!AA79+BYPL_EOD!AB79</f>
        <v>8.58</v>
      </c>
      <c r="K79">
        <f>MES_EOD!AA79+MES_EOD!AB79</f>
        <v>0</v>
      </c>
      <c r="L79">
        <f>NDMC_EOD!AA79+NDMC_EOD!AB79</f>
        <v>2.08</v>
      </c>
      <c r="M79">
        <f>TPDDL_EOD!AA79+TPDDL_EOD!AB79</f>
        <v>11.2</v>
      </c>
      <c r="N79">
        <f t="shared" si="6"/>
        <v>37.53</v>
      </c>
      <c r="O79" s="112">
        <f t="shared" si="7"/>
        <v>7.0000000000000284E-2</v>
      </c>
      <c r="P79">
        <v>15.699227284838795</v>
      </c>
      <c r="Q79">
        <v>8.5960031974420463</v>
      </c>
      <c r="R79">
        <v>0</v>
      </c>
      <c r="S79">
        <v>2.0838795630162537</v>
      </c>
      <c r="T79">
        <v>11.220889954702903</v>
      </c>
      <c r="U79" s="114">
        <f t="shared" si="8"/>
        <v>37.6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37.6</v>
      </c>
      <c r="E80">
        <f>GT!N80</f>
        <v>0</v>
      </c>
      <c r="F80">
        <f t="shared" si="10"/>
        <v>72</v>
      </c>
      <c r="G80">
        <f t="shared" si="11"/>
        <v>37.6</v>
      </c>
      <c r="H80" s="112"/>
      <c r="I80">
        <f>BRPL_EOD!AA80+BRPL_EOD!AB80</f>
        <v>15.67</v>
      </c>
      <c r="J80">
        <f>BYPL_EOD!AA80+BYPL_EOD!AB80</f>
        <v>8.58</v>
      </c>
      <c r="K80">
        <f>MES_EOD!AA80+MES_EOD!AB80</f>
        <v>0</v>
      </c>
      <c r="L80">
        <f>NDMC_EOD!AA80+NDMC_EOD!AB80</f>
        <v>2.08</v>
      </c>
      <c r="M80">
        <f>TPDDL_EOD!AA80+TPDDL_EOD!AB80</f>
        <v>11.2</v>
      </c>
      <c r="N80">
        <f t="shared" si="6"/>
        <v>37.53</v>
      </c>
      <c r="O80" s="112">
        <f t="shared" si="7"/>
        <v>7.0000000000000284E-2</v>
      </c>
      <c r="P80">
        <v>15.699227284838795</v>
      </c>
      <c r="Q80">
        <v>8.5960031974420463</v>
      </c>
      <c r="R80">
        <v>0</v>
      </c>
      <c r="S80">
        <v>2.0838795630162537</v>
      </c>
      <c r="T80">
        <v>11.220889954702903</v>
      </c>
      <c r="U80" s="114">
        <f t="shared" si="8"/>
        <v>37.6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37.6</v>
      </c>
      <c r="E81">
        <f>GT!N81</f>
        <v>0</v>
      </c>
      <c r="F81">
        <f t="shared" si="10"/>
        <v>72</v>
      </c>
      <c r="G81">
        <f t="shared" si="11"/>
        <v>37.6</v>
      </c>
      <c r="H81" s="112"/>
      <c r="I81">
        <f>BRPL_EOD!AA81+BRPL_EOD!AB81</f>
        <v>15.67</v>
      </c>
      <c r="J81">
        <f>BYPL_EOD!AA81+BYPL_EOD!AB81</f>
        <v>8.58</v>
      </c>
      <c r="K81">
        <f>MES_EOD!AA81+MES_EOD!AB81</f>
        <v>0</v>
      </c>
      <c r="L81">
        <f>NDMC_EOD!AA81+NDMC_EOD!AB81</f>
        <v>2.08</v>
      </c>
      <c r="M81">
        <f>TPDDL_EOD!AA81+TPDDL_EOD!AB81</f>
        <v>11.2</v>
      </c>
      <c r="N81">
        <f t="shared" si="6"/>
        <v>37.53</v>
      </c>
      <c r="O81" s="112">
        <f t="shared" si="7"/>
        <v>7.0000000000000284E-2</v>
      </c>
      <c r="P81">
        <v>15.699227284838795</v>
      </c>
      <c r="Q81">
        <v>8.5960031974420463</v>
      </c>
      <c r="R81">
        <v>0</v>
      </c>
      <c r="S81">
        <v>2.0838795630162537</v>
      </c>
      <c r="T81">
        <v>11.220889954702903</v>
      </c>
      <c r="U81" s="114">
        <f t="shared" si="8"/>
        <v>37.6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37.6</v>
      </c>
      <c r="E82">
        <f>GT!N82</f>
        <v>0</v>
      </c>
      <c r="F82">
        <f t="shared" si="10"/>
        <v>72</v>
      </c>
      <c r="G82">
        <f t="shared" si="11"/>
        <v>37.6</v>
      </c>
      <c r="H82" s="112"/>
      <c r="I82">
        <f>BRPL_EOD!AA82+BRPL_EOD!AB82</f>
        <v>15.67</v>
      </c>
      <c r="J82">
        <f>BYPL_EOD!AA82+BYPL_EOD!AB82</f>
        <v>8.58</v>
      </c>
      <c r="K82">
        <f>MES_EOD!AA82+MES_EOD!AB82</f>
        <v>0</v>
      </c>
      <c r="L82">
        <f>NDMC_EOD!AA82+NDMC_EOD!AB82</f>
        <v>2.08</v>
      </c>
      <c r="M82">
        <f>TPDDL_EOD!AA82+TPDDL_EOD!AB82</f>
        <v>11.2</v>
      </c>
      <c r="N82">
        <f t="shared" si="6"/>
        <v>37.53</v>
      </c>
      <c r="O82" s="112">
        <f t="shared" si="7"/>
        <v>7.0000000000000284E-2</v>
      </c>
      <c r="P82">
        <v>15.699227284838795</v>
      </c>
      <c r="Q82">
        <v>8.5960031974420463</v>
      </c>
      <c r="R82">
        <v>0</v>
      </c>
      <c r="S82">
        <v>2.0838795630162537</v>
      </c>
      <c r="T82">
        <v>11.220889954702903</v>
      </c>
      <c r="U82" s="114">
        <f t="shared" si="8"/>
        <v>37.6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37.6</v>
      </c>
      <c r="E83">
        <f>GT!N83</f>
        <v>0</v>
      </c>
      <c r="F83">
        <f t="shared" si="10"/>
        <v>72</v>
      </c>
      <c r="G83">
        <f t="shared" si="11"/>
        <v>37.6</v>
      </c>
      <c r="H83" s="112"/>
      <c r="I83">
        <f>BRPL_EOD!AA83+BRPL_EOD!AB83</f>
        <v>15.67</v>
      </c>
      <c r="J83">
        <f>BYPL_EOD!AA83+BYPL_EOD!AB83</f>
        <v>8.58</v>
      </c>
      <c r="K83">
        <f>MES_EOD!AA83+MES_EOD!AB83</f>
        <v>0</v>
      </c>
      <c r="L83">
        <f>NDMC_EOD!AA83+NDMC_EOD!AB83</f>
        <v>2.08</v>
      </c>
      <c r="M83">
        <f>TPDDL_EOD!AA83+TPDDL_EOD!AB83</f>
        <v>11.2</v>
      </c>
      <c r="N83">
        <f t="shared" si="6"/>
        <v>37.53</v>
      </c>
      <c r="O83" s="112">
        <f t="shared" si="7"/>
        <v>7.0000000000000284E-2</v>
      </c>
      <c r="P83">
        <v>15.699227284838795</v>
      </c>
      <c r="Q83">
        <v>8.5960031974420463</v>
      </c>
      <c r="R83">
        <v>0</v>
      </c>
      <c r="S83">
        <v>2.0838795630162537</v>
      </c>
      <c r="T83">
        <v>11.220889954702903</v>
      </c>
      <c r="U83" s="114">
        <f t="shared" si="8"/>
        <v>37.6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37.6</v>
      </c>
      <c r="E84">
        <f>GT!N84</f>
        <v>0</v>
      </c>
      <c r="F84">
        <f t="shared" si="10"/>
        <v>72</v>
      </c>
      <c r="G84">
        <f t="shared" si="11"/>
        <v>37.6</v>
      </c>
      <c r="H84" s="112"/>
      <c r="I84">
        <f>BRPL_EOD!AA84+BRPL_EOD!AB84</f>
        <v>15.67</v>
      </c>
      <c r="J84">
        <f>BYPL_EOD!AA84+BYPL_EOD!AB84</f>
        <v>8.58</v>
      </c>
      <c r="K84">
        <f>MES_EOD!AA84+MES_EOD!AB84</f>
        <v>0</v>
      </c>
      <c r="L84">
        <f>NDMC_EOD!AA84+NDMC_EOD!AB84</f>
        <v>2.08</v>
      </c>
      <c r="M84">
        <f>TPDDL_EOD!AA84+TPDDL_EOD!AB84</f>
        <v>11.2</v>
      </c>
      <c r="N84">
        <f t="shared" si="6"/>
        <v>37.53</v>
      </c>
      <c r="O84" s="112">
        <f t="shared" si="7"/>
        <v>7.0000000000000284E-2</v>
      </c>
      <c r="P84">
        <v>15.699227284838795</v>
      </c>
      <c r="Q84">
        <v>8.5960031974420463</v>
      </c>
      <c r="R84">
        <v>0</v>
      </c>
      <c r="S84">
        <v>2.0838795630162537</v>
      </c>
      <c r="T84">
        <v>11.220889954702903</v>
      </c>
      <c r="U84" s="114">
        <f t="shared" si="8"/>
        <v>37.6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37.6</v>
      </c>
      <c r="E85">
        <f>GT!N85</f>
        <v>0</v>
      </c>
      <c r="F85">
        <f t="shared" si="10"/>
        <v>72</v>
      </c>
      <c r="G85">
        <f t="shared" si="11"/>
        <v>37.6</v>
      </c>
      <c r="H85" s="112"/>
      <c r="I85">
        <f>BRPL_EOD!AA85+BRPL_EOD!AB85</f>
        <v>15.67</v>
      </c>
      <c r="J85">
        <f>BYPL_EOD!AA85+BYPL_EOD!AB85</f>
        <v>8.58</v>
      </c>
      <c r="K85">
        <f>MES_EOD!AA85+MES_EOD!AB85</f>
        <v>0</v>
      </c>
      <c r="L85">
        <f>NDMC_EOD!AA85+NDMC_EOD!AB85</f>
        <v>2.08</v>
      </c>
      <c r="M85">
        <f>TPDDL_EOD!AA85+TPDDL_EOD!AB85</f>
        <v>11.2</v>
      </c>
      <c r="N85">
        <f t="shared" si="6"/>
        <v>37.53</v>
      </c>
      <c r="O85" s="112">
        <f t="shared" si="7"/>
        <v>7.0000000000000284E-2</v>
      </c>
      <c r="P85">
        <v>15.699227284838795</v>
      </c>
      <c r="Q85">
        <v>8.5960031974420463</v>
      </c>
      <c r="R85">
        <v>0</v>
      </c>
      <c r="S85">
        <v>2.0838795630162537</v>
      </c>
      <c r="T85">
        <v>11.220889954702903</v>
      </c>
      <c r="U85" s="114">
        <f t="shared" si="8"/>
        <v>37.6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37.6</v>
      </c>
      <c r="E86">
        <f>GT!N86</f>
        <v>0</v>
      </c>
      <c r="F86">
        <f t="shared" si="10"/>
        <v>72</v>
      </c>
      <c r="G86">
        <f t="shared" si="11"/>
        <v>37.6</v>
      </c>
      <c r="H86" s="112"/>
      <c r="I86">
        <f>BRPL_EOD!AA86+BRPL_EOD!AB86</f>
        <v>15.67</v>
      </c>
      <c r="J86">
        <f>BYPL_EOD!AA86+BYPL_EOD!AB86</f>
        <v>8.58</v>
      </c>
      <c r="K86">
        <f>MES_EOD!AA86+MES_EOD!AB86</f>
        <v>0</v>
      </c>
      <c r="L86">
        <f>NDMC_EOD!AA86+NDMC_EOD!AB86</f>
        <v>2.08</v>
      </c>
      <c r="M86">
        <f>TPDDL_EOD!AA86+TPDDL_EOD!AB86</f>
        <v>11.2</v>
      </c>
      <c r="N86">
        <f t="shared" si="6"/>
        <v>37.53</v>
      </c>
      <c r="O86" s="112">
        <f t="shared" si="7"/>
        <v>7.0000000000000284E-2</v>
      </c>
      <c r="P86">
        <v>15.699227284838795</v>
      </c>
      <c r="Q86">
        <v>8.5960031974420463</v>
      </c>
      <c r="R86">
        <v>0</v>
      </c>
      <c r="S86">
        <v>2.0838795630162537</v>
      </c>
      <c r="T86">
        <v>11.220889954702903</v>
      </c>
      <c r="U86" s="114">
        <f t="shared" si="8"/>
        <v>37.6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37.6</v>
      </c>
      <c r="E87">
        <f>GT!N87</f>
        <v>0</v>
      </c>
      <c r="F87">
        <f t="shared" si="10"/>
        <v>72</v>
      </c>
      <c r="G87">
        <f t="shared" si="11"/>
        <v>37.6</v>
      </c>
      <c r="H87" s="112"/>
      <c r="I87">
        <f>BRPL_EOD!AA87+BRPL_EOD!AB87</f>
        <v>15.67</v>
      </c>
      <c r="J87">
        <f>BYPL_EOD!AA87+BYPL_EOD!AB87</f>
        <v>8.58</v>
      </c>
      <c r="K87">
        <f>MES_EOD!AA87+MES_EOD!AB87</f>
        <v>0</v>
      </c>
      <c r="L87">
        <f>NDMC_EOD!AA87+NDMC_EOD!AB87</f>
        <v>2.08</v>
      </c>
      <c r="M87">
        <f>TPDDL_EOD!AA87+TPDDL_EOD!AB87</f>
        <v>11.2</v>
      </c>
      <c r="N87">
        <f t="shared" si="6"/>
        <v>37.53</v>
      </c>
      <c r="O87" s="112">
        <f t="shared" si="7"/>
        <v>7.0000000000000284E-2</v>
      </c>
      <c r="P87">
        <v>15.699227284838795</v>
      </c>
      <c r="Q87">
        <v>8.5960031974420463</v>
      </c>
      <c r="R87">
        <v>0</v>
      </c>
      <c r="S87">
        <v>2.0838795630162537</v>
      </c>
      <c r="T87">
        <v>11.220889954702903</v>
      </c>
      <c r="U87" s="114">
        <f t="shared" si="8"/>
        <v>37.6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37.6</v>
      </c>
      <c r="E88">
        <f>GT!N88</f>
        <v>0</v>
      </c>
      <c r="F88">
        <f t="shared" si="10"/>
        <v>72</v>
      </c>
      <c r="G88">
        <f t="shared" si="11"/>
        <v>37.6</v>
      </c>
      <c r="H88" s="112"/>
      <c r="I88">
        <f>BRPL_EOD!AA88+BRPL_EOD!AB88</f>
        <v>15.67</v>
      </c>
      <c r="J88">
        <f>BYPL_EOD!AA88+BYPL_EOD!AB88</f>
        <v>8.58</v>
      </c>
      <c r="K88">
        <f>MES_EOD!AA88+MES_EOD!AB88</f>
        <v>0</v>
      </c>
      <c r="L88">
        <f>NDMC_EOD!AA88+NDMC_EOD!AB88</f>
        <v>2.08</v>
      </c>
      <c r="M88">
        <f>TPDDL_EOD!AA88+TPDDL_EOD!AB88</f>
        <v>11.2</v>
      </c>
      <c r="N88">
        <f t="shared" si="6"/>
        <v>37.53</v>
      </c>
      <c r="O88" s="112">
        <f t="shared" si="7"/>
        <v>7.0000000000000284E-2</v>
      </c>
      <c r="P88">
        <v>15.699227284838795</v>
      </c>
      <c r="Q88">
        <v>8.5960031974420463</v>
      </c>
      <c r="R88">
        <v>0</v>
      </c>
      <c r="S88">
        <v>2.0838795630162537</v>
      </c>
      <c r="T88">
        <v>11.220889954702903</v>
      </c>
      <c r="U88" s="114">
        <f t="shared" si="8"/>
        <v>37.6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37.6</v>
      </c>
      <c r="E89">
        <f>GT!N89</f>
        <v>0</v>
      </c>
      <c r="F89">
        <f t="shared" si="10"/>
        <v>72</v>
      </c>
      <c r="G89">
        <f t="shared" si="11"/>
        <v>37.6</v>
      </c>
      <c r="H89" s="112"/>
      <c r="I89">
        <f>BRPL_EOD!AA89+BRPL_EOD!AB89</f>
        <v>15.67</v>
      </c>
      <c r="J89">
        <f>BYPL_EOD!AA89+BYPL_EOD!AB89</f>
        <v>8.58</v>
      </c>
      <c r="K89">
        <f>MES_EOD!AA89+MES_EOD!AB89</f>
        <v>0</v>
      </c>
      <c r="L89">
        <f>NDMC_EOD!AA89+NDMC_EOD!AB89</f>
        <v>2.08</v>
      </c>
      <c r="M89">
        <f>TPDDL_EOD!AA89+TPDDL_EOD!AB89</f>
        <v>11.2</v>
      </c>
      <c r="N89">
        <f t="shared" si="6"/>
        <v>37.53</v>
      </c>
      <c r="O89" s="112">
        <f t="shared" si="7"/>
        <v>7.0000000000000284E-2</v>
      </c>
      <c r="P89">
        <v>15.699227284838795</v>
      </c>
      <c r="Q89">
        <v>8.5960031974420463</v>
      </c>
      <c r="R89">
        <v>0</v>
      </c>
      <c r="S89">
        <v>2.0838795630162537</v>
      </c>
      <c r="T89">
        <v>11.220889954702903</v>
      </c>
      <c r="U89" s="114">
        <f t="shared" si="8"/>
        <v>37.6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37.6</v>
      </c>
      <c r="E90">
        <f>GT!N90</f>
        <v>0</v>
      </c>
      <c r="F90">
        <f t="shared" si="10"/>
        <v>72</v>
      </c>
      <c r="G90">
        <f t="shared" si="11"/>
        <v>37.6</v>
      </c>
      <c r="H90" s="112"/>
      <c r="I90">
        <f>BRPL_EOD!AA90+BRPL_EOD!AB90</f>
        <v>15.67</v>
      </c>
      <c r="J90">
        <f>BYPL_EOD!AA90+BYPL_EOD!AB90</f>
        <v>8.58</v>
      </c>
      <c r="K90">
        <f>MES_EOD!AA90+MES_EOD!AB90</f>
        <v>0</v>
      </c>
      <c r="L90">
        <f>NDMC_EOD!AA90+NDMC_EOD!AB90</f>
        <v>2.08</v>
      </c>
      <c r="M90">
        <f>TPDDL_EOD!AA90+TPDDL_EOD!AB90</f>
        <v>11.2</v>
      </c>
      <c r="N90">
        <f t="shared" si="6"/>
        <v>37.53</v>
      </c>
      <c r="O90" s="112">
        <f t="shared" si="7"/>
        <v>7.0000000000000284E-2</v>
      </c>
      <c r="P90">
        <v>15.699227284838795</v>
      </c>
      <c r="Q90">
        <v>8.5960031974420463</v>
      </c>
      <c r="R90">
        <v>0</v>
      </c>
      <c r="S90">
        <v>2.0838795630162537</v>
      </c>
      <c r="T90">
        <v>11.220889954702903</v>
      </c>
      <c r="U90" s="114">
        <f t="shared" si="8"/>
        <v>37.6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36.6</v>
      </c>
      <c r="E91">
        <f>GT!N91</f>
        <v>0</v>
      </c>
      <c r="F91">
        <f t="shared" si="10"/>
        <v>72</v>
      </c>
      <c r="G91">
        <f t="shared" si="11"/>
        <v>36.6</v>
      </c>
      <c r="H91" s="112"/>
      <c r="I91">
        <f>BRPL_EOD!AA91+BRPL_EOD!AB91</f>
        <v>15.16</v>
      </c>
      <c r="J91">
        <f>BYPL_EOD!AA91+BYPL_EOD!AB91</f>
        <v>8.3000000000000007</v>
      </c>
      <c r="K91">
        <f>MES_EOD!AA91+MES_EOD!AB91</f>
        <v>0</v>
      </c>
      <c r="L91">
        <f>NDMC_EOD!AA91+NDMC_EOD!AB91</f>
        <v>2.08</v>
      </c>
      <c r="M91">
        <f>TPDDL_EOD!AA91+TPDDL_EOD!AB91</f>
        <v>11</v>
      </c>
      <c r="N91">
        <f t="shared" si="6"/>
        <v>36.54</v>
      </c>
      <c r="O91" s="112">
        <f t="shared" si="7"/>
        <v>6.0000000000002274E-2</v>
      </c>
      <c r="P91">
        <v>15.184893267651889</v>
      </c>
      <c r="Q91">
        <v>8.3136288998357983</v>
      </c>
      <c r="R91">
        <v>0</v>
      </c>
      <c r="S91">
        <v>2.0834154351395733</v>
      </c>
      <c r="T91">
        <v>11.018062397372743</v>
      </c>
      <c r="U91" s="114">
        <f t="shared" si="8"/>
        <v>36.6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36.6</v>
      </c>
      <c r="E92">
        <f>GT!N92</f>
        <v>0</v>
      </c>
      <c r="F92">
        <f t="shared" si="10"/>
        <v>72</v>
      </c>
      <c r="G92">
        <f t="shared" si="11"/>
        <v>36.6</v>
      </c>
      <c r="H92" s="112"/>
      <c r="I92">
        <f>BRPL_EOD!AA92+BRPL_EOD!AB92</f>
        <v>15.16</v>
      </c>
      <c r="J92">
        <f>BYPL_EOD!AA92+BYPL_EOD!AB92</f>
        <v>8.3000000000000007</v>
      </c>
      <c r="K92">
        <f>MES_EOD!AA92+MES_EOD!AB92</f>
        <v>0</v>
      </c>
      <c r="L92">
        <f>NDMC_EOD!AA92+NDMC_EOD!AB92</f>
        <v>2.08</v>
      </c>
      <c r="M92">
        <f>TPDDL_EOD!AA92+TPDDL_EOD!AB92</f>
        <v>11</v>
      </c>
      <c r="N92">
        <f t="shared" si="6"/>
        <v>36.54</v>
      </c>
      <c r="O92" s="112">
        <f t="shared" si="7"/>
        <v>6.0000000000002274E-2</v>
      </c>
      <c r="P92">
        <v>15.184893267651889</v>
      </c>
      <c r="Q92">
        <v>8.3136288998357983</v>
      </c>
      <c r="R92">
        <v>0</v>
      </c>
      <c r="S92">
        <v>2.0834154351395733</v>
      </c>
      <c r="T92">
        <v>11.018062397372743</v>
      </c>
      <c r="U92" s="114">
        <f t="shared" si="8"/>
        <v>36.6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37.6</v>
      </c>
      <c r="E93">
        <f>GT!N93</f>
        <v>0</v>
      </c>
      <c r="F93">
        <f t="shared" si="10"/>
        <v>72</v>
      </c>
      <c r="G93">
        <f t="shared" si="11"/>
        <v>37.6</v>
      </c>
      <c r="H93" s="112"/>
      <c r="I93">
        <f>BRPL_EOD!AA93+BRPL_EOD!AB93</f>
        <v>15.67</v>
      </c>
      <c r="J93">
        <f>BYPL_EOD!AA93+BYPL_EOD!AB93</f>
        <v>8.58</v>
      </c>
      <c r="K93">
        <f>MES_EOD!AA93+MES_EOD!AB93</f>
        <v>0</v>
      </c>
      <c r="L93">
        <f>NDMC_EOD!AA93+NDMC_EOD!AB93</f>
        <v>2.08</v>
      </c>
      <c r="M93">
        <f>TPDDL_EOD!AA93+TPDDL_EOD!AB93</f>
        <v>11.2</v>
      </c>
      <c r="N93">
        <f t="shared" si="6"/>
        <v>37.53</v>
      </c>
      <c r="O93" s="112">
        <f t="shared" si="7"/>
        <v>7.0000000000000284E-2</v>
      </c>
      <c r="P93">
        <v>15.699227284838795</v>
      </c>
      <c r="Q93">
        <v>8.5960031974420463</v>
      </c>
      <c r="R93">
        <v>0</v>
      </c>
      <c r="S93">
        <v>2.0838795630162537</v>
      </c>
      <c r="T93">
        <v>11.220889954702903</v>
      </c>
      <c r="U93" s="114">
        <f t="shared" si="8"/>
        <v>37.6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37.6</v>
      </c>
      <c r="E94">
        <f>GT!N94</f>
        <v>0</v>
      </c>
      <c r="F94">
        <f t="shared" si="10"/>
        <v>72</v>
      </c>
      <c r="G94">
        <f t="shared" si="11"/>
        <v>37.6</v>
      </c>
      <c r="H94" s="112"/>
      <c r="I94">
        <f>BRPL_EOD!AA94+BRPL_EOD!AB94</f>
        <v>15.67</v>
      </c>
      <c r="J94">
        <f>BYPL_EOD!AA94+BYPL_EOD!AB94</f>
        <v>8.58</v>
      </c>
      <c r="K94">
        <f>MES_EOD!AA94+MES_EOD!AB94</f>
        <v>0</v>
      </c>
      <c r="L94">
        <f>NDMC_EOD!AA94+NDMC_EOD!AB94</f>
        <v>2.08</v>
      </c>
      <c r="M94">
        <f>TPDDL_EOD!AA94+TPDDL_EOD!AB94</f>
        <v>11.2</v>
      </c>
      <c r="N94">
        <f t="shared" si="6"/>
        <v>37.53</v>
      </c>
      <c r="O94" s="112">
        <f t="shared" si="7"/>
        <v>7.0000000000000284E-2</v>
      </c>
      <c r="P94">
        <v>15.699227284838795</v>
      </c>
      <c r="Q94">
        <v>8.5960031974420463</v>
      </c>
      <c r="R94">
        <v>0</v>
      </c>
      <c r="S94">
        <v>2.0838795630162537</v>
      </c>
      <c r="T94">
        <v>11.220889954702903</v>
      </c>
      <c r="U94" s="114">
        <f t="shared" si="8"/>
        <v>37.6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37.6</v>
      </c>
      <c r="E95">
        <f>GT!N95</f>
        <v>0</v>
      </c>
      <c r="F95">
        <f t="shared" si="10"/>
        <v>72</v>
      </c>
      <c r="G95">
        <f t="shared" si="11"/>
        <v>37.6</v>
      </c>
      <c r="H95" s="112"/>
      <c r="I95">
        <f>BRPL_EOD!AA95+BRPL_EOD!AB95</f>
        <v>15.67</v>
      </c>
      <c r="J95">
        <f>BYPL_EOD!AA95+BYPL_EOD!AB95</f>
        <v>8.58</v>
      </c>
      <c r="K95">
        <f>MES_EOD!AA95+MES_EOD!AB95</f>
        <v>0</v>
      </c>
      <c r="L95">
        <f>NDMC_EOD!AA95+NDMC_EOD!AB95</f>
        <v>2.08</v>
      </c>
      <c r="M95">
        <f>TPDDL_EOD!AA95+TPDDL_EOD!AB95</f>
        <v>11.2</v>
      </c>
      <c r="N95">
        <f t="shared" si="6"/>
        <v>37.53</v>
      </c>
      <c r="O95" s="112">
        <f t="shared" si="7"/>
        <v>7.0000000000000284E-2</v>
      </c>
      <c r="P95">
        <v>15.699227284838795</v>
      </c>
      <c r="Q95">
        <v>8.5960031974420463</v>
      </c>
      <c r="R95">
        <v>0</v>
      </c>
      <c r="S95">
        <v>2.0838795630162537</v>
      </c>
      <c r="T95">
        <v>11.220889954702903</v>
      </c>
      <c r="U95" s="114">
        <f t="shared" si="8"/>
        <v>37.6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37.6</v>
      </c>
      <c r="E96">
        <f>GT!N96</f>
        <v>0</v>
      </c>
      <c r="F96">
        <f t="shared" si="10"/>
        <v>72</v>
      </c>
      <c r="G96">
        <f t="shared" si="11"/>
        <v>37.6</v>
      </c>
      <c r="H96" s="112"/>
      <c r="I96">
        <f>BRPL_EOD!AA96+BRPL_EOD!AB96</f>
        <v>15.67</v>
      </c>
      <c r="J96">
        <f>BYPL_EOD!AA96+BYPL_EOD!AB96</f>
        <v>8.58</v>
      </c>
      <c r="K96">
        <f>MES_EOD!AA96+MES_EOD!AB96</f>
        <v>0</v>
      </c>
      <c r="L96">
        <f>NDMC_EOD!AA96+NDMC_EOD!AB96</f>
        <v>2.08</v>
      </c>
      <c r="M96">
        <f>TPDDL_EOD!AA96+TPDDL_EOD!AB96</f>
        <v>11.2</v>
      </c>
      <c r="N96">
        <f t="shared" si="6"/>
        <v>37.53</v>
      </c>
      <c r="O96" s="112">
        <f t="shared" si="7"/>
        <v>7.0000000000000284E-2</v>
      </c>
      <c r="P96">
        <v>15.699227284838795</v>
      </c>
      <c r="Q96">
        <v>8.5960031974420463</v>
      </c>
      <c r="R96">
        <v>0</v>
      </c>
      <c r="S96">
        <v>2.0838795630162537</v>
      </c>
      <c r="T96">
        <v>11.220889954702903</v>
      </c>
      <c r="U96" s="114">
        <f t="shared" si="8"/>
        <v>37.6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37.6</v>
      </c>
      <c r="E97">
        <f>GT!N97</f>
        <v>0</v>
      </c>
      <c r="F97">
        <f t="shared" si="10"/>
        <v>72</v>
      </c>
      <c r="G97">
        <f t="shared" si="11"/>
        <v>37.6</v>
      </c>
      <c r="H97" s="112"/>
      <c r="I97">
        <f>BRPL_EOD!AA97+BRPL_EOD!AB97</f>
        <v>15.67</v>
      </c>
      <c r="J97">
        <f>BYPL_EOD!AA97+BYPL_EOD!AB97</f>
        <v>8.58</v>
      </c>
      <c r="K97">
        <f>MES_EOD!AA97+MES_EOD!AB97</f>
        <v>0</v>
      </c>
      <c r="L97">
        <f>NDMC_EOD!AA97+NDMC_EOD!AB97</f>
        <v>2.08</v>
      </c>
      <c r="M97">
        <f>TPDDL_EOD!AA97+TPDDL_EOD!AB97</f>
        <v>11.2</v>
      </c>
      <c r="N97">
        <f t="shared" si="6"/>
        <v>37.53</v>
      </c>
      <c r="O97" s="112">
        <f t="shared" si="7"/>
        <v>7.0000000000000284E-2</v>
      </c>
      <c r="P97">
        <v>15.699227284838795</v>
      </c>
      <c r="Q97">
        <v>8.5960031974420463</v>
      </c>
      <c r="R97">
        <v>0</v>
      </c>
      <c r="S97">
        <v>2.0838795630162537</v>
      </c>
      <c r="T97">
        <v>11.220889954702903</v>
      </c>
      <c r="U97" s="114">
        <f t="shared" si="8"/>
        <v>37.6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37.6</v>
      </c>
      <c r="E98">
        <f>GT!N98</f>
        <v>0</v>
      </c>
      <c r="F98">
        <f t="shared" si="10"/>
        <v>72</v>
      </c>
      <c r="G98">
        <f t="shared" si="11"/>
        <v>37.6</v>
      </c>
      <c r="H98" s="112"/>
      <c r="I98">
        <f>BRPL_EOD!AA98+BRPL_EOD!AB98</f>
        <v>15.67</v>
      </c>
      <c r="J98">
        <f>BYPL_EOD!AA98+BYPL_EOD!AB98</f>
        <v>8.58</v>
      </c>
      <c r="K98">
        <f>MES_EOD!AA98+MES_EOD!AB98</f>
        <v>0</v>
      </c>
      <c r="L98">
        <f>NDMC_EOD!AA98+NDMC_EOD!AB98</f>
        <v>2.08</v>
      </c>
      <c r="M98">
        <f>TPDDL_EOD!AA98+TPDDL_EOD!AB98</f>
        <v>11.2</v>
      </c>
      <c r="N98">
        <f t="shared" si="6"/>
        <v>37.53</v>
      </c>
      <c r="O98" s="112">
        <f t="shared" si="7"/>
        <v>7.0000000000000284E-2</v>
      </c>
      <c r="P98">
        <v>15.699227284838795</v>
      </c>
      <c r="Q98">
        <v>8.5960031974420463</v>
      </c>
      <c r="R98">
        <v>0</v>
      </c>
      <c r="S98">
        <v>2.0838795630162537</v>
      </c>
      <c r="T98">
        <v>11.220889954702903</v>
      </c>
      <c r="U98" s="114">
        <f t="shared" si="8"/>
        <v>37.6</v>
      </c>
      <c r="V98" s="112">
        <f t="shared" si="9"/>
        <v>0</v>
      </c>
      <c r="X98" s="117"/>
    </row>
    <row r="99" spans="1:24" ht="15.75" thickBot="1">
      <c r="A99" s="114" t="s">
        <v>324</v>
      </c>
      <c r="B99" s="114">
        <f>SUM(B3:B98)/4000</f>
        <v>1.008</v>
      </c>
      <c r="C99" s="114">
        <f t="shared" ref="C99:U99" si="12">SUM(C3:C98)/4000</f>
        <v>0.72</v>
      </c>
      <c r="D99" s="114">
        <f t="shared" si="12"/>
        <v>0.88271499999999981</v>
      </c>
      <c r="E99" s="114">
        <f t="shared" si="12"/>
        <v>0</v>
      </c>
      <c r="F99" s="114">
        <f t="shared" si="12"/>
        <v>1.728</v>
      </c>
      <c r="G99" s="114">
        <f t="shared" si="12"/>
        <v>0.88271499999999981</v>
      </c>
      <c r="H99" s="114"/>
      <c r="I99" s="114">
        <f t="shared" si="12"/>
        <v>0.36674750000000045</v>
      </c>
      <c r="J99" s="114">
        <f t="shared" si="12"/>
        <v>0.20148000000000027</v>
      </c>
      <c r="K99" s="114">
        <f t="shared" si="12"/>
        <v>0</v>
      </c>
      <c r="L99" s="114">
        <f t="shared" si="12"/>
        <v>4.9920000000000089E-2</v>
      </c>
      <c r="M99" s="114">
        <f t="shared" si="12"/>
        <v>0.2659500000000003</v>
      </c>
      <c r="N99" s="114">
        <f t="shared" si="12"/>
        <v>0.88409750000000087</v>
      </c>
      <c r="O99" s="114">
        <f t="shared" si="12"/>
        <v>-1.3825000000000057E-3</v>
      </c>
      <c r="P99" s="114">
        <f t="shared" si="12"/>
        <v>0.36617790075418588</v>
      </c>
      <c r="Q99" s="114">
        <f t="shared" si="12"/>
        <v>0.20116639494550853</v>
      </c>
      <c r="R99" s="114">
        <f t="shared" si="12"/>
        <v>0</v>
      </c>
      <c r="S99" s="114">
        <f t="shared" si="12"/>
        <v>4.9840277151107171E-2</v>
      </c>
      <c r="T99" s="114">
        <f t="shared" si="12"/>
        <v>0.26553042714919839</v>
      </c>
      <c r="U99" s="114">
        <f t="shared" si="12"/>
        <v>0.88271499999999981</v>
      </c>
      <c r="V99" s="114">
        <f t="shared" si="9"/>
        <v>0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324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216.01999999999998</v>
      </c>
      <c r="E3">
        <f>BAWANA!AM3</f>
        <v>0</v>
      </c>
      <c r="F3">
        <f>(B3+C3)*0.8</f>
        <v>256</v>
      </c>
      <c r="G3">
        <f>(D3+E3)</f>
        <v>216.01999999999998</v>
      </c>
      <c r="H3" s="112"/>
      <c r="I3">
        <f>BRPL_EOD!AI3+BRPL_EOD!AJ3</f>
        <v>84.02</v>
      </c>
      <c r="J3">
        <f>BYPL_EOD!AI3+BYPL_EOD!AJ3</f>
        <v>48.59</v>
      </c>
      <c r="K3">
        <f>MES_EOD!AI3+MES_EOD!AJ3</f>
        <v>5</v>
      </c>
      <c r="L3">
        <f>NDMC_EOD!AI3+NDMC_EOD!AJ3</f>
        <v>19.690000000000001</v>
      </c>
      <c r="M3">
        <f>TPDDL_EOD!AI3+TPDDL_EOD!AJ3</f>
        <v>58.71</v>
      </c>
      <c r="N3">
        <f t="shared" ref="N3:N66" si="0">SUM(I3:M3)</f>
        <v>216.01000000000002</v>
      </c>
      <c r="O3" s="112">
        <f t="shared" ref="O3:O66" si="1">G3-N3</f>
        <v>9.9999999999624833E-3</v>
      </c>
      <c r="P3">
        <v>84.02388963473912</v>
      </c>
      <c r="Q3">
        <v>48.592249432896622</v>
      </c>
      <c r="R3">
        <v>5.0002314707652413</v>
      </c>
      <c r="S3">
        <v>19.690911531873521</v>
      </c>
      <c r="T3">
        <v>58.712717929725464</v>
      </c>
      <c r="U3" s="114">
        <f t="shared" ref="U3:U66" si="2">SUM(P3:T3)</f>
        <v>216.01999999999998</v>
      </c>
      <c r="V3" s="112">
        <f t="shared" ref="V3:V66" si="3">G3-U3</f>
        <v>0</v>
      </c>
      <c r="Y3">
        <f>BAWANA!AW3+BAWANA!AX3</f>
        <v>26.99</v>
      </c>
      <c r="Z3">
        <f>BAWANA!BD3+BAWANA!BE3</f>
        <v>26.99</v>
      </c>
      <c r="AA3">
        <f>BAWANA!X3+BAWANA!Y3</f>
        <v>26.99</v>
      </c>
      <c r="AB3">
        <f>BAWANA!AE3+BAWANA!AF3</f>
        <v>26.99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216.01999999999998</v>
      </c>
      <c r="E4">
        <f>BAWANA!AM4</f>
        <v>0</v>
      </c>
      <c r="F4">
        <f t="shared" ref="F4:F67" si="4">(B4+C4)*0.8</f>
        <v>256</v>
      </c>
      <c r="G4">
        <f t="shared" ref="G4:G67" si="5">(D4+E4)</f>
        <v>216.01999999999998</v>
      </c>
      <c r="H4" s="112"/>
      <c r="I4">
        <f>BRPL_EOD!AI4+BRPL_EOD!AJ4</f>
        <v>84.02</v>
      </c>
      <c r="J4">
        <f>BYPL_EOD!AI4+BYPL_EOD!AJ4</f>
        <v>48.59</v>
      </c>
      <c r="K4">
        <f>MES_EOD!AI4+MES_EOD!AJ4</f>
        <v>5</v>
      </c>
      <c r="L4">
        <f>NDMC_EOD!AI4+NDMC_EOD!AJ4</f>
        <v>19.690000000000001</v>
      </c>
      <c r="M4">
        <f>TPDDL_EOD!AI4+TPDDL_EOD!AJ4</f>
        <v>58.71</v>
      </c>
      <c r="N4">
        <f t="shared" si="0"/>
        <v>216.01000000000002</v>
      </c>
      <c r="O4" s="112">
        <f t="shared" si="1"/>
        <v>9.9999999999624833E-3</v>
      </c>
      <c r="P4">
        <v>84.02388963473912</v>
      </c>
      <c r="Q4">
        <v>48.592249432896622</v>
      </c>
      <c r="R4">
        <v>5.0002314707652413</v>
      </c>
      <c r="S4">
        <v>19.690911531873521</v>
      </c>
      <c r="T4">
        <v>58.712717929725464</v>
      </c>
      <c r="U4" s="114">
        <f t="shared" si="2"/>
        <v>216.01999999999998</v>
      </c>
      <c r="V4" s="112">
        <f t="shared" si="3"/>
        <v>0</v>
      </c>
      <c r="Y4">
        <f>BAWANA!AW4+BAWANA!AX4</f>
        <v>26.99</v>
      </c>
      <c r="Z4">
        <f>BAWANA!BD4+BAWANA!BE4</f>
        <v>26.99</v>
      </c>
      <c r="AA4">
        <f>BAWANA!X4+BAWANA!Y4</f>
        <v>26.99</v>
      </c>
      <c r="AB4">
        <f>BAWANA!AE4+BAWANA!AF4</f>
        <v>26.99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216.01999999999998</v>
      </c>
      <c r="E5">
        <f>BAWANA!AM5</f>
        <v>0</v>
      </c>
      <c r="F5">
        <f t="shared" si="4"/>
        <v>256</v>
      </c>
      <c r="G5">
        <f t="shared" si="5"/>
        <v>216.01999999999998</v>
      </c>
      <c r="H5" s="112"/>
      <c r="I5">
        <f>BRPL_EOD!AI5+BRPL_EOD!AJ5</f>
        <v>84.02</v>
      </c>
      <c r="J5">
        <f>BYPL_EOD!AI5+BYPL_EOD!AJ5</f>
        <v>48.59</v>
      </c>
      <c r="K5">
        <f>MES_EOD!AI5+MES_EOD!AJ5</f>
        <v>5</v>
      </c>
      <c r="L5">
        <f>NDMC_EOD!AI5+NDMC_EOD!AJ5</f>
        <v>19.690000000000001</v>
      </c>
      <c r="M5">
        <f>TPDDL_EOD!AI5+TPDDL_EOD!AJ5</f>
        <v>58.71</v>
      </c>
      <c r="N5">
        <f t="shared" si="0"/>
        <v>216.01000000000002</v>
      </c>
      <c r="O5" s="112">
        <f t="shared" si="1"/>
        <v>9.9999999999624833E-3</v>
      </c>
      <c r="P5">
        <v>84.02388963473912</v>
      </c>
      <c r="Q5">
        <v>48.592249432896622</v>
      </c>
      <c r="R5">
        <v>5.0002314707652413</v>
      </c>
      <c r="S5">
        <v>19.690911531873521</v>
      </c>
      <c r="T5">
        <v>58.712717929725464</v>
      </c>
      <c r="U5" s="114">
        <f t="shared" si="2"/>
        <v>216.01999999999998</v>
      </c>
      <c r="V5" s="112">
        <f t="shared" si="3"/>
        <v>0</v>
      </c>
      <c r="Y5">
        <f>BAWANA!AW5+BAWANA!AX5</f>
        <v>26.99</v>
      </c>
      <c r="Z5">
        <f>BAWANA!BD5+BAWANA!BE5</f>
        <v>26.99</v>
      </c>
      <c r="AA5">
        <f>BAWANA!X5+BAWANA!Y5</f>
        <v>26.99</v>
      </c>
      <c r="AB5">
        <f>BAWANA!AE5+BAWANA!AF5</f>
        <v>26.99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216.01999999999998</v>
      </c>
      <c r="E6">
        <f>BAWANA!AM6</f>
        <v>0</v>
      </c>
      <c r="F6">
        <f t="shared" si="4"/>
        <v>256</v>
      </c>
      <c r="G6">
        <f t="shared" si="5"/>
        <v>216.01999999999998</v>
      </c>
      <c r="H6" s="112"/>
      <c r="I6">
        <f>BRPL_EOD!AI6+BRPL_EOD!AJ6</f>
        <v>84.02</v>
      </c>
      <c r="J6">
        <f>BYPL_EOD!AI6+BYPL_EOD!AJ6</f>
        <v>48.59</v>
      </c>
      <c r="K6">
        <f>MES_EOD!AI6+MES_EOD!AJ6</f>
        <v>5</v>
      </c>
      <c r="L6">
        <f>NDMC_EOD!AI6+NDMC_EOD!AJ6</f>
        <v>19.690000000000001</v>
      </c>
      <c r="M6">
        <f>TPDDL_EOD!AI6+TPDDL_EOD!AJ6</f>
        <v>58.71</v>
      </c>
      <c r="N6">
        <f t="shared" si="0"/>
        <v>216.01000000000002</v>
      </c>
      <c r="O6" s="112">
        <f t="shared" si="1"/>
        <v>9.9999999999624833E-3</v>
      </c>
      <c r="P6">
        <v>84.02388963473912</v>
      </c>
      <c r="Q6">
        <v>48.592249432896622</v>
      </c>
      <c r="R6">
        <v>5.0002314707652413</v>
      </c>
      <c r="S6">
        <v>19.690911531873521</v>
      </c>
      <c r="T6">
        <v>58.712717929725464</v>
      </c>
      <c r="U6" s="114">
        <f t="shared" si="2"/>
        <v>216.01999999999998</v>
      </c>
      <c r="V6" s="112">
        <f t="shared" si="3"/>
        <v>0</v>
      </c>
      <c r="Y6">
        <f>BAWANA!AW6+BAWANA!AX6</f>
        <v>26.99</v>
      </c>
      <c r="Z6">
        <f>BAWANA!BD6+BAWANA!BE6</f>
        <v>26.99</v>
      </c>
      <c r="AA6">
        <f>BAWANA!X6+BAWANA!Y6</f>
        <v>26.99</v>
      </c>
      <c r="AB6">
        <f>BAWANA!AE6+BAWANA!AF6</f>
        <v>26.99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216.01999999999998</v>
      </c>
      <c r="E7">
        <f>BAWANA!AM7</f>
        <v>0</v>
      </c>
      <c r="F7">
        <f t="shared" si="4"/>
        <v>256</v>
      </c>
      <c r="G7">
        <f t="shared" si="5"/>
        <v>216.01999999999998</v>
      </c>
      <c r="H7" s="112"/>
      <c r="I7">
        <f>BRPL_EOD!AI7+BRPL_EOD!AJ7</f>
        <v>84.02</v>
      </c>
      <c r="J7">
        <f>BYPL_EOD!AI7+BYPL_EOD!AJ7</f>
        <v>48.59</v>
      </c>
      <c r="K7">
        <f>MES_EOD!AI7+MES_EOD!AJ7</f>
        <v>5</v>
      </c>
      <c r="L7">
        <f>NDMC_EOD!AI7+NDMC_EOD!AJ7</f>
        <v>19.690000000000001</v>
      </c>
      <c r="M7">
        <f>TPDDL_EOD!AI7+TPDDL_EOD!AJ7</f>
        <v>58.71</v>
      </c>
      <c r="N7">
        <f t="shared" si="0"/>
        <v>216.01000000000002</v>
      </c>
      <c r="O7" s="112">
        <f t="shared" si="1"/>
        <v>9.9999999999624833E-3</v>
      </c>
      <c r="P7">
        <v>84.02388963473912</v>
      </c>
      <c r="Q7">
        <v>48.592249432896622</v>
      </c>
      <c r="R7">
        <v>5.0002314707652413</v>
      </c>
      <c r="S7">
        <v>19.690911531873521</v>
      </c>
      <c r="T7">
        <v>58.712717929725464</v>
      </c>
      <c r="U7" s="114">
        <f t="shared" si="2"/>
        <v>216.01999999999998</v>
      </c>
      <c r="V7" s="112">
        <f t="shared" si="3"/>
        <v>0</v>
      </c>
      <c r="Y7">
        <f>BAWANA!AW7+BAWANA!AX7</f>
        <v>26.99</v>
      </c>
      <c r="Z7">
        <f>BAWANA!BD7+BAWANA!BE7</f>
        <v>26.99</v>
      </c>
      <c r="AA7">
        <f>BAWANA!X7+BAWANA!Y7</f>
        <v>26.99</v>
      </c>
      <c r="AB7">
        <f>BAWANA!AE7+BAWANA!AF7</f>
        <v>26.99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216.01999999999998</v>
      </c>
      <c r="E8">
        <f>BAWANA!AM8</f>
        <v>0</v>
      </c>
      <c r="F8">
        <f t="shared" si="4"/>
        <v>256</v>
      </c>
      <c r="G8">
        <f t="shared" si="5"/>
        <v>216.01999999999998</v>
      </c>
      <c r="H8" s="112"/>
      <c r="I8">
        <f>BRPL_EOD!AI8+BRPL_EOD!AJ8</f>
        <v>84.02</v>
      </c>
      <c r="J8">
        <f>BYPL_EOD!AI8+BYPL_EOD!AJ8</f>
        <v>48.59</v>
      </c>
      <c r="K8">
        <f>MES_EOD!AI8+MES_EOD!AJ8</f>
        <v>5</v>
      </c>
      <c r="L8">
        <f>NDMC_EOD!AI8+NDMC_EOD!AJ8</f>
        <v>19.690000000000001</v>
      </c>
      <c r="M8">
        <f>TPDDL_EOD!AI8+TPDDL_EOD!AJ8</f>
        <v>58.71</v>
      </c>
      <c r="N8">
        <f t="shared" si="0"/>
        <v>216.01000000000002</v>
      </c>
      <c r="O8" s="112">
        <f t="shared" si="1"/>
        <v>9.9999999999624833E-3</v>
      </c>
      <c r="P8">
        <v>84.02388963473912</v>
      </c>
      <c r="Q8">
        <v>48.592249432896622</v>
      </c>
      <c r="R8">
        <v>5.0002314707652413</v>
      </c>
      <c r="S8">
        <v>19.690911531873521</v>
      </c>
      <c r="T8">
        <v>58.712717929725464</v>
      </c>
      <c r="U8" s="114">
        <f t="shared" si="2"/>
        <v>216.01999999999998</v>
      </c>
      <c r="V8" s="112">
        <f t="shared" si="3"/>
        <v>0</v>
      </c>
      <c r="Y8">
        <f>BAWANA!AW8+BAWANA!AX8</f>
        <v>26.99</v>
      </c>
      <c r="Z8">
        <f>BAWANA!BD8+BAWANA!BE8</f>
        <v>26.99</v>
      </c>
      <c r="AA8">
        <f>BAWANA!X8+BAWANA!Y8</f>
        <v>26.99</v>
      </c>
      <c r="AB8">
        <f>BAWANA!AE8+BAWANA!AF8</f>
        <v>26.99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216.01999999999998</v>
      </c>
      <c r="E9">
        <f>BAWANA!AM9</f>
        <v>0</v>
      </c>
      <c r="F9">
        <f t="shared" si="4"/>
        <v>256</v>
      </c>
      <c r="G9">
        <f t="shared" si="5"/>
        <v>216.01999999999998</v>
      </c>
      <c r="H9" s="112"/>
      <c r="I9">
        <f>BRPL_EOD!AI9+BRPL_EOD!AJ9</f>
        <v>84.02</v>
      </c>
      <c r="J9">
        <f>BYPL_EOD!AI9+BYPL_EOD!AJ9</f>
        <v>48.59</v>
      </c>
      <c r="K9">
        <f>MES_EOD!AI9+MES_EOD!AJ9</f>
        <v>5</v>
      </c>
      <c r="L9">
        <f>NDMC_EOD!AI9+NDMC_EOD!AJ9</f>
        <v>19.690000000000001</v>
      </c>
      <c r="M9">
        <f>TPDDL_EOD!AI9+TPDDL_EOD!AJ9</f>
        <v>58.71</v>
      </c>
      <c r="N9">
        <f t="shared" si="0"/>
        <v>216.01000000000002</v>
      </c>
      <c r="O9" s="112">
        <f t="shared" si="1"/>
        <v>9.9999999999624833E-3</v>
      </c>
      <c r="P9">
        <v>84.02388963473912</v>
      </c>
      <c r="Q9">
        <v>48.592249432896622</v>
      </c>
      <c r="R9">
        <v>5.0002314707652413</v>
      </c>
      <c r="S9">
        <v>19.690911531873521</v>
      </c>
      <c r="T9">
        <v>58.712717929725464</v>
      </c>
      <c r="U9" s="114">
        <f t="shared" si="2"/>
        <v>216.01999999999998</v>
      </c>
      <c r="V9" s="112">
        <f t="shared" si="3"/>
        <v>0</v>
      </c>
      <c r="Y9">
        <f>BAWANA!AW9+BAWANA!AX9</f>
        <v>26.99</v>
      </c>
      <c r="Z9">
        <f>BAWANA!BD9+BAWANA!BE9</f>
        <v>26.99</v>
      </c>
      <c r="AA9">
        <f>BAWANA!X9+BAWANA!Y9</f>
        <v>26.99</v>
      </c>
      <c r="AB9">
        <f>BAWANA!AE9+BAWANA!AF9</f>
        <v>26.99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216.01999999999998</v>
      </c>
      <c r="E10">
        <f>BAWANA!AM10</f>
        <v>0</v>
      </c>
      <c r="F10">
        <f t="shared" si="4"/>
        <v>256</v>
      </c>
      <c r="G10">
        <f t="shared" si="5"/>
        <v>216.01999999999998</v>
      </c>
      <c r="H10" s="112"/>
      <c r="I10">
        <f>BRPL_EOD!AI10+BRPL_EOD!AJ10</f>
        <v>84.02</v>
      </c>
      <c r="J10">
        <f>BYPL_EOD!AI10+BYPL_EOD!AJ10</f>
        <v>48.59</v>
      </c>
      <c r="K10">
        <f>MES_EOD!AI10+MES_EOD!AJ10</f>
        <v>5</v>
      </c>
      <c r="L10">
        <f>NDMC_EOD!AI10+NDMC_EOD!AJ10</f>
        <v>19.690000000000001</v>
      </c>
      <c r="M10">
        <f>TPDDL_EOD!AI10+TPDDL_EOD!AJ10</f>
        <v>58.71</v>
      </c>
      <c r="N10">
        <f t="shared" si="0"/>
        <v>216.01000000000002</v>
      </c>
      <c r="O10" s="112">
        <f t="shared" si="1"/>
        <v>9.9999999999624833E-3</v>
      </c>
      <c r="P10">
        <v>84.02388963473912</v>
      </c>
      <c r="Q10">
        <v>48.592249432896622</v>
      </c>
      <c r="R10">
        <v>5.0002314707652413</v>
      </c>
      <c r="S10">
        <v>19.690911531873521</v>
      </c>
      <c r="T10">
        <v>58.712717929725464</v>
      </c>
      <c r="U10" s="114">
        <f t="shared" si="2"/>
        <v>216.01999999999998</v>
      </c>
      <c r="V10" s="112">
        <f t="shared" si="3"/>
        <v>0</v>
      </c>
      <c r="Y10">
        <f>BAWANA!AW10+BAWANA!AX10</f>
        <v>26.99</v>
      </c>
      <c r="Z10">
        <f>BAWANA!BD10+BAWANA!BE10</f>
        <v>26.99</v>
      </c>
      <c r="AA10">
        <f>BAWANA!X10+BAWANA!Y10</f>
        <v>26.99</v>
      </c>
      <c r="AB10">
        <f>BAWANA!AE10+BAWANA!AF10</f>
        <v>26.99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216.01999999999998</v>
      </c>
      <c r="E11">
        <f>BAWANA!AM11</f>
        <v>0</v>
      </c>
      <c r="F11">
        <f t="shared" si="4"/>
        <v>256</v>
      </c>
      <c r="G11">
        <f t="shared" si="5"/>
        <v>216.01999999999998</v>
      </c>
      <c r="H11" s="112"/>
      <c r="I11">
        <f>BRPL_EOD!AI11+BRPL_EOD!AJ11</f>
        <v>84.02</v>
      </c>
      <c r="J11">
        <f>BYPL_EOD!AI11+BYPL_EOD!AJ11</f>
        <v>48.59</v>
      </c>
      <c r="K11">
        <f>MES_EOD!AI11+MES_EOD!AJ11</f>
        <v>5</v>
      </c>
      <c r="L11">
        <f>NDMC_EOD!AI11+NDMC_EOD!AJ11</f>
        <v>19.690000000000001</v>
      </c>
      <c r="M11">
        <f>TPDDL_EOD!AI11+TPDDL_EOD!AJ11</f>
        <v>58.71</v>
      </c>
      <c r="N11">
        <f t="shared" si="0"/>
        <v>216.01000000000002</v>
      </c>
      <c r="O11" s="112">
        <f t="shared" si="1"/>
        <v>9.9999999999624833E-3</v>
      </c>
      <c r="P11">
        <v>84.02388963473912</v>
      </c>
      <c r="Q11">
        <v>48.592249432896622</v>
      </c>
      <c r="R11">
        <v>5.0002314707652413</v>
      </c>
      <c r="S11">
        <v>19.690911531873521</v>
      </c>
      <c r="T11">
        <v>58.712717929725464</v>
      </c>
      <c r="U11" s="114">
        <f t="shared" si="2"/>
        <v>216.01999999999998</v>
      </c>
      <c r="V11" s="112">
        <f t="shared" si="3"/>
        <v>0</v>
      </c>
      <c r="Y11">
        <f>BAWANA!AW11+BAWANA!AX11</f>
        <v>26.99</v>
      </c>
      <c r="Z11">
        <f>BAWANA!BD11+BAWANA!BE11</f>
        <v>26.99</v>
      </c>
      <c r="AA11">
        <f>BAWANA!X11+BAWANA!Y11</f>
        <v>26.99</v>
      </c>
      <c r="AB11">
        <f>BAWANA!AE11+BAWANA!AF11</f>
        <v>26.99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216.01999999999998</v>
      </c>
      <c r="E12">
        <f>BAWANA!AM12</f>
        <v>0</v>
      </c>
      <c r="F12">
        <f t="shared" si="4"/>
        <v>256</v>
      </c>
      <c r="G12">
        <f t="shared" si="5"/>
        <v>216.01999999999998</v>
      </c>
      <c r="H12" s="112"/>
      <c r="I12">
        <f>BRPL_EOD!AI12+BRPL_EOD!AJ12</f>
        <v>84.02</v>
      </c>
      <c r="J12">
        <f>BYPL_EOD!AI12+BYPL_EOD!AJ12</f>
        <v>48.59</v>
      </c>
      <c r="K12">
        <f>MES_EOD!AI12+MES_EOD!AJ12</f>
        <v>5</v>
      </c>
      <c r="L12">
        <f>NDMC_EOD!AI12+NDMC_EOD!AJ12</f>
        <v>19.690000000000001</v>
      </c>
      <c r="M12">
        <f>TPDDL_EOD!AI12+TPDDL_EOD!AJ12</f>
        <v>58.71</v>
      </c>
      <c r="N12">
        <f t="shared" si="0"/>
        <v>216.01000000000002</v>
      </c>
      <c r="O12" s="112">
        <f t="shared" si="1"/>
        <v>9.9999999999624833E-3</v>
      </c>
      <c r="P12">
        <v>84.02388963473912</v>
      </c>
      <c r="Q12">
        <v>48.592249432896622</v>
      </c>
      <c r="R12">
        <v>5.0002314707652413</v>
      </c>
      <c r="S12">
        <v>19.690911531873521</v>
      </c>
      <c r="T12">
        <v>58.712717929725464</v>
      </c>
      <c r="U12" s="114">
        <f t="shared" si="2"/>
        <v>216.01999999999998</v>
      </c>
      <c r="V12" s="112">
        <f t="shared" si="3"/>
        <v>0</v>
      </c>
      <c r="Y12">
        <f>BAWANA!AW12+BAWANA!AX12</f>
        <v>26.99</v>
      </c>
      <c r="Z12">
        <f>BAWANA!BD12+BAWANA!BE12</f>
        <v>26.99</v>
      </c>
      <c r="AA12">
        <f>BAWANA!X12+BAWANA!Y12</f>
        <v>26.99</v>
      </c>
      <c r="AB12">
        <f>BAWANA!AE12+BAWANA!AF12</f>
        <v>26.99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216.01999999999998</v>
      </c>
      <c r="E13">
        <f>BAWANA!AM13</f>
        <v>0</v>
      </c>
      <c r="F13">
        <f t="shared" si="4"/>
        <v>256</v>
      </c>
      <c r="G13">
        <f t="shared" si="5"/>
        <v>216.01999999999998</v>
      </c>
      <c r="H13" s="112"/>
      <c r="I13">
        <f>BRPL_EOD!AI13+BRPL_EOD!AJ13</f>
        <v>84.02</v>
      </c>
      <c r="J13">
        <f>BYPL_EOD!AI13+BYPL_EOD!AJ13</f>
        <v>48.59</v>
      </c>
      <c r="K13">
        <f>MES_EOD!AI13+MES_EOD!AJ13</f>
        <v>5</v>
      </c>
      <c r="L13">
        <f>NDMC_EOD!AI13+NDMC_EOD!AJ13</f>
        <v>19.690000000000001</v>
      </c>
      <c r="M13">
        <f>TPDDL_EOD!AI13+TPDDL_EOD!AJ13</f>
        <v>58.71</v>
      </c>
      <c r="N13">
        <f t="shared" si="0"/>
        <v>216.01000000000002</v>
      </c>
      <c r="O13" s="112">
        <f t="shared" si="1"/>
        <v>9.9999999999624833E-3</v>
      </c>
      <c r="P13">
        <v>84.02388963473912</v>
      </c>
      <c r="Q13">
        <v>48.592249432896622</v>
      </c>
      <c r="R13">
        <v>5.0002314707652413</v>
      </c>
      <c r="S13">
        <v>19.690911531873521</v>
      </c>
      <c r="T13">
        <v>58.712717929725464</v>
      </c>
      <c r="U13" s="114">
        <f t="shared" si="2"/>
        <v>216.01999999999998</v>
      </c>
      <c r="V13" s="112">
        <f t="shared" si="3"/>
        <v>0</v>
      </c>
      <c r="Y13">
        <f>BAWANA!AW13+BAWANA!AX13</f>
        <v>26.99</v>
      </c>
      <c r="Z13">
        <f>BAWANA!BD13+BAWANA!BE13</f>
        <v>26.99</v>
      </c>
      <c r="AA13">
        <f>BAWANA!X13+BAWANA!Y13</f>
        <v>26.99</v>
      </c>
      <c r="AB13">
        <f>BAWANA!AE13+BAWANA!AF13</f>
        <v>26.99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216.01999999999998</v>
      </c>
      <c r="E14">
        <f>BAWANA!AM14</f>
        <v>0</v>
      </c>
      <c r="F14">
        <f t="shared" si="4"/>
        <v>256</v>
      </c>
      <c r="G14">
        <f t="shared" si="5"/>
        <v>216.01999999999998</v>
      </c>
      <c r="H14" s="112"/>
      <c r="I14">
        <f>BRPL_EOD!AI14+BRPL_EOD!AJ14</f>
        <v>84.02</v>
      </c>
      <c r="J14">
        <f>BYPL_EOD!AI14+BYPL_EOD!AJ14</f>
        <v>48.59</v>
      </c>
      <c r="K14">
        <f>MES_EOD!AI14+MES_EOD!AJ14</f>
        <v>5</v>
      </c>
      <c r="L14">
        <f>NDMC_EOD!AI14+NDMC_EOD!AJ14</f>
        <v>19.690000000000001</v>
      </c>
      <c r="M14">
        <f>TPDDL_EOD!AI14+TPDDL_EOD!AJ14</f>
        <v>58.71</v>
      </c>
      <c r="N14">
        <f t="shared" si="0"/>
        <v>216.01000000000002</v>
      </c>
      <c r="O14" s="112">
        <f t="shared" si="1"/>
        <v>9.9999999999624833E-3</v>
      </c>
      <c r="P14">
        <v>84.02388963473912</v>
      </c>
      <c r="Q14">
        <v>48.592249432896622</v>
      </c>
      <c r="R14">
        <v>5.0002314707652413</v>
      </c>
      <c r="S14">
        <v>19.690911531873521</v>
      </c>
      <c r="T14">
        <v>58.712717929725464</v>
      </c>
      <c r="U14" s="114">
        <f t="shared" si="2"/>
        <v>216.01999999999998</v>
      </c>
      <c r="V14" s="112">
        <f t="shared" si="3"/>
        <v>0</v>
      </c>
      <c r="Y14">
        <f>BAWANA!AW14+BAWANA!AX14</f>
        <v>26.99</v>
      </c>
      <c r="Z14">
        <f>BAWANA!BD14+BAWANA!BE14</f>
        <v>26.99</v>
      </c>
      <c r="AA14">
        <f>BAWANA!X14+BAWANA!Y14</f>
        <v>26.99</v>
      </c>
      <c r="AB14">
        <f>BAWANA!AE14+BAWANA!AF14</f>
        <v>26.99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216.01999999999998</v>
      </c>
      <c r="E15">
        <f>BAWANA!AM15</f>
        <v>0</v>
      </c>
      <c r="F15">
        <f t="shared" si="4"/>
        <v>256</v>
      </c>
      <c r="G15">
        <f t="shared" si="5"/>
        <v>216.01999999999998</v>
      </c>
      <c r="H15" s="112"/>
      <c r="I15">
        <f>BRPL_EOD!AI15+BRPL_EOD!AJ15</f>
        <v>84.02</v>
      </c>
      <c r="J15">
        <f>BYPL_EOD!AI15+BYPL_EOD!AJ15</f>
        <v>48.59</v>
      </c>
      <c r="K15">
        <f>MES_EOD!AI15+MES_EOD!AJ15</f>
        <v>5</v>
      </c>
      <c r="L15">
        <f>NDMC_EOD!AI15+NDMC_EOD!AJ15</f>
        <v>19.690000000000001</v>
      </c>
      <c r="M15">
        <f>TPDDL_EOD!AI15+TPDDL_EOD!AJ15</f>
        <v>58.71</v>
      </c>
      <c r="N15">
        <f t="shared" si="0"/>
        <v>216.01000000000002</v>
      </c>
      <c r="O15" s="112">
        <f t="shared" si="1"/>
        <v>9.9999999999624833E-3</v>
      </c>
      <c r="P15">
        <v>84.02388963473912</v>
      </c>
      <c r="Q15">
        <v>48.592249432896622</v>
      </c>
      <c r="R15">
        <v>5.0002314707652413</v>
      </c>
      <c r="S15">
        <v>19.690911531873521</v>
      </c>
      <c r="T15">
        <v>58.712717929725464</v>
      </c>
      <c r="U15" s="114">
        <f t="shared" si="2"/>
        <v>216.01999999999998</v>
      </c>
      <c r="V15" s="112">
        <f t="shared" si="3"/>
        <v>0</v>
      </c>
      <c r="Y15">
        <f>BAWANA!AW15+BAWANA!AX15</f>
        <v>26.99</v>
      </c>
      <c r="Z15">
        <f>BAWANA!BD15+BAWANA!BE15</f>
        <v>26.99</v>
      </c>
      <c r="AA15">
        <f>BAWANA!X15+BAWANA!Y15</f>
        <v>26.99</v>
      </c>
      <c r="AB15">
        <f>BAWANA!AE15+BAWANA!AF15</f>
        <v>26.99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216.01999999999998</v>
      </c>
      <c r="E16">
        <f>BAWANA!AM16</f>
        <v>0</v>
      </c>
      <c r="F16">
        <f t="shared" si="4"/>
        <v>256</v>
      </c>
      <c r="G16">
        <f t="shared" si="5"/>
        <v>216.01999999999998</v>
      </c>
      <c r="H16" s="112"/>
      <c r="I16">
        <f>BRPL_EOD!AI16+BRPL_EOD!AJ16</f>
        <v>84.02</v>
      </c>
      <c r="J16">
        <f>BYPL_EOD!AI16+BYPL_EOD!AJ16</f>
        <v>48.59</v>
      </c>
      <c r="K16">
        <f>MES_EOD!AI16+MES_EOD!AJ16</f>
        <v>5</v>
      </c>
      <c r="L16">
        <f>NDMC_EOD!AI16+NDMC_EOD!AJ16</f>
        <v>19.690000000000001</v>
      </c>
      <c r="M16">
        <f>TPDDL_EOD!AI16+TPDDL_EOD!AJ16</f>
        <v>58.71</v>
      </c>
      <c r="N16">
        <f t="shared" si="0"/>
        <v>216.01000000000002</v>
      </c>
      <c r="O16" s="112">
        <f t="shared" si="1"/>
        <v>9.9999999999624833E-3</v>
      </c>
      <c r="P16">
        <v>84.02388963473912</v>
      </c>
      <c r="Q16">
        <v>48.592249432896622</v>
      </c>
      <c r="R16">
        <v>5.0002314707652413</v>
      </c>
      <c r="S16">
        <v>19.690911531873521</v>
      </c>
      <c r="T16">
        <v>58.712717929725464</v>
      </c>
      <c r="U16" s="114">
        <f t="shared" si="2"/>
        <v>216.01999999999998</v>
      </c>
      <c r="V16" s="112">
        <f t="shared" si="3"/>
        <v>0</v>
      </c>
      <c r="Y16">
        <f>BAWANA!AW16+BAWANA!AX16</f>
        <v>26.99</v>
      </c>
      <c r="Z16">
        <f>BAWANA!BD16+BAWANA!BE16</f>
        <v>26.99</v>
      </c>
      <c r="AA16">
        <f>BAWANA!X16+BAWANA!Y16</f>
        <v>26.99</v>
      </c>
      <c r="AB16">
        <f>BAWANA!AE16+BAWANA!AF16</f>
        <v>26.99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216.01999999999998</v>
      </c>
      <c r="E17">
        <f>BAWANA!AM17</f>
        <v>0</v>
      </c>
      <c r="F17">
        <f t="shared" si="4"/>
        <v>256</v>
      </c>
      <c r="G17">
        <f t="shared" si="5"/>
        <v>216.01999999999998</v>
      </c>
      <c r="H17" s="112"/>
      <c r="I17">
        <f>BRPL_EOD!AI17+BRPL_EOD!AJ17</f>
        <v>84.02</v>
      </c>
      <c r="J17">
        <f>BYPL_EOD!AI17+BYPL_EOD!AJ17</f>
        <v>48.59</v>
      </c>
      <c r="K17">
        <f>MES_EOD!AI17+MES_EOD!AJ17</f>
        <v>5</v>
      </c>
      <c r="L17">
        <f>NDMC_EOD!AI17+NDMC_EOD!AJ17</f>
        <v>19.690000000000001</v>
      </c>
      <c r="M17">
        <f>TPDDL_EOD!AI17+TPDDL_EOD!AJ17</f>
        <v>58.71</v>
      </c>
      <c r="N17">
        <f t="shared" si="0"/>
        <v>216.01000000000002</v>
      </c>
      <c r="O17" s="112">
        <f t="shared" si="1"/>
        <v>9.9999999999624833E-3</v>
      </c>
      <c r="P17">
        <v>84.02388963473912</v>
      </c>
      <c r="Q17">
        <v>48.592249432896622</v>
      </c>
      <c r="R17">
        <v>5.0002314707652413</v>
      </c>
      <c r="S17">
        <v>19.690911531873521</v>
      </c>
      <c r="T17">
        <v>58.712717929725464</v>
      </c>
      <c r="U17" s="114">
        <f t="shared" si="2"/>
        <v>216.01999999999998</v>
      </c>
      <c r="V17" s="112">
        <f t="shared" si="3"/>
        <v>0</v>
      </c>
      <c r="Y17">
        <f>BAWANA!AW17+BAWANA!AX17</f>
        <v>26.99</v>
      </c>
      <c r="Z17">
        <f>BAWANA!BD17+BAWANA!BE17</f>
        <v>26.99</v>
      </c>
      <c r="AA17">
        <f>BAWANA!X17+BAWANA!Y17</f>
        <v>26.99</v>
      </c>
      <c r="AB17">
        <f>BAWANA!AE17+BAWANA!AF17</f>
        <v>26.99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216.01999999999998</v>
      </c>
      <c r="E18">
        <f>BAWANA!AM18</f>
        <v>0</v>
      </c>
      <c r="F18">
        <f t="shared" si="4"/>
        <v>256</v>
      </c>
      <c r="G18">
        <f t="shared" si="5"/>
        <v>216.01999999999998</v>
      </c>
      <c r="H18" s="112"/>
      <c r="I18">
        <f>BRPL_EOD!AI18+BRPL_EOD!AJ18</f>
        <v>84.02</v>
      </c>
      <c r="J18">
        <f>BYPL_EOD!AI18+BYPL_EOD!AJ18</f>
        <v>48.59</v>
      </c>
      <c r="K18">
        <f>MES_EOD!AI18+MES_EOD!AJ18</f>
        <v>5</v>
      </c>
      <c r="L18">
        <f>NDMC_EOD!AI18+NDMC_EOD!AJ18</f>
        <v>19.690000000000001</v>
      </c>
      <c r="M18">
        <f>TPDDL_EOD!AI18+TPDDL_EOD!AJ18</f>
        <v>58.71</v>
      </c>
      <c r="N18">
        <f t="shared" si="0"/>
        <v>216.01000000000002</v>
      </c>
      <c r="O18" s="112">
        <f t="shared" si="1"/>
        <v>9.9999999999624833E-3</v>
      </c>
      <c r="P18">
        <v>84.02388963473912</v>
      </c>
      <c r="Q18">
        <v>48.592249432896622</v>
      </c>
      <c r="R18">
        <v>5.0002314707652413</v>
      </c>
      <c r="S18">
        <v>19.690911531873521</v>
      </c>
      <c r="T18">
        <v>58.712717929725464</v>
      </c>
      <c r="U18" s="114">
        <f t="shared" si="2"/>
        <v>216.01999999999998</v>
      </c>
      <c r="V18" s="112">
        <f t="shared" si="3"/>
        <v>0</v>
      </c>
      <c r="Y18">
        <f>BAWANA!AW18+BAWANA!AX18</f>
        <v>26.99</v>
      </c>
      <c r="Z18">
        <f>BAWANA!BD18+BAWANA!BE18</f>
        <v>26.99</v>
      </c>
      <c r="AA18">
        <f>BAWANA!X18+BAWANA!Y18</f>
        <v>26.99</v>
      </c>
      <c r="AB18">
        <f>BAWANA!AE18+BAWANA!AF18</f>
        <v>26.99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216.01999999999998</v>
      </c>
      <c r="E19">
        <f>BAWANA!AM19</f>
        <v>0</v>
      </c>
      <c r="F19">
        <f t="shared" si="4"/>
        <v>256</v>
      </c>
      <c r="G19">
        <f t="shared" si="5"/>
        <v>216.01999999999998</v>
      </c>
      <c r="H19" s="112"/>
      <c r="I19">
        <f>BRPL_EOD!AI19+BRPL_EOD!AJ19</f>
        <v>84.02</v>
      </c>
      <c r="J19">
        <f>BYPL_EOD!AI19+BYPL_EOD!AJ19</f>
        <v>48.59</v>
      </c>
      <c r="K19">
        <f>MES_EOD!AI19+MES_EOD!AJ19</f>
        <v>5</v>
      </c>
      <c r="L19">
        <f>NDMC_EOD!AI19+NDMC_EOD!AJ19</f>
        <v>19.690000000000001</v>
      </c>
      <c r="M19">
        <f>TPDDL_EOD!AI19+TPDDL_EOD!AJ19</f>
        <v>58.71</v>
      </c>
      <c r="N19">
        <f t="shared" si="0"/>
        <v>216.01000000000002</v>
      </c>
      <c r="O19" s="112">
        <f t="shared" si="1"/>
        <v>9.9999999999624833E-3</v>
      </c>
      <c r="P19">
        <v>84.02388963473912</v>
      </c>
      <c r="Q19">
        <v>48.592249432896622</v>
      </c>
      <c r="R19">
        <v>5.0002314707652413</v>
      </c>
      <c r="S19">
        <v>19.690911531873521</v>
      </c>
      <c r="T19">
        <v>58.712717929725464</v>
      </c>
      <c r="U19" s="114">
        <f t="shared" si="2"/>
        <v>216.01999999999998</v>
      </c>
      <c r="V19" s="112">
        <f t="shared" si="3"/>
        <v>0</v>
      </c>
      <c r="Y19">
        <f>BAWANA!AW19+BAWANA!AX19</f>
        <v>26.99</v>
      </c>
      <c r="Z19">
        <f>BAWANA!BD19+BAWANA!BE19</f>
        <v>26.99</v>
      </c>
      <c r="AA19">
        <f>BAWANA!X19+BAWANA!Y19</f>
        <v>26.99</v>
      </c>
      <c r="AB19">
        <f>BAWANA!AE19+BAWANA!AF19</f>
        <v>26.99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216.01999999999998</v>
      </c>
      <c r="E20">
        <f>BAWANA!AM20</f>
        <v>0</v>
      </c>
      <c r="F20">
        <f t="shared" si="4"/>
        <v>256</v>
      </c>
      <c r="G20">
        <f t="shared" si="5"/>
        <v>216.01999999999998</v>
      </c>
      <c r="H20" s="112"/>
      <c r="I20">
        <f>BRPL_EOD!AI20+BRPL_EOD!AJ20</f>
        <v>84.02</v>
      </c>
      <c r="J20">
        <f>BYPL_EOD!AI20+BYPL_EOD!AJ20</f>
        <v>48.59</v>
      </c>
      <c r="K20">
        <f>MES_EOD!AI20+MES_EOD!AJ20</f>
        <v>5</v>
      </c>
      <c r="L20">
        <f>NDMC_EOD!AI20+NDMC_EOD!AJ20</f>
        <v>19.690000000000001</v>
      </c>
      <c r="M20">
        <f>TPDDL_EOD!AI20+TPDDL_EOD!AJ20</f>
        <v>58.71</v>
      </c>
      <c r="N20">
        <f t="shared" si="0"/>
        <v>216.01000000000002</v>
      </c>
      <c r="O20" s="112">
        <f t="shared" si="1"/>
        <v>9.9999999999624833E-3</v>
      </c>
      <c r="P20">
        <v>84.02388963473912</v>
      </c>
      <c r="Q20">
        <v>48.592249432896622</v>
      </c>
      <c r="R20">
        <v>5.0002314707652413</v>
      </c>
      <c r="S20">
        <v>19.690911531873521</v>
      </c>
      <c r="T20">
        <v>58.712717929725464</v>
      </c>
      <c r="U20" s="114">
        <f t="shared" si="2"/>
        <v>216.01999999999998</v>
      </c>
      <c r="V20" s="112">
        <f t="shared" si="3"/>
        <v>0</v>
      </c>
      <c r="Y20">
        <f>BAWANA!AW20+BAWANA!AX20</f>
        <v>26.99</v>
      </c>
      <c r="Z20">
        <f>BAWANA!BD20+BAWANA!BE20</f>
        <v>26.99</v>
      </c>
      <c r="AA20">
        <f>BAWANA!X20+BAWANA!Y20</f>
        <v>26.99</v>
      </c>
      <c r="AB20">
        <f>BAWANA!AE20+BAWANA!AF20</f>
        <v>26.99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216.01999999999998</v>
      </c>
      <c r="E21">
        <f>BAWANA!AM21</f>
        <v>0</v>
      </c>
      <c r="F21">
        <f t="shared" si="4"/>
        <v>256</v>
      </c>
      <c r="G21">
        <f t="shared" si="5"/>
        <v>216.01999999999998</v>
      </c>
      <c r="H21" s="112"/>
      <c r="I21">
        <f>BRPL_EOD!AI21+BRPL_EOD!AJ21</f>
        <v>84.02</v>
      </c>
      <c r="J21">
        <f>BYPL_EOD!AI21+BYPL_EOD!AJ21</f>
        <v>48.59</v>
      </c>
      <c r="K21">
        <f>MES_EOD!AI21+MES_EOD!AJ21</f>
        <v>5</v>
      </c>
      <c r="L21">
        <f>NDMC_EOD!AI21+NDMC_EOD!AJ21</f>
        <v>19.690000000000001</v>
      </c>
      <c r="M21">
        <f>TPDDL_EOD!AI21+TPDDL_EOD!AJ21</f>
        <v>58.71</v>
      </c>
      <c r="N21">
        <f t="shared" si="0"/>
        <v>216.01000000000002</v>
      </c>
      <c r="O21" s="112">
        <f t="shared" si="1"/>
        <v>9.9999999999624833E-3</v>
      </c>
      <c r="P21">
        <v>84.02388963473912</v>
      </c>
      <c r="Q21">
        <v>48.592249432896622</v>
      </c>
      <c r="R21">
        <v>5.0002314707652413</v>
      </c>
      <c r="S21">
        <v>19.690911531873521</v>
      </c>
      <c r="T21">
        <v>58.712717929725464</v>
      </c>
      <c r="U21" s="114">
        <f t="shared" si="2"/>
        <v>216.01999999999998</v>
      </c>
      <c r="V21" s="112">
        <f t="shared" si="3"/>
        <v>0</v>
      </c>
      <c r="Y21">
        <f>BAWANA!AW21+BAWANA!AX21</f>
        <v>26.99</v>
      </c>
      <c r="Z21">
        <f>BAWANA!BD21+BAWANA!BE21</f>
        <v>26.99</v>
      </c>
      <c r="AA21">
        <f>BAWANA!X21+BAWANA!Y21</f>
        <v>26.99</v>
      </c>
      <c r="AB21">
        <f>BAWANA!AE21+BAWANA!AF21</f>
        <v>26.99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216.01999999999998</v>
      </c>
      <c r="E22">
        <f>BAWANA!AM22</f>
        <v>0</v>
      </c>
      <c r="F22">
        <f t="shared" si="4"/>
        <v>256</v>
      </c>
      <c r="G22">
        <f t="shared" si="5"/>
        <v>216.01999999999998</v>
      </c>
      <c r="H22" s="112"/>
      <c r="I22">
        <f>BRPL_EOD!AI22+BRPL_EOD!AJ22</f>
        <v>84.02</v>
      </c>
      <c r="J22">
        <f>BYPL_EOD!AI22+BYPL_EOD!AJ22</f>
        <v>48.59</v>
      </c>
      <c r="K22">
        <f>MES_EOD!AI22+MES_EOD!AJ22</f>
        <v>5</v>
      </c>
      <c r="L22">
        <f>NDMC_EOD!AI22+NDMC_EOD!AJ22</f>
        <v>19.690000000000001</v>
      </c>
      <c r="M22">
        <f>TPDDL_EOD!AI22+TPDDL_EOD!AJ22</f>
        <v>58.71</v>
      </c>
      <c r="N22">
        <f t="shared" si="0"/>
        <v>216.01000000000002</v>
      </c>
      <c r="O22" s="112">
        <f t="shared" si="1"/>
        <v>9.9999999999624833E-3</v>
      </c>
      <c r="P22">
        <v>84.02388963473912</v>
      </c>
      <c r="Q22">
        <v>48.592249432896622</v>
      </c>
      <c r="R22">
        <v>5.0002314707652413</v>
      </c>
      <c r="S22">
        <v>19.690911531873521</v>
      </c>
      <c r="T22">
        <v>58.712717929725464</v>
      </c>
      <c r="U22" s="114">
        <f t="shared" si="2"/>
        <v>216.01999999999998</v>
      </c>
      <c r="V22" s="112">
        <f t="shared" si="3"/>
        <v>0</v>
      </c>
      <c r="Y22">
        <f>BAWANA!AW22+BAWANA!AX22</f>
        <v>26.99</v>
      </c>
      <c r="Z22">
        <f>BAWANA!BD22+BAWANA!BE22</f>
        <v>26.99</v>
      </c>
      <c r="AA22">
        <f>BAWANA!X22+BAWANA!Y22</f>
        <v>26.99</v>
      </c>
      <c r="AB22">
        <f>BAWANA!AE22+BAWANA!AF22</f>
        <v>26.99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216.01999999999998</v>
      </c>
      <c r="E23">
        <f>BAWANA!AM23</f>
        <v>0</v>
      </c>
      <c r="F23">
        <f t="shared" si="4"/>
        <v>256</v>
      </c>
      <c r="G23">
        <f t="shared" si="5"/>
        <v>216.01999999999998</v>
      </c>
      <c r="H23" s="112"/>
      <c r="I23">
        <f>BRPL_EOD!AI23+BRPL_EOD!AJ23</f>
        <v>84.02</v>
      </c>
      <c r="J23">
        <f>BYPL_EOD!AI23+BYPL_EOD!AJ23</f>
        <v>48.59</v>
      </c>
      <c r="K23">
        <f>MES_EOD!AI23+MES_EOD!AJ23</f>
        <v>5</v>
      </c>
      <c r="L23">
        <f>NDMC_EOD!AI23+NDMC_EOD!AJ23</f>
        <v>19.690000000000001</v>
      </c>
      <c r="M23">
        <f>TPDDL_EOD!AI23+TPDDL_EOD!AJ23</f>
        <v>58.71</v>
      </c>
      <c r="N23">
        <f t="shared" si="0"/>
        <v>216.01000000000002</v>
      </c>
      <c r="O23" s="112">
        <f t="shared" si="1"/>
        <v>9.9999999999624833E-3</v>
      </c>
      <c r="P23">
        <v>84.02388963473912</v>
      </c>
      <c r="Q23">
        <v>48.592249432896622</v>
      </c>
      <c r="R23">
        <v>5.0002314707652413</v>
      </c>
      <c r="S23">
        <v>19.690911531873521</v>
      </c>
      <c r="T23">
        <v>58.712717929725464</v>
      </c>
      <c r="U23" s="114">
        <f t="shared" si="2"/>
        <v>216.01999999999998</v>
      </c>
      <c r="V23" s="112">
        <f t="shared" si="3"/>
        <v>0</v>
      </c>
      <c r="Y23">
        <f>BAWANA!AW23+BAWANA!AX23</f>
        <v>26.99</v>
      </c>
      <c r="Z23">
        <f>BAWANA!BD23+BAWANA!BE23</f>
        <v>26.99</v>
      </c>
      <c r="AA23">
        <f>BAWANA!X23+BAWANA!Y23</f>
        <v>26.99</v>
      </c>
      <c r="AB23">
        <f>BAWANA!AE23+BAWANA!AF23</f>
        <v>26.99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216.01999999999998</v>
      </c>
      <c r="E24">
        <f>BAWANA!AM24</f>
        <v>0</v>
      </c>
      <c r="F24">
        <f t="shared" si="4"/>
        <v>256</v>
      </c>
      <c r="G24">
        <f t="shared" si="5"/>
        <v>216.01999999999998</v>
      </c>
      <c r="H24" s="112"/>
      <c r="I24">
        <f>BRPL_EOD!AI24+BRPL_EOD!AJ24</f>
        <v>84.02</v>
      </c>
      <c r="J24">
        <f>BYPL_EOD!AI24+BYPL_EOD!AJ24</f>
        <v>48.59</v>
      </c>
      <c r="K24">
        <f>MES_EOD!AI24+MES_EOD!AJ24</f>
        <v>5</v>
      </c>
      <c r="L24">
        <f>NDMC_EOD!AI24+NDMC_EOD!AJ24</f>
        <v>19.690000000000001</v>
      </c>
      <c r="M24">
        <f>TPDDL_EOD!AI24+TPDDL_EOD!AJ24</f>
        <v>58.71</v>
      </c>
      <c r="N24">
        <f t="shared" si="0"/>
        <v>216.01000000000002</v>
      </c>
      <c r="O24" s="112">
        <f t="shared" si="1"/>
        <v>9.9999999999624833E-3</v>
      </c>
      <c r="P24">
        <v>84.02388963473912</v>
      </c>
      <c r="Q24">
        <v>48.592249432896622</v>
      </c>
      <c r="R24">
        <v>5.0002314707652413</v>
      </c>
      <c r="S24">
        <v>19.690911531873521</v>
      </c>
      <c r="T24">
        <v>58.712717929725464</v>
      </c>
      <c r="U24" s="114">
        <f t="shared" si="2"/>
        <v>216.01999999999998</v>
      </c>
      <c r="V24" s="112">
        <f t="shared" si="3"/>
        <v>0</v>
      </c>
      <c r="Y24">
        <f>BAWANA!AW24+BAWANA!AX24</f>
        <v>26.99</v>
      </c>
      <c r="Z24">
        <f>BAWANA!BD24+BAWANA!BE24</f>
        <v>26.99</v>
      </c>
      <c r="AA24">
        <f>BAWANA!X24+BAWANA!Y24</f>
        <v>26.99</v>
      </c>
      <c r="AB24">
        <f>BAWANA!AE24+BAWANA!AF24</f>
        <v>26.99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211.57999999999998</v>
      </c>
      <c r="E25">
        <f>BAWANA!AM25</f>
        <v>0</v>
      </c>
      <c r="F25">
        <f t="shared" si="4"/>
        <v>256</v>
      </c>
      <c r="G25">
        <f t="shared" si="5"/>
        <v>211.57999999999998</v>
      </c>
      <c r="H25" s="112"/>
      <c r="I25">
        <f>BRPL_EOD!AI25+BRPL_EOD!AJ25</f>
        <v>82.25</v>
      </c>
      <c r="J25">
        <f>BYPL_EOD!AI25+BYPL_EOD!AJ25</f>
        <v>47.56</v>
      </c>
      <c r="K25">
        <f>MES_EOD!AI25+MES_EOD!AJ25</f>
        <v>5</v>
      </c>
      <c r="L25">
        <f>NDMC_EOD!AI25+NDMC_EOD!AJ25</f>
        <v>19.28</v>
      </c>
      <c r="M25">
        <f>TPDDL_EOD!AI25+TPDDL_EOD!AJ25</f>
        <v>57.48</v>
      </c>
      <c r="N25">
        <f t="shared" si="0"/>
        <v>211.57</v>
      </c>
      <c r="O25" s="112">
        <f t="shared" si="1"/>
        <v>9.9999999999909051E-3</v>
      </c>
      <c r="P25">
        <v>82.253887602212032</v>
      </c>
      <c r="Q25">
        <v>47.562247955759325</v>
      </c>
      <c r="R25">
        <v>5.0002363284019475</v>
      </c>
      <c r="S25">
        <v>19.280911282317909</v>
      </c>
      <c r="T25">
        <v>57.482716831308778</v>
      </c>
      <c r="U25" s="114">
        <f t="shared" si="2"/>
        <v>211.57999999999998</v>
      </c>
      <c r="V25" s="112">
        <f t="shared" si="3"/>
        <v>0</v>
      </c>
      <c r="Y25">
        <f>BAWANA!AW25+BAWANA!AX25</f>
        <v>26.42</v>
      </c>
      <c r="Z25">
        <f>BAWANA!BD25+BAWANA!BE25</f>
        <v>32</v>
      </c>
      <c r="AA25">
        <f>BAWANA!X25+BAWANA!Y25</f>
        <v>26.42</v>
      </c>
      <c r="AB25">
        <f>BAWANA!AE25+BAWANA!AF25</f>
        <v>32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211.57999999999998</v>
      </c>
      <c r="E26">
        <f>BAWANA!AM26</f>
        <v>0</v>
      </c>
      <c r="F26">
        <f t="shared" si="4"/>
        <v>256</v>
      </c>
      <c r="G26">
        <f t="shared" si="5"/>
        <v>211.57999999999998</v>
      </c>
      <c r="H26" s="112"/>
      <c r="I26">
        <f>BRPL_EOD!AI26+BRPL_EOD!AJ26</f>
        <v>82.25</v>
      </c>
      <c r="J26">
        <f>BYPL_EOD!AI26+BYPL_EOD!AJ26</f>
        <v>47.56</v>
      </c>
      <c r="K26">
        <f>MES_EOD!AI26+MES_EOD!AJ26</f>
        <v>5</v>
      </c>
      <c r="L26">
        <f>NDMC_EOD!AI26+NDMC_EOD!AJ26</f>
        <v>19.28</v>
      </c>
      <c r="M26">
        <f>TPDDL_EOD!AI26+TPDDL_EOD!AJ26</f>
        <v>57.48</v>
      </c>
      <c r="N26">
        <f t="shared" si="0"/>
        <v>211.57</v>
      </c>
      <c r="O26" s="112">
        <f t="shared" si="1"/>
        <v>9.9999999999909051E-3</v>
      </c>
      <c r="P26">
        <v>82.253887602212032</v>
      </c>
      <c r="Q26">
        <v>47.562247955759325</v>
      </c>
      <c r="R26">
        <v>5.0002363284019475</v>
      </c>
      <c r="S26">
        <v>19.280911282317909</v>
      </c>
      <c r="T26">
        <v>57.482716831308778</v>
      </c>
      <c r="U26" s="114">
        <f t="shared" si="2"/>
        <v>211.57999999999998</v>
      </c>
      <c r="V26" s="112">
        <f t="shared" si="3"/>
        <v>0</v>
      </c>
      <c r="Y26">
        <f>BAWANA!AW26+BAWANA!AX26</f>
        <v>26.42</v>
      </c>
      <c r="Z26">
        <f>BAWANA!BD26+BAWANA!BE26</f>
        <v>32</v>
      </c>
      <c r="AA26">
        <f>BAWANA!X26+BAWANA!Y26</f>
        <v>26.42</v>
      </c>
      <c r="AB26">
        <f>BAWANA!AE26+BAWANA!AF26</f>
        <v>32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211.57999999999998</v>
      </c>
      <c r="E27">
        <f>BAWANA!AM27</f>
        <v>0</v>
      </c>
      <c r="F27">
        <f t="shared" si="4"/>
        <v>256</v>
      </c>
      <c r="G27">
        <f t="shared" si="5"/>
        <v>211.57999999999998</v>
      </c>
      <c r="H27" s="112"/>
      <c r="I27">
        <f>BRPL_EOD!AI27+BRPL_EOD!AJ27</f>
        <v>82.25</v>
      </c>
      <c r="J27">
        <f>BYPL_EOD!AI27+BYPL_EOD!AJ27</f>
        <v>47.56</v>
      </c>
      <c r="K27">
        <f>MES_EOD!AI27+MES_EOD!AJ27</f>
        <v>5</v>
      </c>
      <c r="L27">
        <f>NDMC_EOD!AI27+NDMC_EOD!AJ27</f>
        <v>19.28</v>
      </c>
      <c r="M27">
        <f>TPDDL_EOD!AI27+TPDDL_EOD!AJ27</f>
        <v>57.48</v>
      </c>
      <c r="N27">
        <f t="shared" si="0"/>
        <v>211.57</v>
      </c>
      <c r="O27" s="112">
        <f t="shared" si="1"/>
        <v>9.9999999999909051E-3</v>
      </c>
      <c r="P27">
        <v>82.253887602212032</v>
      </c>
      <c r="Q27">
        <v>47.562247955759325</v>
      </c>
      <c r="R27">
        <v>5.0002363284019475</v>
      </c>
      <c r="S27">
        <v>19.280911282317909</v>
      </c>
      <c r="T27">
        <v>57.482716831308778</v>
      </c>
      <c r="U27" s="114">
        <f t="shared" si="2"/>
        <v>211.57999999999998</v>
      </c>
      <c r="V27" s="112">
        <f t="shared" si="3"/>
        <v>0</v>
      </c>
      <c r="Y27">
        <f>BAWANA!AW27+BAWANA!AX27</f>
        <v>26.42</v>
      </c>
      <c r="Z27">
        <f>BAWANA!BD27+BAWANA!BE27</f>
        <v>32</v>
      </c>
      <c r="AA27">
        <f>BAWANA!X27+BAWANA!Y27</f>
        <v>26.42</v>
      </c>
      <c r="AB27">
        <f>BAWANA!AE27+BAWANA!AF27</f>
        <v>32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211.57999999999998</v>
      </c>
      <c r="E28">
        <f>BAWANA!AM28</f>
        <v>0</v>
      </c>
      <c r="F28">
        <f t="shared" si="4"/>
        <v>256</v>
      </c>
      <c r="G28">
        <f t="shared" si="5"/>
        <v>211.57999999999998</v>
      </c>
      <c r="H28" s="112"/>
      <c r="I28">
        <f>BRPL_EOD!AI28+BRPL_EOD!AJ28</f>
        <v>82.25</v>
      </c>
      <c r="J28">
        <f>BYPL_EOD!AI28+BYPL_EOD!AJ28</f>
        <v>47.56</v>
      </c>
      <c r="K28">
        <f>MES_EOD!AI28+MES_EOD!AJ28</f>
        <v>5</v>
      </c>
      <c r="L28">
        <f>NDMC_EOD!AI28+NDMC_EOD!AJ28</f>
        <v>19.28</v>
      </c>
      <c r="M28">
        <f>TPDDL_EOD!AI28+TPDDL_EOD!AJ28</f>
        <v>57.48</v>
      </c>
      <c r="N28">
        <f t="shared" si="0"/>
        <v>211.57</v>
      </c>
      <c r="O28" s="112">
        <f t="shared" si="1"/>
        <v>9.9999999999909051E-3</v>
      </c>
      <c r="P28">
        <v>82.253887602212032</v>
      </c>
      <c r="Q28">
        <v>47.562247955759325</v>
      </c>
      <c r="R28">
        <v>5.0002363284019475</v>
      </c>
      <c r="S28">
        <v>19.280911282317909</v>
      </c>
      <c r="T28">
        <v>57.482716831308778</v>
      </c>
      <c r="U28" s="114">
        <f t="shared" si="2"/>
        <v>211.57999999999998</v>
      </c>
      <c r="V28" s="112">
        <f t="shared" si="3"/>
        <v>0</v>
      </c>
      <c r="Y28">
        <f>BAWANA!AW28+BAWANA!AX28</f>
        <v>26.42</v>
      </c>
      <c r="Z28">
        <f>BAWANA!BD28+BAWANA!BE28</f>
        <v>32</v>
      </c>
      <c r="AA28">
        <f>BAWANA!X28+BAWANA!Y28</f>
        <v>26.42</v>
      </c>
      <c r="AB28">
        <f>BAWANA!AE28+BAWANA!AF28</f>
        <v>32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213.82999999999998</v>
      </c>
      <c r="E29">
        <f>BAWANA!AM29</f>
        <v>0</v>
      </c>
      <c r="F29">
        <f t="shared" si="4"/>
        <v>256</v>
      </c>
      <c r="G29">
        <f t="shared" si="5"/>
        <v>213.82999999999998</v>
      </c>
      <c r="H29" s="112"/>
      <c r="I29">
        <f>BRPL_EOD!AI29+BRPL_EOD!AJ29</f>
        <v>82.25</v>
      </c>
      <c r="J29">
        <f>BYPL_EOD!AI29+BYPL_EOD!AJ29</f>
        <v>55</v>
      </c>
      <c r="K29">
        <f>MES_EOD!AI29+MES_EOD!AJ29</f>
        <v>5</v>
      </c>
      <c r="L29">
        <f>NDMC_EOD!AI29+NDMC_EOD!AJ29</f>
        <v>19</v>
      </c>
      <c r="M29">
        <f>TPDDL_EOD!AI29+TPDDL_EOD!AJ29</f>
        <v>52.58</v>
      </c>
      <c r="N29">
        <f t="shared" si="0"/>
        <v>213.82999999999998</v>
      </c>
      <c r="O29" s="112">
        <f t="shared" si="1"/>
        <v>0</v>
      </c>
      <c r="P29">
        <v>82.25</v>
      </c>
      <c r="Q29">
        <v>55</v>
      </c>
      <c r="R29">
        <v>5</v>
      </c>
      <c r="S29">
        <v>19</v>
      </c>
      <c r="T29">
        <v>52.58</v>
      </c>
      <c r="U29" s="114">
        <f t="shared" si="2"/>
        <v>213.82999999999998</v>
      </c>
      <c r="V29" s="112">
        <f t="shared" si="3"/>
        <v>0</v>
      </c>
      <c r="Y29">
        <f>BAWANA!AW29+BAWANA!AX29</f>
        <v>24.17</v>
      </c>
      <c r="Z29">
        <f>BAWANA!BD29+BAWANA!BE29</f>
        <v>32</v>
      </c>
      <c r="AA29">
        <f>BAWANA!X29+BAWANA!Y29</f>
        <v>24.17</v>
      </c>
      <c r="AB29">
        <f>BAWANA!AE29+BAWANA!AF29</f>
        <v>32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230.86</v>
      </c>
      <c r="E30">
        <f>BAWANA!AM30</f>
        <v>0</v>
      </c>
      <c r="F30">
        <f t="shared" si="4"/>
        <v>256</v>
      </c>
      <c r="G30">
        <f t="shared" si="5"/>
        <v>230.86</v>
      </c>
      <c r="H30" s="112"/>
      <c r="I30">
        <f>BRPL_EOD!AI30+BRPL_EOD!AJ30</f>
        <v>82.25</v>
      </c>
      <c r="J30">
        <f>BYPL_EOD!AI30+BYPL_EOD!AJ30</f>
        <v>55</v>
      </c>
      <c r="K30">
        <f>MES_EOD!AI30+MES_EOD!AJ30</f>
        <v>5</v>
      </c>
      <c r="L30">
        <f>NDMC_EOD!AI30+NDMC_EOD!AJ30</f>
        <v>19</v>
      </c>
      <c r="M30">
        <f>TPDDL_EOD!AI30+TPDDL_EOD!AJ30</f>
        <v>69.61</v>
      </c>
      <c r="N30">
        <f t="shared" si="0"/>
        <v>230.86</v>
      </c>
      <c r="O30" s="112">
        <f t="shared" si="1"/>
        <v>0</v>
      </c>
      <c r="P30">
        <v>82.25</v>
      </c>
      <c r="Q30">
        <v>55</v>
      </c>
      <c r="R30">
        <v>5</v>
      </c>
      <c r="S30">
        <v>19</v>
      </c>
      <c r="T30">
        <v>69.61</v>
      </c>
      <c r="U30" s="114">
        <f t="shared" si="2"/>
        <v>230.86</v>
      </c>
      <c r="V30" s="112">
        <f t="shared" si="3"/>
        <v>0</v>
      </c>
      <c r="Y30">
        <f>BAWANA!AW30+BAWANA!AX30</f>
        <v>7.14</v>
      </c>
      <c r="Z30">
        <f>BAWANA!BD30+BAWANA!BE30</f>
        <v>32</v>
      </c>
      <c r="AA30">
        <f>BAWANA!X30+BAWANA!Y30</f>
        <v>7.14</v>
      </c>
      <c r="AB30">
        <f>BAWANA!AE30+BAWANA!AF30</f>
        <v>32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230.86</v>
      </c>
      <c r="E31">
        <f>BAWANA!AM31</f>
        <v>0</v>
      </c>
      <c r="F31">
        <f t="shared" si="4"/>
        <v>256</v>
      </c>
      <c r="G31">
        <f t="shared" si="5"/>
        <v>230.86</v>
      </c>
      <c r="H31" s="112"/>
      <c r="I31">
        <f>BRPL_EOD!AI31+BRPL_EOD!AJ31</f>
        <v>82.25</v>
      </c>
      <c r="J31">
        <f>BYPL_EOD!AI31+BYPL_EOD!AJ31</f>
        <v>55</v>
      </c>
      <c r="K31">
        <f>MES_EOD!AI31+MES_EOD!AJ31</f>
        <v>5</v>
      </c>
      <c r="L31">
        <f>NDMC_EOD!AI31+NDMC_EOD!AJ31</f>
        <v>19</v>
      </c>
      <c r="M31">
        <f>TPDDL_EOD!AI31+TPDDL_EOD!AJ31</f>
        <v>69.61</v>
      </c>
      <c r="N31">
        <f t="shared" si="0"/>
        <v>230.86</v>
      </c>
      <c r="O31" s="112">
        <f t="shared" si="1"/>
        <v>0</v>
      </c>
      <c r="P31">
        <v>82.25</v>
      </c>
      <c r="Q31">
        <v>55</v>
      </c>
      <c r="R31">
        <v>5</v>
      </c>
      <c r="S31">
        <v>19</v>
      </c>
      <c r="T31">
        <v>69.61</v>
      </c>
      <c r="U31" s="114">
        <f t="shared" si="2"/>
        <v>230.86</v>
      </c>
      <c r="V31" s="112">
        <f t="shared" si="3"/>
        <v>0</v>
      </c>
      <c r="Y31">
        <f>BAWANA!AW31+BAWANA!AX31</f>
        <v>7.14</v>
      </c>
      <c r="Z31">
        <f>BAWANA!BD31+BAWANA!BE31</f>
        <v>32</v>
      </c>
      <c r="AA31">
        <f>BAWANA!X31+BAWANA!Y31</f>
        <v>7.14</v>
      </c>
      <c r="AB31">
        <f>BAWANA!AE31+BAWANA!AF31</f>
        <v>32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230.86</v>
      </c>
      <c r="E32">
        <f>BAWANA!AM32</f>
        <v>0</v>
      </c>
      <c r="F32">
        <f t="shared" si="4"/>
        <v>256</v>
      </c>
      <c r="G32">
        <f t="shared" si="5"/>
        <v>230.86</v>
      </c>
      <c r="H32" s="112"/>
      <c r="I32">
        <f>BRPL_EOD!AI32+BRPL_EOD!AJ32</f>
        <v>82.25</v>
      </c>
      <c r="J32">
        <f>BYPL_EOD!AI32+BYPL_EOD!AJ32</f>
        <v>55</v>
      </c>
      <c r="K32">
        <f>MES_EOD!AI32+MES_EOD!AJ32</f>
        <v>5</v>
      </c>
      <c r="L32">
        <f>NDMC_EOD!AI32+NDMC_EOD!AJ32</f>
        <v>19</v>
      </c>
      <c r="M32">
        <f>TPDDL_EOD!AI32+TPDDL_EOD!AJ32</f>
        <v>69.61</v>
      </c>
      <c r="N32">
        <f t="shared" si="0"/>
        <v>230.86</v>
      </c>
      <c r="O32" s="112">
        <f t="shared" si="1"/>
        <v>0</v>
      </c>
      <c r="P32">
        <v>82.25</v>
      </c>
      <c r="Q32">
        <v>55</v>
      </c>
      <c r="R32">
        <v>5</v>
      </c>
      <c r="S32">
        <v>19</v>
      </c>
      <c r="T32">
        <v>69.61</v>
      </c>
      <c r="U32" s="114">
        <f t="shared" si="2"/>
        <v>230.86</v>
      </c>
      <c r="V32" s="112">
        <f t="shared" si="3"/>
        <v>0</v>
      </c>
      <c r="Y32">
        <f>BAWANA!AW32+BAWANA!AX32</f>
        <v>7.14</v>
      </c>
      <c r="Z32">
        <f>BAWANA!BD32+BAWANA!BE32</f>
        <v>32</v>
      </c>
      <c r="AA32">
        <f>BAWANA!X32+BAWANA!Y32</f>
        <v>7.14</v>
      </c>
      <c r="AB32">
        <f>BAWANA!AE32+BAWANA!AF32</f>
        <v>32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216.61</v>
      </c>
      <c r="E33">
        <f>BAWANA!AM33</f>
        <v>0</v>
      </c>
      <c r="F33">
        <f t="shared" si="4"/>
        <v>256</v>
      </c>
      <c r="G33">
        <f t="shared" si="5"/>
        <v>216.61</v>
      </c>
      <c r="H33" s="112"/>
      <c r="I33">
        <f>BRPL_EOD!AI33+BRPL_EOD!AJ33</f>
        <v>75</v>
      </c>
      <c r="J33">
        <f>BYPL_EOD!AI33+BYPL_EOD!AJ33</f>
        <v>48</v>
      </c>
      <c r="K33">
        <f>MES_EOD!AI33+MES_EOD!AJ33</f>
        <v>5</v>
      </c>
      <c r="L33">
        <f>NDMC_EOD!AI33+NDMC_EOD!AJ33</f>
        <v>19</v>
      </c>
      <c r="M33">
        <f>TPDDL_EOD!AI33+TPDDL_EOD!AJ33</f>
        <v>69.61</v>
      </c>
      <c r="N33">
        <f t="shared" si="0"/>
        <v>216.61</v>
      </c>
      <c r="O33" s="112">
        <f t="shared" si="1"/>
        <v>0</v>
      </c>
      <c r="P33">
        <v>75</v>
      </c>
      <c r="Q33">
        <v>48</v>
      </c>
      <c r="R33">
        <v>5</v>
      </c>
      <c r="S33">
        <v>19</v>
      </c>
      <c r="T33">
        <v>69.61</v>
      </c>
      <c r="U33" s="114">
        <f t="shared" si="2"/>
        <v>216.61</v>
      </c>
      <c r="V33" s="112">
        <f t="shared" si="3"/>
        <v>0</v>
      </c>
      <c r="Y33">
        <f>BAWANA!AW33+BAWANA!AX33</f>
        <v>21.39</v>
      </c>
      <c r="Z33">
        <f>BAWANA!BD33+BAWANA!BE33</f>
        <v>32</v>
      </c>
      <c r="AA33">
        <f>BAWANA!X33+BAWANA!Y33</f>
        <v>21.39</v>
      </c>
      <c r="AB33">
        <f>BAWANA!AE33+BAWANA!AF33</f>
        <v>32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211.64</v>
      </c>
      <c r="E34">
        <f>BAWANA!AM34</f>
        <v>0</v>
      </c>
      <c r="F34">
        <f t="shared" si="4"/>
        <v>256</v>
      </c>
      <c r="G34">
        <f t="shared" si="5"/>
        <v>211.64</v>
      </c>
      <c r="H34" s="112"/>
      <c r="I34">
        <f>BRPL_EOD!AI34+BRPL_EOD!AJ34</f>
        <v>82.06</v>
      </c>
      <c r="J34">
        <f>BYPL_EOD!AI34+BYPL_EOD!AJ34</f>
        <v>48</v>
      </c>
      <c r="K34">
        <f>MES_EOD!AI34+MES_EOD!AJ34</f>
        <v>5</v>
      </c>
      <c r="L34">
        <f>NDMC_EOD!AI34+NDMC_EOD!AJ34</f>
        <v>19.23</v>
      </c>
      <c r="M34">
        <f>TPDDL_EOD!AI34+TPDDL_EOD!AJ34</f>
        <v>57.34</v>
      </c>
      <c r="N34">
        <f t="shared" si="0"/>
        <v>211.63</v>
      </c>
      <c r="O34" s="112">
        <f t="shared" si="1"/>
        <v>9.9999999999909051E-3</v>
      </c>
      <c r="P34">
        <v>82.063877522090436</v>
      </c>
      <c r="Q34">
        <v>48.00226810943628</v>
      </c>
      <c r="R34">
        <v>5.0002362613996123</v>
      </c>
      <c r="S34">
        <v>19.230908661342909</v>
      </c>
      <c r="T34">
        <v>57.342709445730755</v>
      </c>
      <c r="U34" s="114">
        <f t="shared" si="2"/>
        <v>211.64</v>
      </c>
      <c r="V34" s="112">
        <f t="shared" si="3"/>
        <v>0</v>
      </c>
      <c r="Y34">
        <f>BAWANA!AW34+BAWANA!AX34</f>
        <v>26.36</v>
      </c>
      <c r="Z34">
        <f>BAWANA!BD34+BAWANA!BE34</f>
        <v>32</v>
      </c>
      <c r="AA34">
        <f>BAWANA!X34+BAWANA!Y34</f>
        <v>26.36</v>
      </c>
      <c r="AB34">
        <f>BAWANA!AE34+BAWANA!AF34</f>
        <v>32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211.64</v>
      </c>
      <c r="E35">
        <f>BAWANA!AM35</f>
        <v>0</v>
      </c>
      <c r="F35">
        <f t="shared" si="4"/>
        <v>256</v>
      </c>
      <c r="G35">
        <f t="shared" si="5"/>
        <v>211.64</v>
      </c>
      <c r="H35" s="112"/>
      <c r="I35">
        <f>BRPL_EOD!AI35+BRPL_EOD!AJ35</f>
        <v>82.06</v>
      </c>
      <c r="J35">
        <f>BYPL_EOD!AI35+BYPL_EOD!AJ35</f>
        <v>48</v>
      </c>
      <c r="K35">
        <f>MES_EOD!AI35+MES_EOD!AJ35</f>
        <v>5</v>
      </c>
      <c r="L35">
        <f>NDMC_EOD!AI35+NDMC_EOD!AJ35</f>
        <v>19.23</v>
      </c>
      <c r="M35">
        <f>TPDDL_EOD!AI35+TPDDL_EOD!AJ35</f>
        <v>57.34</v>
      </c>
      <c r="N35">
        <f t="shared" si="0"/>
        <v>211.63</v>
      </c>
      <c r="O35" s="112">
        <f t="shared" si="1"/>
        <v>9.9999999999909051E-3</v>
      </c>
      <c r="P35">
        <v>82.063877522090436</v>
      </c>
      <c r="Q35">
        <v>48.00226810943628</v>
      </c>
      <c r="R35">
        <v>5.0002362613996123</v>
      </c>
      <c r="S35">
        <v>19.230908661342909</v>
      </c>
      <c r="T35">
        <v>57.342709445730755</v>
      </c>
      <c r="U35" s="114">
        <f t="shared" si="2"/>
        <v>211.64</v>
      </c>
      <c r="V35" s="112">
        <f t="shared" si="3"/>
        <v>0</v>
      </c>
      <c r="Y35">
        <f>BAWANA!AW35+BAWANA!AX35</f>
        <v>26.36</v>
      </c>
      <c r="Z35">
        <f>BAWANA!BD35+BAWANA!BE35</f>
        <v>32</v>
      </c>
      <c r="AA35">
        <f>BAWANA!X35+BAWANA!Y35</f>
        <v>26.36</v>
      </c>
      <c r="AB35">
        <f>BAWANA!AE35+BAWANA!AF35</f>
        <v>32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211.64</v>
      </c>
      <c r="E36">
        <f>BAWANA!AM36</f>
        <v>0</v>
      </c>
      <c r="F36">
        <f t="shared" si="4"/>
        <v>256</v>
      </c>
      <c r="G36">
        <f t="shared" si="5"/>
        <v>211.64</v>
      </c>
      <c r="H36" s="112"/>
      <c r="I36">
        <f>BRPL_EOD!AI36+BRPL_EOD!AJ36</f>
        <v>82.06</v>
      </c>
      <c r="J36">
        <f>BYPL_EOD!AI36+BYPL_EOD!AJ36</f>
        <v>48</v>
      </c>
      <c r="K36">
        <f>MES_EOD!AI36+MES_EOD!AJ36</f>
        <v>5</v>
      </c>
      <c r="L36">
        <f>NDMC_EOD!AI36+NDMC_EOD!AJ36</f>
        <v>19.23</v>
      </c>
      <c r="M36">
        <f>TPDDL_EOD!AI36+TPDDL_EOD!AJ36</f>
        <v>57.34</v>
      </c>
      <c r="N36">
        <f t="shared" si="0"/>
        <v>211.63</v>
      </c>
      <c r="O36" s="112">
        <f t="shared" si="1"/>
        <v>9.9999999999909051E-3</v>
      </c>
      <c r="P36">
        <v>82.063877522090436</v>
      </c>
      <c r="Q36">
        <v>48.00226810943628</v>
      </c>
      <c r="R36">
        <v>5.0002362613996123</v>
      </c>
      <c r="S36">
        <v>19.230908661342909</v>
      </c>
      <c r="T36">
        <v>57.342709445730755</v>
      </c>
      <c r="U36" s="114">
        <f t="shared" si="2"/>
        <v>211.64</v>
      </c>
      <c r="V36" s="112">
        <f t="shared" si="3"/>
        <v>0</v>
      </c>
      <c r="Y36">
        <f>BAWANA!AW36+BAWANA!AX36</f>
        <v>26.36</v>
      </c>
      <c r="Z36">
        <f>BAWANA!BD36+BAWANA!BE36</f>
        <v>32</v>
      </c>
      <c r="AA36">
        <f>BAWANA!X36+BAWANA!Y36</f>
        <v>26.36</v>
      </c>
      <c r="AB36">
        <f>BAWANA!AE36+BAWANA!AF36</f>
        <v>32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211.64</v>
      </c>
      <c r="E37">
        <f>BAWANA!AM37</f>
        <v>0</v>
      </c>
      <c r="F37">
        <f t="shared" si="4"/>
        <v>256</v>
      </c>
      <c r="G37">
        <f t="shared" si="5"/>
        <v>211.64</v>
      </c>
      <c r="H37" s="112"/>
      <c r="I37">
        <f>BRPL_EOD!AI37+BRPL_EOD!AJ37</f>
        <v>82.06</v>
      </c>
      <c r="J37">
        <f>BYPL_EOD!AI37+BYPL_EOD!AJ37</f>
        <v>48</v>
      </c>
      <c r="K37">
        <f>MES_EOD!AI37+MES_EOD!AJ37</f>
        <v>5</v>
      </c>
      <c r="L37">
        <f>NDMC_EOD!AI37+NDMC_EOD!AJ37</f>
        <v>19.23</v>
      </c>
      <c r="M37">
        <f>TPDDL_EOD!AI37+TPDDL_EOD!AJ37</f>
        <v>57.34</v>
      </c>
      <c r="N37">
        <f t="shared" si="0"/>
        <v>211.63</v>
      </c>
      <c r="O37" s="112">
        <f t="shared" si="1"/>
        <v>9.9999999999909051E-3</v>
      </c>
      <c r="P37">
        <v>82.063877522090436</v>
      </c>
      <c r="Q37">
        <v>48.00226810943628</v>
      </c>
      <c r="R37">
        <v>5.0002362613996123</v>
      </c>
      <c r="S37">
        <v>19.230908661342909</v>
      </c>
      <c r="T37">
        <v>57.342709445730755</v>
      </c>
      <c r="U37" s="114">
        <f t="shared" si="2"/>
        <v>211.64</v>
      </c>
      <c r="V37" s="112">
        <f t="shared" si="3"/>
        <v>0</v>
      </c>
      <c r="Y37">
        <f>BAWANA!AW37+BAWANA!AX37</f>
        <v>26.36</v>
      </c>
      <c r="Z37">
        <f>BAWANA!BD37+BAWANA!BE37</f>
        <v>32</v>
      </c>
      <c r="AA37">
        <f>BAWANA!X37+BAWANA!Y37</f>
        <v>26.36</v>
      </c>
      <c r="AB37">
        <f>BAWANA!AE37+BAWANA!AF37</f>
        <v>32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211.64</v>
      </c>
      <c r="E38">
        <f>BAWANA!AM38</f>
        <v>0</v>
      </c>
      <c r="F38">
        <f t="shared" si="4"/>
        <v>256</v>
      </c>
      <c r="G38">
        <f t="shared" si="5"/>
        <v>211.64</v>
      </c>
      <c r="H38" s="112"/>
      <c r="I38">
        <f>BRPL_EOD!AI38+BRPL_EOD!AJ38</f>
        <v>82.06</v>
      </c>
      <c r="J38">
        <f>BYPL_EOD!AI38+BYPL_EOD!AJ38</f>
        <v>48</v>
      </c>
      <c r="K38">
        <f>MES_EOD!AI38+MES_EOD!AJ38</f>
        <v>5</v>
      </c>
      <c r="L38">
        <f>NDMC_EOD!AI38+NDMC_EOD!AJ38</f>
        <v>19.23</v>
      </c>
      <c r="M38">
        <f>TPDDL_EOD!AI38+TPDDL_EOD!AJ38</f>
        <v>57.34</v>
      </c>
      <c r="N38">
        <f t="shared" si="0"/>
        <v>211.63</v>
      </c>
      <c r="O38" s="112">
        <f t="shared" si="1"/>
        <v>9.9999999999909051E-3</v>
      </c>
      <c r="P38">
        <v>82.063877522090436</v>
      </c>
      <c r="Q38">
        <v>48.00226810943628</v>
      </c>
      <c r="R38">
        <v>5.0002362613996123</v>
      </c>
      <c r="S38">
        <v>19.230908661342909</v>
      </c>
      <c r="T38">
        <v>57.342709445730755</v>
      </c>
      <c r="U38" s="114">
        <f t="shared" si="2"/>
        <v>211.64</v>
      </c>
      <c r="V38" s="112">
        <f t="shared" si="3"/>
        <v>0</v>
      </c>
      <c r="Y38">
        <f>BAWANA!AW38+BAWANA!AX38</f>
        <v>26.36</v>
      </c>
      <c r="Z38">
        <f>BAWANA!BD38+BAWANA!BE38</f>
        <v>32</v>
      </c>
      <c r="AA38">
        <f>BAWANA!X38+BAWANA!Y38</f>
        <v>26.36</v>
      </c>
      <c r="AB38">
        <f>BAWANA!AE38+BAWANA!AF38</f>
        <v>32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211.64</v>
      </c>
      <c r="E39">
        <f>BAWANA!AM39</f>
        <v>0</v>
      </c>
      <c r="F39">
        <f t="shared" si="4"/>
        <v>256</v>
      </c>
      <c r="G39">
        <f t="shared" si="5"/>
        <v>211.64</v>
      </c>
      <c r="H39" s="112"/>
      <c r="I39">
        <f>BRPL_EOD!AI39+BRPL_EOD!AJ39</f>
        <v>82.06</v>
      </c>
      <c r="J39">
        <f>BYPL_EOD!AI39+BYPL_EOD!AJ39</f>
        <v>48</v>
      </c>
      <c r="K39">
        <f>MES_EOD!AI39+MES_EOD!AJ39</f>
        <v>5</v>
      </c>
      <c r="L39">
        <f>NDMC_EOD!AI39+NDMC_EOD!AJ39</f>
        <v>19.23</v>
      </c>
      <c r="M39">
        <f>TPDDL_EOD!AI39+TPDDL_EOD!AJ39</f>
        <v>57.34</v>
      </c>
      <c r="N39">
        <f t="shared" si="0"/>
        <v>211.63</v>
      </c>
      <c r="O39" s="112">
        <f t="shared" si="1"/>
        <v>9.9999999999909051E-3</v>
      </c>
      <c r="P39">
        <v>82.063877522090436</v>
      </c>
      <c r="Q39">
        <v>48.00226810943628</v>
      </c>
      <c r="R39">
        <v>5.0002362613996123</v>
      </c>
      <c r="S39">
        <v>19.230908661342909</v>
      </c>
      <c r="T39">
        <v>57.342709445730755</v>
      </c>
      <c r="U39" s="114">
        <f t="shared" si="2"/>
        <v>211.64</v>
      </c>
      <c r="V39" s="112">
        <f t="shared" si="3"/>
        <v>0</v>
      </c>
      <c r="Y39">
        <f>BAWANA!AW39+BAWANA!AX39</f>
        <v>26.36</v>
      </c>
      <c r="Z39">
        <f>BAWANA!BD39+BAWANA!BE39</f>
        <v>32</v>
      </c>
      <c r="AA39">
        <f>BAWANA!X39+BAWANA!Y39</f>
        <v>26.36</v>
      </c>
      <c r="AB39">
        <f>BAWANA!AE39+BAWANA!AF39</f>
        <v>32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212.71</v>
      </c>
      <c r="E40">
        <f>BAWANA!AM40</f>
        <v>0</v>
      </c>
      <c r="F40">
        <f t="shared" si="4"/>
        <v>256</v>
      </c>
      <c r="G40">
        <f t="shared" si="5"/>
        <v>212.71</v>
      </c>
      <c r="H40" s="112"/>
      <c r="I40">
        <f>BRPL_EOD!AI40+BRPL_EOD!AJ40</f>
        <v>78.709999999999994</v>
      </c>
      <c r="J40">
        <f>BYPL_EOD!AI40+BYPL_EOD!AJ40</f>
        <v>55</v>
      </c>
      <c r="K40">
        <f>MES_EOD!AI40+MES_EOD!AJ40</f>
        <v>5</v>
      </c>
      <c r="L40">
        <f>NDMC_EOD!AI40+NDMC_EOD!AJ40</f>
        <v>19</v>
      </c>
      <c r="M40">
        <f>TPDDL_EOD!AI40+TPDDL_EOD!AJ40</f>
        <v>55</v>
      </c>
      <c r="N40">
        <f t="shared" si="0"/>
        <v>212.70999999999998</v>
      </c>
      <c r="O40" s="112">
        <f t="shared" si="1"/>
        <v>0</v>
      </c>
      <c r="P40">
        <v>78.710000000000008</v>
      </c>
      <c r="Q40">
        <v>55.000000000000007</v>
      </c>
      <c r="R40">
        <v>5.0000000000000009</v>
      </c>
      <c r="S40">
        <v>19.000000000000004</v>
      </c>
      <c r="T40">
        <v>55.000000000000007</v>
      </c>
      <c r="U40" s="114">
        <f t="shared" si="2"/>
        <v>212.71</v>
      </c>
      <c r="V40" s="112">
        <f t="shared" si="3"/>
        <v>0</v>
      </c>
      <c r="Y40">
        <f>BAWANA!AW40+BAWANA!AX40</f>
        <v>25.29</v>
      </c>
      <c r="Z40">
        <f>BAWANA!BD40+BAWANA!BE40</f>
        <v>32</v>
      </c>
      <c r="AA40">
        <f>BAWANA!X40+BAWANA!Y40</f>
        <v>25.29</v>
      </c>
      <c r="AB40">
        <f>BAWANA!AE40+BAWANA!AF40</f>
        <v>32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212.71</v>
      </c>
      <c r="E41">
        <f>BAWANA!AM41</f>
        <v>0</v>
      </c>
      <c r="F41">
        <f t="shared" si="4"/>
        <v>256</v>
      </c>
      <c r="G41">
        <f t="shared" si="5"/>
        <v>212.71</v>
      </c>
      <c r="H41" s="112"/>
      <c r="I41">
        <f>BRPL_EOD!AI41+BRPL_EOD!AJ41</f>
        <v>78.709999999999994</v>
      </c>
      <c r="J41">
        <f>BYPL_EOD!AI41+BYPL_EOD!AJ41</f>
        <v>55</v>
      </c>
      <c r="K41">
        <f>MES_EOD!AI41+MES_EOD!AJ41</f>
        <v>5</v>
      </c>
      <c r="L41">
        <f>NDMC_EOD!AI41+NDMC_EOD!AJ41</f>
        <v>19</v>
      </c>
      <c r="M41">
        <f>TPDDL_EOD!AI41+TPDDL_EOD!AJ41</f>
        <v>55</v>
      </c>
      <c r="N41">
        <f t="shared" si="0"/>
        <v>212.70999999999998</v>
      </c>
      <c r="O41" s="112">
        <f t="shared" si="1"/>
        <v>0</v>
      </c>
      <c r="P41">
        <v>78.710000000000008</v>
      </c>
      <c r="Q41">
        <v>55.000000000000007</v>
      </c>
      <c r="R41">
        <v>5.0000000000000009</v>
      </c>
      <c r="S41">
        <v>19.000000000000004</v>
      </c>
      <c r="T41">
        <v>55.000000000000007</v>
      </c>
      <c r="U41" s="114">
        <f t="shared" si="2"/>
        <v>212.71</v>
      </c>
      <c r="V41" s="112">
        <f t="shared" si="3"/>
        <v>0</v>
      </c>
      <c r="Y41">
        <f>BAWANA!AW41+BAWANA!AX41</f>
        <v>25.29</v>
      </c>
      <c r="Z41">
        <f>BAWANA!BD41+BAWANA!BE41</f>
        <v>32</v>
      </c>
      <c r="AA41">
        <f>BAWANA!X41+BAWANA!Y41</f>
        <v>25.29</v>
      </c>
      <c r="AB41">
        <f>BAWANA!AE41+BAWANA!AF41</f>
        <v>32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212.71</v>
      </c>
      <c r="E42">
        <f>BAWANA!AM42</f>
        <v>0</v>
      </c>
      <c r="F42">
        <f t="shared" si="4"/>
        <v>256</v>
      </c>
      <c r="G42">
        <f t="shared" si="5"/>
        <v>212.71</v>
      </c>
      <c r="H42" s="112"/>
      <c r="I42">
        <f>BRPL_EOD!AI42+BRPL_EOD!AJ42</f>
        <v>78.709999999999994</v>
      </c>
      <c r="J42">
        <f>BYPL_EOD!AI42+BYPL_EOD!AJ42</f>
        <v>55</v>
      </c>
      <c r="K42">
        <f>MES_EOD!AI42+MES_EOD!AJ42</f>
        <v>5</v>
      </c>
      <c r="L42">
        <f>NDMC_EOD!AI42+NDMC_EOD!AJ42</f>
        <v>19</v>
      </c>
      <c r="M42">
        <f>TPDDL_EOD!AI42+TPDDL_EOD!AJ42</f>
        <v>55</v>
      </c>
      <c r="N42">
        <f t="shared" si="0"/>
        <v>212.70999999999998</v>
      </c>
      <c r="O42" s="112">
        <f t="shared" si="1"/>
        <v>0</v>
      </c>
      <c r="P42">
        <v>78.710000000000008</v>
      </c>
      <c r="Q42">
        <v>55.000000000000007</v>
      </c>
      <c r="R42">
        <v>5.0000000000000009</v>
      </c>
      <c r="S42">
        <v>19.000000000000004</v>
      </c>
      <c r="T42">
        <v>55.000000000000007</v>
      </c>
      <c r="U42" s="114">
        <f t="shared" si="2"/>
        <v>212.71</v>
      </c>
      <c r="V42" s="112">
        <f t="shared" si="3"/>
        <v>0</v>
      </c>
      <c r="Y42">
        <f>BAWANA!AW42+BAWANA!AX42</f>
        <v>25.29</v>
      </c>
      <c r="Z42">
        <f>BAWANA!BD42+BAWANA!BE42</f>
        <v>32</v>
      </c>
      <c r="AA42">
        <f>BAWANA!X42+BAWANA!Y42</f>
        <v>25.29</v>
      </c>
      <c r="AB42">
        <f>BAWANA!AE42+BAWANA!AF42</f>
        <v>32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223.61</v>
      </c>
      <c r="E43">
        <f>BAWANA!AM43</f>
        <v>0</v>
      </c>
      <c r="F43">
        <f t="shared" si="4"/>
        <v>256</v>
      </c>
      <c r="G43">
        <f t="shared" si="5"/>
        <v>223.61</v>
      </c>
      <c r="H43" s="112"/>
      <c r="I43">
        <f>BRPL_EOD!AI43+BRPL_EOD!AJ43</f>
        <v>75</v>
      </c>
      <c r="J43">
        <f>BYPL_EOD!AI43+BYPL_EOD!AJ43</f>
        <v>55</v>
      </c>
      <c r="K43">
        <f>MES_EOD!AI43+MES_EOD!AJ43</f>
        <v>5</v>
      </c>
      <c r="L43">
        <f>NDMC_EOD!AI43+NDMC_EOD!AJ43</f>
        <v>19</v>
      </c>
      <c r="M43">
        <f>TPDDL_EOD!AI43+TPDDL_EOD!AJ43</f>
        <v>69.61</v>
      </c>
      <c r="N43">
        <f t="shared" si="0"/>
        <v>223.61</v>
      </c>
      <c r="O43" s="112">
        <f t="shared" si="1"/>
        <v>0</v>
      </c>
      <c r="P43">
        <v>75</v>
      </c>
      <c r="Q43">
        <v>55</v>
      </c>
      <c r="R43">
        <v>5</v>
      </c>
      <c r="S43">
        <v>19</v>
      </c>
      <c r="T43">
        <v>69.61</v>
      </c>
      <c r="U43" s="114">
        <f t="shared" si="2"/>
        <v>223.61</v>
      </c>
      <c r="V43" s="112">
        <f t="shared" si="3"/>
        <v>0</v>
      </c>
      <c r="Y43">
        <f>BAWANA!AW43+BAWANA!AX43</f>
        <v>14.39</v>
      </c>
      <c r="Z43">
        <f>BAWANA!BD43+BAWANA!BE43</f>
        <v>32</v>
      </c>
      <c r="AA43">
        <f>BAWANA!X43+BAWANA!Y43</f>
        <v>14.39</v>
      </c>
      <c r="AB43">
        <f>BAWANA!AE43+BAWANA!AF43</f>
        <v>32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223.61</v>
      </c>
      <c r="E44">
        <f>BAWANA!AM44</f>
        <v>0</v>
      </c>
      <c r="F44">
        <f t="shared" si="4"/>
        <v>256</v>
      </c>
      <c r="G44">
        <f t="shared" si="5"/>
        <v>223.61</v>
      </c>
      <c r="H44" s="112"/>
      <c r="I44">
        <f>BRPL_EOD!AI44+BRPL_EOD!AJ44</f>
        <v>75</v>
      </c>
      <c r="J44">
        <f>BYPL_EOD!AI44+BYPL_EOD!AJ44</f>
        <v>55</v>
      </c>
      <c r="K44">
        <f>MES_EOD!AI44+MES_EOD!AJ44</f>
        <v>5</v>
      </c>
      <c r="L44">
        <f>NDMC_EOD!AI44+NDMC_EOD!AJ44</f>
        <v>19</v>
      </c>
      <c r="M44">
        <f>TPDDL_EOD!AI44+TPDDL_EOD!AJ44</f>
        <v>69.61</v>
      </c>
      <c r="N44">
        <f t="shared" si="0"/>
        <v>223.61</v>
      </c>
      <c r="O44" s="112">
        <f t="shared" si="1"/>
        <v>0</v>
      </c>
      <c r="P44">
        <v>75</v>
      </c>
      <c r="Q44">
        <v>55</v>
      </c>
      <c r="R44">
        <v>5</v>
      </c>
      <c r="S44">
        <v>19</v>
      </c>
      <c r="T44">
        <v>69.61</v>
      </c>
      <c r="U44" s="114">
        <f t="shared" si="2"/>
        <v>223.61</v>
      </c>
      <c r="V44" s="112">
        <f t="shared" si="3"/>
        <v>0</v>
      </c>
      <c r="Y44">
        <f>BAWANA!AW44+BAWANA!AX44</f>
        <v>14.39</v>
      </c>
      <c r="Z44">
        <f>BAWANA!BD44+BAWANA!BE44</f>
        <v>32</v>
      </c>
      <c r="AA44">
        <f>BAWANA!X44+BAWANA!Y44</f>
        <v>14.39</v>
      </c>
      <c r="AB44">
        <f>BAWANA!AE44+BAWANA!AF44</f>
        <v>32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223.61</v>
      </c>
      <c r="E45">
        <f>BAWANA!AM45</f>
        <v>0</v>
      </c>
      <c r="F45">
        <f t="shared" si="4"/>
        <v>256</v>
      </c>
      <c r="G45">
        <f t="shared" si="5"/>
        <v>223.61</v>
      </c>
      <c r="H45" s="112"/>
      <c r="I45">
        <f>BRPL_EOD!AI45+BRPL_EOD!AJ45</f>
        <v>75</v>
      </c>
      <c r="J45">
        <f>BYPL_EOD!AI45+BYPL_EOD!AJ45</f>
        <v>55</v>
      </c>
      <c r="K45">
        <f>MES_EOD!AI45+MES_EOD!AJ45</f>
        <v>5</v>
      </c>
      <c r="L45">
        <f>NDMC_EOD!AI45+NDMC_EOD!AJ45</f>
        <v>19</v>
      </c>
      <c r="M45">
        <f>TPDDL_EOD!AI45+TPDDL_EOD!AJ45</f>
        <v>69.61</v>
      </c>
      <c r="N45">
        <f t="shared" si="0"/>
        <v>223.61</v>
      </c>
      <c r="O45" s="112">
        <f t="shared" si="1"/>
        <v>0</v>
      </c>
      <c r="P45">
        <v>75</v>
      </c>
      <c r="Q45">
        <v>55</v>
      </c>
      <c r="R45">
        <v>5</v>
      </c>
      <c r="S45">
        <v>19</v>
      </c>
      <c r="T45">
        <v>69.61</v>
      </c>
      <c r="U45" s="114">
        <f t="shared" si="2"/>
        <v>223.61</v>
      </c>
      <c r="V45" s="112">
        <f t="shared" si="3"/>
        <v>0</v>
      </c>
      <c r="Y45">
        <f>BAWANA!AW45+BAWANA!AX45</f>
        <v>14.39</v>
      </c>
      <c r="Z45">
        <f>BAWANA!BD45+BAWANA!BE45</f>
        <v>32</v>
      </c>
      <c r="AA45">
        <f>BAWANA!X45+BAWANA!Y45</f>
        <v>14.39</v>
      </c>
      <c r="AB45">
        <f>BAWANA!AE45+BAWANA!AF45</f>
        <v>32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223.61</v>
      </c>
      <c r="E46">
        <f>BAWANA!AM46</f>
        <v>0</v>
      </c>
      <c r="F46">
        <f t="shared" si="4"/>
        <v>256</v>
      </c>
      <c r="G46">
        <f t="shared" si="5"/>
        <v>223.61</v>
      </c>
      <c r="H46" s="112"/>
      <c r="I46">
        <f>BRPL_EOD!AI46+BRPL_EOD!AJ46</f>
        <v>75</v>
      </c>
      <c r="J46">
        <f>BYPL_EOD!AI46+BYPL_EOD!AJ46</f>
        <v>55</v>
      </c>
      <c r="K46">
        <f>MES_EOD!AI46+MES_EOD!AJ46</f>
        <v>5</v>
      </c>
      <c r="L46">
        <f>NDMC_EOD!AI46+NDMC_EOD!AJ46</f>
        <v>19</v>
      </c>
      <c r="M46">
        <f>TPDDL_EOD!AI46+TPDDL_EOD!AJ46</f>
        <v>69.61</v>
      </c>
      <c r="N46">
        <f t="shared" si="0"/>
        <v>223.61</v>
      </c>
      <c r="O46" s="112">
        <f t="shared" si="1"/>
        <v>0</v>
      </c>
      <c r="P46">
        <v>75</v>
      </c>
      <c r="Q46">
        <v>55</v>
      </c>
      <c r="R46">
        <v>5</v>
      </c>
      <c r="S46">
        <v>19</v>
      </c>
      <c r="T46">
        <v>69.61</v>
      </c>
      <c r="U46" s="114">
        <f t="shared" si="2"/>
        <v>223.61</v>
      </c>
      <c r="V46" s="112">
        <f t="shared" si="3"/>
        <v>0</v>
      </c>
      <c r="Y46">
        <f>BAWANA!AW46+BAWANA!AX46</f>
        <v>14.39</v>
      </c>
      <c r="Z46">
        <f>BAWANA!BD46+BAWANA!BE46</f>
        <v>32</v>
      </c>
      <c r="AA46">
        <f>BAWANA!X46+BAWANA!Y46</f>
        <v>14.39</v>
      </c>
      <c r="AB46">
        <f>BAWANA!AE46+BAWANA!AF46</f>
        <v>32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212.71</v>
      </c>
      <c r="E47">
        <f>BAWANA!AM47</f>
        <v>0</v>
      </c>
      <c r="F47">
        <f t="shared" si="4"/>
        <v>256</v>
      </c>
      <c r="G47">
        <f t="shared" si="5"/>
        <v>212.71</v>
      </c>
      <c r="H47" s="112"/>
      <c r="I47">
        <f>BRPL_EOD!AI47+BRPL_EOD!AJ47</f>
        <v>78.709999999999994</v>
      </c>
      <c r="J47">
        <f>BYPL_EOD!AI47+BYPL_EOD!AJ47</f>
        <v>55</v>
      </c>
      <c r="K47">
        <f>MES_EOD!AI47+MES_EOD!AJ47</f>
        <v>5</v>
      </c>
      <c r="L47">
        <f>NDMC_EOD!AI47+NDMC_EOD!AJ47</f>
        <v>19</v>
      </c>
      <c r="M47">
        <f>TPDDL_EOD!AI47+TPDDL_EOD!AJ47</f>
        <v>55</v>
      </c>
      <c r="N47">
        <f t="shared" si="0"/>
        <v>212.70999999999998</v>
      </c>
      <c r="O47" s="112">
        <f t="shared" si="1"/>
        <v>0</v>
      </c>
      <c r="P47">
        <v>78.710000000000008</v>
      </c>
      <c r="Q47">
        <v>55.000000000000007</v>
      </c>
      <c r="R47">
        <v>5.0000000000000009</v>
      </c>
      <c r="S47">
        <v>19.000000000000004</v>
      </c>
      <c r="T47">
        <v>55.000000000000007</v>
      </c>
      <c r="U47" s="114">
        <f t="shared" si="2"/>
        <v>212.71</v>
      </c>
      <c r="V47" s="112">
        <f t="shared" si="3"/>
        <v>0</v>
      </c>
      <c r="Y47">
        <f>BAWANA!AW47+BAWANA!AX47</f>
        <v>25.29</v>
      </c>
      <c r="Z47">
        <f>BAWANA!BD47+BAWANA!BE47</f>
        <v>32</v>
      </c>
      <c r="AA47">
        <f>BAWANA!X47+BAWANA!Y47</f>
        <v>25.29</v>
      </c>
      <c r="AB47">
        <f>BAWANA!AE47+BAWANA!AF47</f>
        <v>32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212.71</v>
      </c>
      <c r="E48">
        <f>BAWANA!AM48</f>
        <v>0</v>
      </c>
      <c r="F48">
        <f t="shared" si="4"/>
        <v>256</v>
      </c>
      <c r="G48">
        <f t="shared" si="5"/>
        <v>212.71</v>
      </c>
      <c r="H48" s="112"/>
      <c r="I48">
        <f>BRPL_EOD!AI48+BRPL_EOD!AJ48</f>
        <v>78.709999999999994</v>
      </c>
      <c r="J48">
        <f>BYPL_EOD!AI48+BYPL_EOD!AJ48</f>
        <v>55</v>
      </c>
      <c r="K48">
        <f>MES_EOD!AI48+MES_EOD!AJ48</f>
        <v>5</v>
      </c>
      <c r="L48">
        <f>NDMC_EOD!AI48+NDMC_EOD!AJ48</f>
        <v>19</v>
      </c>
      <c r="M48">
        <f>TPDDL_EOD!AI48+TPDDL_EOD!AJ48</f>
        <v>55</v>
      </c>
      <c r="N48">
        <f t="shared" si="0"/>
        <v>212.70999999999998</v>
      </c>
      <c r="O48" s="112">
        <f t="shared" si="1"/>
        <v>0</v>
      </c>
      <c r="P48">
        <v>78.710000000000008</v>
      </c>
      <c r="Q48">
        <v>55.000000000000007</v>
      </c>
      <c r="R48">
        <v>5.0000000000000009</v>
      </c>
      <c r="S48">
        <v>19.000000000000004</v>
      </c>
      <c r="T48">
        <v>55.000000000000007</v>
      </c>
      <c r="U48" s="114">
        <f t="shared" si="2"/>
        <v>212.71</v>
      </c>
      <c r="V48" s="112">
        <f t="shared" si="3"/>
        <v>0</v>
      </c>
      <c r="Y48">
        <f>BAWANA!AW48+BAWANA!AX48</f>
        <v>25.29</v>
      </c>
      <c r="Z48">
        <f>BAWANA!BD48+BAWANA!BE48</f>
        <v>32</v>
      </c>
      <c r="AA48">
        <f>BAWANA!X48+BAWANA!Y48</f>
        <v>25.29</v>
      </c>
      <c r="AB48">
        <f>BAWANA!AE48+BAWANA!AF48</f>
        <v>32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212.71</v>
      </c>
      <c r="E49">
        <f>BAWANA!AM49</f>
        <v>0</v>
      </c>
      <c r="F49">
        <f t="shared" si="4"/>
        <v>256</v>
      </c>
      <c r="G49">
        <f t="shared" si="5"/>
        <v>212.71</v>
      </c>
      <c r="H49" s="112"/>
      <c r="I49">
        <f>BRPL_EOD!AI49+BRPL_EOD!AJ49</f>
        <v>78.709999999999994</v>
      </c>
      <c r="J49">
        <f>BYPL_EOD!AI49+BYPL_EOD!AJ49</f>
        <v>55</v>
      </c>
      <c r="K49">
        <f>MES_EOD!AI49+MES_EOD!AJ49</f>
        <v>5</v>
      </c>
      <c r="L49">
        <f>NDMC_EOD!AI49+NDMC_EOD!AJ49</f>
        <v>19</v>
      </c>
      <c r="M49">
        <f>TPDDL_EOD!AI49+TPDDL_EOD!AJ49</f>
        <v>55</v>
      </c>
      <c r="N49">
        <f t="shared" si="0"/>
        <v>212.70999999999998</v>
      </c>
      <c r="O49" s="112">
        <f t="shared" si="1"/>
        <v>0</v>
      </c>
      <c r="P49">
        <v>78.710000000000008</v>
      </c>
      <c r="Q49">
        <v>55.000000000000007</v>
      </c>
      <c r="R49">
        <v>5.0000000000000009</v>
      </c>
      <c r="S49">
        <v>19.000000000000004</v>
      </c>
      <c r="T49">
        <v>55.000000000000007</v>
      </c>
      <c r="U49" s="114">
        <f t="shared" si="2"/>
        <v>212.71</v>
      </c>
      <c r="V49" s="112">
        <f t="shared" si="3"/>
        <v>0</v>
      </c>
      <c r="Y49">
        <f>BAWANA!AW49+BAWANA!AX49</f>
        <v>25.29</v>
      </c>
      <c r="Z49">
        <f>BAWANA!BD49+BAWANA!BE49</f>
        <v>32</v>
      </c>
      <c r="AA49">
        <f>BAWANA!X49+BAWANA!Y49</f>
        <v>25.29</v>
      </c>
      <c r="AB49">
        <f>BAWANA!AE49+BAWANA!AF49</f>
        <v>32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212.71</v>
      </c>
      <c r="E50">
        <f>BAWANA!AM50</f>
        <v>0</v>
      </c>
      <c r="F50">
        <f t="shared" si="4"/>
        <v>256</v>
      </c>
      <c r="G50">
        <f t="shared" si="5"/>
        <v>212.71</v>
      </c>
      <c r="H50" s="112"/>
      <c r="I50">
        <f>BRPL_EOD!AI50+BRPL_EOD!AJ50</f>
        <v>78.709999999999994</v>
      </c>
      <c r="J50">
        <f>BYPL_EOD!AI50+BYPL_EOD!AJ50</f>
        <v>55</v>
      </c>
      <c r="K50">
        <f>MES_EOD!AI50+MES_EOD!AJ50</f>
        <v>5</v>
      </c>
      <c r="L50">
        <f>NDMC_EOD!AI50+NDMC_EOD!AJ50</f>
        <v>19</v>
      </c>
      <c r="M50">
        <f>TPDDL_EOD!AI50+TPDDL_EOD!AJ50</f>
        <v>55</v>
      </c>
      <c r="N50">
        <f t="shared" si="0"/>
        <v>212.70999999999998</v>
      </c>
      <c r="O50" s="112">
        <f t="shared" si="1"/>
        <v>0</v>
      </c>
      <c r="P50">
        <v>78.710000000000008</v>
      </c>
      <c r="Q50">
        <v>55.000000000000007</v>
      </c>
      <c r="R50">
        <v>5.0000000000000009</v>
      </c>
      <c r="S50">
        <v>19.000000000000004</v>
      </c>
      <c r="T50">
        <v>55.000000000000007</v>
      </c>
      <c r="U50" s="114">
        <f t="shared" si="2"/>
        <v>212.71</v>
      </c>
      <c r="V50" s="112">
        <f t="shared" si="3"/>
        <v>0</v>
      </c>
      <c r="Y50">
        <f>BAWANA!AW50+BAWANA!AX50</f>
        <v>25.29</v>
      </c>
      <c r="Z50">
        <f>BAWANA!BD50+BAWANA!BE50</f>
        <v>32</v>
      </c>
      <c r="AA50">
        <f>BAWANA!X50+BAWANA!Y50</f>
        <v>25.29</v>
      </c>
      <c r="AB50">
        <f>BAWANA!AE50+BAWANA!AF50</f>
        <v>32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206</v>
      </c>
      <c r="E51">
        <f>BAWANA!AM51</f>
        <v>0</v>
      </c>
      <c r="F51">
        <f t="shared" si="4"/>
        <v>256</v>
      </c>
      <c r="G51">
        <f t="shared" si="5"/>
        <v>206</v>
      </c>
      <c r="H51" s="112"/>
      <c r="I51">
        <f>BRPL_EOD!AI51+BRPL_EOD!AJ51</f>
        <v>75</v>
      </c>
      <c r="J51">
        <f>BYPL_EOD!AI51+BYPL_EOD!AJ51</f>
        <v>55</v>
      </c>
      <c r="K51">
        <f>MES_EOD!AI51+MES_EOD!AJ51</f>
        <v>5</v>
      </c>
      <c r="L51">
        <f>NDMC_EOD!AI51+NDMC_EOD!AJ51</f>
        <v>19</v>
      </c>
      <c r="M51">
        <f>TPDDL_EOD!AI51+TPDDL_EOD!AJ51</f>
        <v>52</v>
      </c>
      <c r="N51">
        <f t="shared" si="0"/>
        <v>206</v>
      </c>
      <c r="O51" s="112">
        <f t="shared" si="1"/>
        <v>0</v>
      </c>
      <c r="P51">
        <v>75</v>
      </c>
      <c r="Q51">
        <v>55</v>
      </c>
      <c r="R51">
        <v>5</v>
      </c>
      <c r="S51">
        <v>19</v>
      </c>
      <c r="T51">
        <v>52</v>
      </c>
      <c r="U51" s="114">
        <f t="shared" si="2"/>
        <v>206</v>
      </c>
      <c r="V51" s="112">
        <f t="shared" si="3"/>
        <v>0</v>
      </c>
      <c r="Y51">
        <f>BAWANA!AW51+BAWANA!AX51</f>
        <v>32</v>
      </c>
      <c r="Z51">
        <f>BAWANA!BD51+BAWANA!BE51</f>
        <v>32</v>
      </c>
      <c r="AA51">
        <f>BAWANA!X51+BAWANA!Y51</f>
        <v>32</v>
      </c>
      <c r="AB51">
        <f>BAWANA!AE51+BAWANA!AF51</f>
        <v>32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206</v>
      </c>
      <c r="E52">
        <f>BAWANA!AM52</f>
        <v>0</v>
      </c>
      <c r="F52">
        <f t="shared" si="4"/>
        <v>256</v>
      </c>
      <c r="G52">
        <f t="shared" si="5"/>
        <v>206</v>
      </c>
      <c r="H52" s="112"/>
      <c r="I52">
        <f>BRPL_EOD!AI52+BRPL_EOD!AJ52</f>
        <v>75</v>
      </c>
      <c r="J52">
        <f>BYPL_EOD!AI52+BYPL_EOD!AJ52</f>
        <v>55</v>
      </c>
      <c r="K52">
        <f>MES_EOD!AI52+MES_EOD!AJ52</f>
        <v>5</v>
      </c>
      <c r="L52">
        <f>NDMC_EOD!AI52+NDMC_EOD!AJ52</f>
        <v>19</v>
      </c>
      <c r="M52">
        <f>TPDDL_EOD!AI52+TPDDL_EOD!AJ52</f>
        <v>52</v>
      </c>
      <c r="N52">
        <f t="shared" si="0"/>
        <v>206</v>
      </c>
      <c r="O52" s="112">
        <f t="shared" si="1"/>
        <v>0</v>
      </c>
      <c r="P52">
        <v>75</v>
      </c>
      <c r="Q52">
        <v>55</v>
      </c>
      <c r="R52">
        <v>5</v>
      </c>
      <c r="S52">
        <v>19</v>
      </c>
      <c r="T52">
        <v>52</v>
      </c>
      <c r="U52" s="114">
        <f t="shared" si="2"/>
        <v>206</v>
      </c>
      <c r="V52" s="112">
        <f t="shared" si="3"/>
        <v>0</v>
      </c>
      <c r="Y52">
        <f>BAWANA!AW52+BAWANA!AX52</f>
        <v>32</v>
      </c>
      <c r="Z52">
        <f>BAWANA!BD52+BAWANA!BE52</f>
        <v>32</v>
      </c>
      <c r="AA52">
        <f>BAWANA!X52+BAWANA!Y52</f>
        <v>32</v>
      </c>
      <c r="AB52">
        <f>BAWANA!AE52+BAWANA!AF52</f>
        <v>32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217.62</v>
      </c>
      <c r="E53">
        <f>BAWANA!AM53</f>
        <v>0</v>
      </c>
      <c r="F53">
        <f t="shared" si="4"/>
        <v>256</v>
      </c>
      <c r="G53">
        <f t="shared" si="5"/>
        <v>217.62</v>
      </c>
      <c r="H53" s="112"/>
      <c r="I53">
        <f>BRPL_EOD!AI53+BRPL_EOD!AJ53</f>
        <v>81.53</v>
      </c>
      <c r="J53">
        <f>BYPL_EOD!AI53+BYPL_EOD!AJ53</f>
        <v>55</v>
      </c>
      <c r="K53">
        <f>MES_EOD!AI53+MES_EOD!AJ53</f>
        <v>5</v>
      </c>
      <c r="L53">
        <f>NDMC_EOD!AI53+NDMC_EOD!AJ53</f>
        <v>19.11</v>
      </c>
      <c r="M53">
        <f>TPDDL_EOD!AI53+TPDDL_EOD!AJ53</f>
        <v>56.97</v>
      </c>
      <c r="N53">
        <f t="shared" si="0"/>
        <v>217.60999999999999</v>
      </c>
      <c r="O53" s="112">
        <f t="shared" si="1"/>
        <v>1.0000000000019327E-2</v>
      </c>
      <c r="P53">
        <v>81.533746610909432</v>
      </c>
      <c r="Q53">
        <v>55.00252745737788</v>
      </c>
      <c r="R53">
        <v>5.0002297688525346</v>
      </c>
      <c r="S53">
        <v>19.110878176554387</v>
      </c>
      <c r="T53">
        <v>56.972617986305778</v>
      </c>
      <c r="U53" s="114">
        <f t="shared" si="2"/>
        <v>217.62</v>
      </c>
      <c r="V53" s="112">
        <f t="shared" si="3"/>
        <v>0</v>
      </c>
      <c r="Y53">
        <f>BAWANA!AW53+BAWANA!AX53</f>
        <v>26.19</v>
      </c>
      <c r="Z53">
        <f>BAWANA!BD53+BAWANA!BE53</f>
        <v>26.19</v>
      </c>
      <c r="AA53">
        <f>BAWANA!X53+BAWANA!Y53</f>
        <v>26.19</v>
      </c>
      <c r="AB53">
        <f>BAWANA!AE53+BAWANA!AF53</f>
        <v>26.19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217.62</v>
      </c>
      <c r="E54">
        <f>BAWANA!AM54</f>
        <v>0</v>
      </c>
      <c r="F54">
        <f t="shared" si="4"/>
        <v>256</v>
      </c>
      <c r="G54">
        <f t="shared" si="5"/>
        <v>217.62</v>
      </c>
      <c r="H54" s="112"/>
      <c r="I54">
        <f>BRPL_EOD!AI54+BRPL_EOD!AJ54</f>
        <v>81.53</v>
      </c>
      <c r="J54">
        <f>BYPL_EOD!AI54+BYPL_EOD!AJ54</f>
        <v>55</v>
      </c>
      <c r="K54">
        <f>MES_EOD!AI54+MES_EOD!AJ54</f>
        <v>5</v>
      </c>
      <c r="L54">
        <f>NDMC_EOD!AI54+NDMC_EOD!AJ54</f>
        <v>19.11</v>
      </c>
      <c r="M54">
        <f>TPDDL_EOD!AI54+TPDDL_EOD!AJ54</f>
        <v>56.97</v>
      </c>
      <c r="N54">
        <f t="shared" si="0"/>
        <v>217.60999999999999</v>
      </c>
      <c r="O54" s="112">
        <f t="shared" si="1"/>
        <v>1.0000000000019327E-2</v>
      </c>
      <c r="P54">
        <v>81.533746610909432</v>
      </c>
      <c r="Q54">
        <v>55.00252745737788</v>
      </c>
      <c r="R54">
        <v>5.0002297688525346</v>
      </c>
      <c r="S54">
        <v>19.110878176554387</v>
      </c>
      <c r="T54">
        <v>56.972617986305778</v>
      </c>
      <c r="U54" s="114">
        <f t="shared" si="2"/>
        <v>217.62</v>
      </c>
      <c r="V54" s="112">
        <f t="shared" si="3"/>
        <v>0</v>
      </c>
      <c r="Y54">
        <f>BAWANA!AW54+BAWANA!AX54</f>
        <v>26.19</v>
      </c>
      <c r="Z54">
        <f>BAWANA!BD54+BAWANA!BE54</f>
        <v>26.19</v>
      </c>
      <c r="AA54">
        <f>BAWANA!X54+BAWANA!Y54</f>
        <v>26.19</v>
      </c>
      <c r="AB54">
        <f>BAWANA!AE54+BAWANA!AF54</f>
        <v>26.19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216.01999999999998</v>
      </c>
      <c r="E55">
        <f>BAWANA!AM55</f>
        <v>0</v>
      </c>
      <c r="F55">
        <f t="shared" si="4"/>
        <v>256</v>
      </c>
      <c r="G55">
        <f t="shared" si="5"/>
        <v>216.01999999999998</v>
      </c>
      <c r="H55" s="112"/>
      <c r="I55">
        <f>BRPL_EOD!AI55+BRPL_EOD!AJ55</f>
        <v>84.02</v>
      </c>
      <c r="J55">
        <f>BYPL_EOD!AI55+BYPL_EOD!AJ55</f>
        <v>48.59</v>
      </c>
      <c r="K55">
        <f>MES_EOD!AI55+MES_EOD!AJ55</f>
        <v>5</v>
      </c>
      <c r="L55">
        <f>NDMC_EOD!AI55+NDMC_EOD!AJ55</f>
        <v>19.690000000000001</v>
      </c>
      <c r="M55">
        <f>TPDDL_EOD!AI55+TPDDL_EOD!AJ55</f>
        <v>58.71</v>
      </c>
      <c r="N55">
        <f t="shared" si="0"/>
        <v>216.01000000000002</v>
      </c>
      <c r="O55" s="112">
        <f t="shared" si="1"/>
        <v>9.9999999999624833E-3</v>
      </c>
      <c r="P55">
        <v>84.02388963473912</v>
      </c>
      <c r="Q55">
        <v>48.592249432896622</v>
      </c>
      <c r="R55">
        <v>5.0002314707652413</v>
      </c>
      <c r="S55">
        <v>19.690911531873521</v>
      </c>
      <c r="T55">
        <v>58.712717929725464</v>
      </c>
      <c r="U55" s="114">
        <f t="shared" si="2"/>
        <v>216.01999999999998</v>
      </c>
      <c r="V55" s="112">
        <f t="shared" si="3"/>
        <v>0</v>
      </c>
      <c r="Y55">
        <f>BAWANA!AW55+BAWANA!AX55</f>
        <v>26.99</v>
      </c>
      <c r="Z55">
        <f>BAWANA!BD55+BAWANA!BE55</f>
        <v>26.99</v>
      </c>
      <c r="AA55">
        <f>BAWANA!X55+BAWANA!Y55</f>
        <v>26.99</v>
      </c>
      <c r="AB55">
        <f>BAWANA!AE55+BAWANA!AF55</f>
        <v>26.99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216.01999999999998</v>
      </c>
      <c r="E56">
        <f>BAWANA!AM56</f>
        <v>0</v>
      </c>
      <c r="F56">
        <f t="shared" si="4"/>
        <v>256</v>
      </c>
      <c r="G56">
        <f t="shared" si="5"/>
        <v>216.01999999999998</v>
      </c>
      <c r="H56" s="112"/>
      <c r="I56">
        <f>BRPL_EOD!AI56+BRPL_EOD!AJ56</f>
        <v>84.02</v>
      </c>
      <c r="J56">
        <f>BYPL_EOD!AI56+BYPL_EOD!AJ56</f>
        <v>48.59</v>
      </c>
      <c r="K56">
        <f>MES_EOD!AI56+MES_EOD!AJ56</f>
        <v>5</v>
      </c>
      <c r="L56">
        <f>NDMC_EOD!AI56+NDMC_EOD!AJ56</f>
        <v>19.690000000000001</v>
      </c>
      <c r="M56">
        <f>TPDDL_EOD!AI56+TPDDL_EOD!AJ56</f>
        <v>58.71</v>
      </c>
      <c r="N56">
        <f t="shared" si="0"/>
        <v>216.01000000000002</v>
      </c>
      <c r="O56" s="112">
        <f t="shared" si="1"/>
        <v>9.9999999999624833E-3</v>
      </c>
      <c r="P56">
        <v>84.02388963473912</v>
      </c>
      <c r="Q56">
        <v>48.592249432896622</v>
      </c>
      <c r="R56">
        <v>5.0002314707652413</v>
      </c>
      <c r="S56">
        <v>19.690911531873521</v>
      </c>
      <c r="T56">
        <v>58.712717929725464</v>
      </c>
      <c r="U56" s="114">
        <f t="shared" si="2"/>
        <v>216.01999999999998</v>
      </c>
      <c r="V56" s="112">
        <f t="shared" si="3"/>
        <v>0</v>
      </c>
      <c r="Y56">
        <f>BAWANA!AW56+BAWANA!AX56</f>
        <v>26.99</v>
      </c>
      <c r="Z56">
        <f>BAWANA!BD56+BAWANA!BE56</f>
        <v>26.99</v>
      </c>
      <c r="AA56">
        <f>BAWANA!X56+BAWANA!Y56</f>
        <v>26.99</v>
      </c>
      <c r="AB56">
        <f>BAWANA!AE56+BAWANA!AF56</f>
        <v>26.99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216.01999999999998</v>
      </c>
      <c r="E57">
        <f>BAWANA!AM57</f>
        <v>0</v>
      </c>
      <c r="F57">
        <f t="shared" si="4"/>
        <v>256</v>
      </c>
      <c r="G57">
        <f t="shared" si="5"/>
        <v>216.01999999999998</v>
      </c>
      <c r="H57" s="112"/>
      <c r="I57">
        <f>BRPL_EOD!AI57+BRPL_EOD!AJ57</f>
        <v>84.02</v>
      </c>
      <c r="J57">
        <f>BYPL_EOD!AI57+BYPL_EOD!AJ57</f>
        <v>48.59</v>
      </c>
      <c r="K57">
        <f>MES_EOD!AI57+MES_EOD!AJ57</f>
        <v>5</v>
      </c>
      <c r="L57">
        <f>NDMC_EOD!AI57+NDMC_EOD!AJ57</f>
        <v>19.690000000000001</v>
      </c>
      <c r="M57">
        <f>TPDDL_EOD!AI57+TPDDL_EOD!AJ57</f>
        <v>58.71</v>
      </c>
      <c r="N57">
        <f t="shared" si="0"/>
        <v>216.01000000000002</v>
      </c>
      <c r="O57" s="112">
        <f t="shared" si="1"/>
        <v>9.9999999999624833E-3</v>
      </c>
      <c r="P57">
        <v>84.02388963473912</v>
      </c>
      <c r="Q57">
        <v>48.592249432896622</v>
      </c>
      <c r="R57">
        <v>5.0002314707652413</v>
      </c>
      <c r="S57">
        <v>19.690911531873521</v>
      </c>
      <c r="T57">
        <v>58.712717929725464</v>
      </c>
      <c r="U57" s="114">
        <f t="shared" si="2"/>
        <v>216.01999999999998</v>
      </c>
      <c r="V57" s="112">
        <f t="shared" si="3"/>
        <v>0</v>
      </c>
      <c r="Y57">
        <f>BAWANA!AW57+BAWANA!AX57</f>
        <v>26.99</v>
      </c>
      <c r="Z57">
        <f>BAWANA!BD57+BAWANA!BE57</f>
        <v>26.99</v>
      </c>
      <c r="AA57">
        <f>BAWANA!X57+BAWANA!Y57</f>
        <v>26.99</v>
      </c>
      <c r="AB57">
        <f>BAWANA!AE57+BAWANA!AF57</f>
        <v>26.99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216.01999999999998</v>
      </c>
      <c r="E58">
        <f>BAWANA!AM58</f>
        <v>0</v>
      </c>
      <c r="F58">
        <f t="shared" si="4"/>
        <v>256</v>
      </c>
      <c r="G58">
        <f t="shared" si="5"/>
        <v>216.01999999999998</v>
      </c>
      <c r="H58" s="112"/>
      <c r="I58">
        <f>BRPL_EOD!AI58+BRPL_EOD!AJ58</f>
        <v>84.02</v>
      </c>
      <c r="J58">
        <f>BYPL_EOD!AI58+BYPL_EOD!AJ58</f>
        <v>48.59</v>
      </c>
      <c r="K58">
        <f>MES_EOD!AI58+MES_EOD!AJ58</f>
        <v>5</v>
      </c>
      <c r="L58">
        <f>NDMC_EOD!AI58+NDMC_EOD!AJ58</f>
        <v>19.690000000000001</v>
      </c>
      <c r="M58">
        <f>TPDDL_EOD!AI58+TPDDL_EOD!AJ58</f>
        <v>58.71</v>
      </c>
      <c r="N58">
        <f t="shared" si="0"/>
        <v>216.01000000000002</v>
      </c>
      <c r="O58" s="112">
        <f t="shared" si="1"/>
        <v>9.9999999999624833E-3</v>
      </c>
      <c r="P58">
        <v>84.02388963473912</v>
      </c>
      <c r="Q58">
        <v>48.592249432896622</v>
      </c>
      <c r="R58">
        <v>5.0002314707652413</v>
      </c>
      <c r="S58">
        <v>19.690911531873521</v>
      </c>
      <c r="T58">
        <v>58.712717929725464</v>
      </c>
      <c r="U58" s="114">
        <f t="shared" si="2"/>
        <v>216.01999999999998</v>
      </c>
      <c r="V58" s="112">
        <f t="shared" si="3"/>
        <v>0</v>
      </c>
      <c r="Y58">
        <f>BAWANA!AW58+BAWANA!AX58</f>
        <v>26.99</v>
      </c>
      <c r="Z58">
        <f>BAWANA!BD58+BAWANA!BE58</f>
        <v>26.99</v>
      </c>
      <c r="AA58">
        <f>BAWANA!X58+BAWANA!Y58</f>
        <v>26.99</v>
      </c>
      <c r="AB58">
        <f>BAWANA!AE58+BAWANA!AF58</f>
        <v>26.99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211.57999999999998</v>
      </c>
      <c r="E59">
        <f>BAWANA!AM59</f>
        <v>0</v>
      </c>
      <c r="F59">
        <f t="shared" si="4"/>
        <v>256</v>
      </c>
      <c r="G59">
        <f t="shared" si="5"/>
        <v>211.57999999999998</v>
      </c>
      <c r="H59" s="112"/>
      <c r="I59">
        <f>BRPL_EOD!AI59+BRPL_EOD!AJ59</f>
        <v>82.25</v>
      </c>
      <c r="J59">
        <f>BYPL_EOD!AI59+BYPL_EOD!AJ59</f>
        <v>47.56</v>
      </c>
      <c r="K59">
        <f>MES_EOD!AI59+MES_EOD!AJ59</f>
        <v>5</v>
      </c>
      <c r="L59">
        <f>NDMC_EOD!AI59+NDMC_EOD!AJ59</f>
        <v>19.28</v>
      </c>
      <c r="M59">
        <f>TPDDL_EOD!AI59+TPDDL_EOD!AJ59</f>
        <v>57.48</v>
      </c>
      <c r="N59">
        <f t="shared" si="0"/>
        <v>211.57</v>
      </c>
      <c r="O59" s="112">
        <f t="shared" si="1"/>
        <v>9.9999999999909051E-3</v>
      </c>
      <c r="P59">
        <v>82.253887602212032</v>
      </c>
      <c r="Q59">
        <v>47.562247955759325</v>
      </c>
      <c r="R59">
        <v>5.0002363284019475</v>
      </c>
      <c r="S59">
        <v>19.280911282317909</v>
      </c>
      <c r="T59">
        <v>57.482716831308778</v>
      </c>
      <c r="U59" s="114">
        <f t="shared" si="2"/>
        <v>211.57999999999998</v>
      </c>
      <c r="V59" s="112">
        <f t="shared" si="3"/>
        <v>0</v>
      </c>
      <c r="Y59">
        <f>BAWANA!AW59+BAWANA!AX59</f>
        <v>26.42</v>
      </c>
      <c r="Z59">
        <f>BAWANA!BD59+BAWANA!BE59</f>
        <v>32</v>
      </c>
      <c r="AA59">
        <f>BAWANA!X59+BAWANA!Y59</f>
        <v>26.42</v>
      </c>
      <c r="AB59">
        <f>BAWANA!AE59+BAWANA!AF59</f>
        <v>32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211.57999999999998</v>
      </c>
      <c r="E60">
        <f>BAWANA!AM60</f>
        <v>0</v>
      </c>
      <c r="F60">
        <f t="shared" si="4"/>
        <v>256</v>
      </c>
      <c r="G60">
        <f t="shared" si="5"/>
        <v>211.57999999999998</v>
      </c>
      <c r="H60" s="112"/>
      <c r="I60">
        <f>BRPL_EOD!AI60+BRPL_EOD!AJ60</f>
        <v>82.25</v>
      </c>
      <c r="J60">
        <f>BYPL_EOD!AI60+BYPL_EOD!AJ60</f>
        <v>47.56</v>
      </c>
      <c r="K60">
        <f>MES_EOD!AI60+MES_EOD!AJ60</f>
        <v>5</v>
      </c>
      <c r="L60">
        <f>NDMC_EOD!AI60+NDMC_EOD!AJ60</f>
        <v>19.28</v>
      </c>
      <c r="M60">
        <f>TPDDL_EOD!AI60+TPDDL_EOD!AJ60</f>
        <v>57.48</v>
      </c>
      <c r="N60">
        <f t="shared" si="0"/>
        <v>211.57</v>
      </c>
      <c r="O60" s="112">
        <f t="shared" si="1"/>
        <v>9.9999999999909051E-3</v>
      </c>
      <c r="P60">
        <v>82.253887602212032</v>
      </c>
      <c r="Q60">
        <v>47.562247955759325</v>
      </c>
      <c r="R60">
        <v>5.0002363284019475</v>
      </c>
      <c r="S60">
        <v>19.280911282317909</v>
      </c>
      <c r="T60">
        <v>57.482716831308778</v>
      </c>
      <c r="U60" s="114">
        <f t="shared" si="2"/>
        <v>211.57999999999998</v>
      </c>
      <c r="V60" s="112">
        <f t="shared" si="3"/>
        <v>0</v>
      </c>
      <c r="Y60">
        <f>BAWANA!AW60+BAWANA!AX60</f>
        <v>26.42</v>
      </c>
      <c r="Z60">
        <f>BAWANA!BD60+BAWANA!BE60</f>
        <v>32</v>
      </c>
      <c r="AA60">
        <f>BAWANA!X60+BAWANA!Y60</f>
        <v>26.42</v>
      </c>
      <c r="AB60">
        <f>BAWANA!AE60+BAWANA!AF60</f>
        <v>32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211.57999999999998</v>
      </c>
      <c r="E61">
        <f>BAWANA!AM61</f>
        <v>0</v>
      </c>
      <c r="F61">
        <f t="shared" si="4"/>
        <v>256</v>
      </c>
      <c r="G61">
        <f t="shared" si="5"/>
        <v>211.57999999999998</v>
      </c>
      <c r="H61" s="112"/>
      <c r="I61">
        <f>BRPL_EOD!AI61+BRPL_EOD!AJ61</f>
        <v>82.25</v>
      </c>
      <c r="J61">
        <f>BYPL_EOD!AI61+BYPL_EOD!AJ61</f>
        <v>47.56</v>
      </c>
      <c r="K61">
        <f>MES_EOD!AI61+MES_EOD!AJ61</f>
        <v>5</v>
      </c>
      <c r="L61">
        <f>NDMC_EOD!AI61+NDMC_EOD!AJ61</f>
        <v>19.28</v>
      </c>
      <c r="M61">
        <f>TPDDL_EOD!AI61+TPDDL_EOD!AJ61</f>
        <v>57.48</v>
      </c>
      <c r="N61">
        <f t="shared" si="0"/>
        <v>211.57</v>
      </c>
      <c r="O61" s="112">
        <f t="shared" si="1"/>
        <v>9.9999999999909051E-3</v>
      </c>
      <c r="P61">
        <v>82.253887602212032</v>
      </c>
      <c r="Q61">
        <v>47.562247955759325</v>
      </c>
      <c r="R61">
        <v>5.0002363284019475</v>
      </c>
      <c r="S61">
        <v>19.280911282317909</v>
      </c>
      <c r="T61">
        <v>57.482716831308778</v>
      </c>
      <c r="U61" s="114">
        <f t="shared" si="2"/>
        <v>211.57999999999998</v>
      </c>
      <c r="V61" s="112">
        <f t="shared" si="3"/>
        <v>0</v>
      </c>
      <c r="Y61">
        <f>BAWANA!AW61+BAWANA!AX61</f>
        <v>26.42</v>
      </c>
      <c r="Z61">
        <f>BAWANA!BD61+BAWANA!BE61</f>
        <v>32</v>
      </c>
      <c r="AA61">
        <f>BAWANA!X61+BAWANA!Y61</f>
        <v>26.42</v>
      </c>
      <c r="AB61">
        <f>BAWANA!AE61+BAWANA!AF61</f>
        <v>32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211.57999999999998</v>
      </c>
      <c r="E62">
        <f>BAWANA!AM62</f>
        <v>0</v>
      </c>
      <c r="F62">
        <f t="shared" si="4"/>
        <v>256</v>
      </c>
      <c r="G62">
        <f t="shared" si="5"/>
        <v>211.57999999999998</v>
      </c>
      <c r="H62" s="112"/>
      <c r="I62">
        <f>BRPL_EOD!AI62+BRPL_EOD!AJ62</f>
        <v>82.25</v>
      </c>
      <c r="J62">
        <f>BYPL_EOD!AI62+BYPL_EOD!AJ62</f>
        <v>47.56</v>
      </c>
      <c r="K62">
        <f>MES_EOD!AI62+MES_EOD!AJ62</f>
        <v>5</v>
      </c>
      <c r="L62">
        <f>NDMC_EOD!AI62+NDMC_EOD!AJ62</f>
        <v>19.28</v>
      </c>
      <c r="M62">
        <f>TPDDL_EOD!AI62+TPDDL_EOD!AJ62</f>
        <v>57.48</v>
      </c>
      <c r="N62">
        <f t="shared" si="0"/>
        <v>211.57</v>
      </c>
      <c r="O62" s="112">
        <f t="shared" si="1"/>
        <v>9.9999999999909051E-3</v>
      </c>
      <c r="P62">
        <v>82.253887602212032</v>
      </c>
      <c r="Q62">
        <v>47.562247955759325</v>
      </c>
      <c r="R62">
        <v>5.0002363284019475</v>
      </c>
      <c r="S62">
        <v>19.280911282317909</v>
      </c>
      <c r="T62">
        <v>57.482716831308778</v>
      </c>
      <c r="U62" s="114">
        <f t="shared" si="2"/>
        <v>211.57999999999998</v>
      </c>
      <c r="V62" s="112">
        <f t="shared" si="3"/>
        <v>0</v>
      </c>
      <c r="Y62">
        <f>BAWANA!AW62+BAWANA!AX62</f>
        <v>26.42</v>
      </c>
      <c r="Z62">
        <f>BAWANA!BD62+BAWANA!BE62</f>
        <v>32</v>
      </c>
      <c r="AA62">
        <f>BAWANA!X62+BAWANA!Y62</f>
        <v>26.42</v>
      </c>
      <c r="AB62">
        <f>BAWANA!AE62+BAWANA!AF62</f>
        <v>32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214.82999999999998</v>
      </c>
      <c r="E63">
        <f>BAWANA!AM63</f>
        <v>0</v>
      </c>
      <c r="F63">
        <f t="shared" si="4"/>
        <v>256</v>
      </c>
      <c r="G63">
        <f t="shared" si="5"/>
        <v>214.82999999999998</v>
      </c>
      <c r="H63" s="112"/>
      <c r="I63">
        <f>BRPL_EOD!AI63+BRPL_EOD!AJ63</f>
        <v>75</v>
      </c>
      <c r="J63">
        <f>BYPL_EOD!AI63+BYPL_EOD!AJ63</f>
        <v>46.22</v>
      </c>
      <c r="K63">
        <f>MES_EOD!AI63+MES_EOD!AJ63</f>
        <v>5</v>
      </c>
      <c r="L63">
        <f>NDMC_EOD!AI63+NDMC_EOD!AJ63</f>
        <v>19</v>
      </c>
      <c r="M63">
        <f>TPDDL_EOD!AI63+TPDDL_EOD!AJ63</f>
        <v>69.61</v>
      </c>
      <c r="N63">
        <f t="shared" si="0"/>
        <v>214.82999999999998</v>
      </c>
      <c r="O63" s="112">
        <f t="shared" si="1"/>
        <v>0</v>
      </c>
      <c r="P63">
        <v>75</v>
      </c>
      <c r="Q63">
        <v>46.22</v>
      </c>
      <c r="R63">
        <v>5</v>
      </c>
      <c r="S63">
        <v>19</v>
      </c>
      <c r="T63">
        <v>69.61</v>
      </c>
      <c r="U63" s="114">
        <f t="shared" si="2"/>
        <v>214.82999999999998</v>
      </c>
      <c r="V63" s="112">
        <f t="shared" si="3"/>
        <v>0</v>
      </c>
      <c r="Y63">
        <f>BAWANA!AW63+BAWANA!AX63</f>
        <v>23.17</v>
      </c>
      <c r="Z63">
        <f>BAWANA!BD63+BAWANA!BE63</f>
        <v>32</v>
      </c>
      <c r="AA63">
        <f>BAWANA!X63+BAWANA!Y63</f>
        <v>23.17</v>
      </c>
      <c r="AB63">
        <f>BAWANA!AE63+BAWANA!AF63</f>
        <v>32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214.82999999999998</v>
      </c>
      <c r="E64">
        <f>BAWANA!AM64</f>
        <v>0</v>
      </c>
      <c r="F64">
        <f t="shared" si="4"/>
        <v>256</v>
      </c>
      <c r="G64">
        <f t="shared" si="5"/>
        <v>214.82999999999998</v>
      </c>
      <c r="H64" s="112"/>
      <c r="I64">
        <f>BRPL_EOD!AI64+BRPL_EOD!AJ64</f>
        <v>75</v>
      </c>
      <c r="J64">
        <f>BYPL_EOD!AI64+BYPL_EOD!AJ64</f>
        <v>46.22</v>
      </c>
      <c r="K64">
        <f>MES_EOD!AI64+MES_EOD!AJ64</f>
        <v>5</v>
      </c>
      <c r="L64">
        <f>NDMC_EOD!AI64+NDMC_EOD!AJ64</f>
        <v>19</v>
      </c>
      <c r="M64">
        <f>TPDDL_EOD!AI64+TPDDL_EOD!AJ64</f>
        <v>69.61</v>
      </c>
      <c r="N64">
        <f t="shared" si="0"/>
        <v>214.82999999999998</v>
      </c>
      <c r="O64" s="112">
        <f t="shared" si="1"/>
        <v>0</v>
      </c>
      <c r="P64">
        <v>75</v>
      </c>
      <c r="Q64">
        <v>46.22</v>
      </c>
      <c r="R64">
        <v>5</v>
      </c>
      <c r="S64">
        <v>19</v>
      </c>
      <c r="T64">
        <v>69.61</v>
      </c>
      <c r="U64" s="114">
        <f t="shared" si="2"/>
        <v>214.82999999999998</v>
      </c>
      <c r="V64" s="112">
        <f t="shared" si="3"/>
        <v>0</v>
      </c>
      <c r="Y64">
        <f>BAWANA!AW64+BAWANA!AX64</f>
        <v>23.17</v>
      </c>
      <c r="Z64">
        <f>BAWANA!BD64+BAWANA!BE64</f>
        <v>32</v>
      </c>
      <c r="AA64">
        <f>BAWANA!X64+BAWANA!Y64</f>
        <v>23.17</v>
      </c>
      <c r="AB64">
        <f>BAWANA!AE64+BAWANA!AF64</f>
        <v>32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214.82999999999998</v>
      </c>
      <c r="E65">
        <f>BAWANA!AM65</f>
        <v>0</v>
      </c>
      <c r="F65">
        <f t="shared" si="4"/>
        <v>256</v>
      </c>
      <c r="G65">
        <f t="shared" si="5"/>
        <v>214.82999999999998</v>
      </c>
      <c r="H65" s="112"/>
      <c r="I65">
        <f>BRPL_EOD!AI65+BRPL_EOD!AJ65</f>
        <v>75</v>
      </c>
      <c r="J65">
        <f>BYPL_EOD!AI65+BYPL_EOD!AJ65</f>
        <v>46.22</v>
      </c>
      <c r="K65">
        <f>MES_EOD!AI65+MES_EOD!AJ65</f>
        <v>5</v>
      </c>
      <c r="L65">
        <f>NDMC_EOD!AI65+NDMC_EOD!AJ65</f>
        <v>19</v>
      </c>
      <c r="M65">
        <f>TPDDL_EOD!AI65+TPDDL_EOD!AJ65</f>
        <v>69.61</v>
      </c>
      <c r="N65">
        <f t="shared" si="0"/>
        <v>214.82999999999998</v>
      </c>
      <c r="O65" s="112">
        <f t="shared" si="1"/>
        <v>0</v>
      </c>
      <c r="P65">
        <v>75</v>
      </c>
      <c r="Q65">
        <v>46.22</v>
      </c>
      <c r="R65">
        <v>5</v>
      </c>
      <c r="S65">
        <v>19</v>
      </c>
      <c r="T65">
        <v>69.61</v>
      </c>
      <c r="U65" s="114">
        <f t="shared" si="2"/>
        <v>214.82999999999998</v>
      </c>
      <c r="V65" s="112">
        <f t="shared" si="3"/>
        <v>0</v>
      </c>
      <c r="Y65">
        <f>BAWANA!AW65+BAWANA!AX65</f>
        <v>23.17</v>
      </c>
      <c r="Z65">
        <f>BAWANA!BD65+BAWANA!BE65</f>
        <v>32</v>
      </c>
      <c r="AA65">
        <f>BAWANA!X65+BAWANA!Y65</f>
        <v>23.17</v>
      </c>
      <c r="AB65">
        <f>BAWANA!AE65+BAWANA!AF65</f>
        <v>32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214.82999999999998</v>
      </c>
      <c r="E66">
        <f>BAWANA!AM66</f>
        <v>0</v>
      </c>
      <c r="F66">
        <f t="shared" si="4"/>
        <v>256</v>
      </c>
      <c r="G66">
        <f t="shared" si="5"/>
        <v>214.82999999999998</v>
      </c>
      <c r="H66" s="112"/>
      <c r="I66">
        <f>BRPL_EOD!AI66+BRPL_EOD!AJ66</f>
        <v>75</v>
      </c>
      <c r="J66">
        <f>BYPL_EOD!AI66+BYPL_EOD!AJ66</f>
        <v>46.22</v>
      </c>
      <c r="K66">
        <f>MES_EOD!AI66+MES_EOD!AJ66</f>
        <v>5</v>
      </c>
      <c r="L66">
        <f>NDMC_EOD!AI66+NDMC_EOD!AJ66</f>
        <v>19</v>
      </c>
      <c r="M66">
        <f>TPDDL_EOD!AI66+TPDDL_EOD!AJ66</f>
        <v>69.61</v>
      </c>
      <c r="N66">
        <f t="shared" si="0"/>
        <v>214.82999999999998</v>
      </c>
      <c r="O66" s="112">
        <f t="shared" si="1"/>
        <v>0</v>
      </c>
      <c r="P66">
        <v>75</v>
      </c>
      <c r="Q66">
        <v>46.22</v>
      </c>
      <c r="R66">
        <v>5</v>
      </c>
      <c r="S66">
        <v>19</v>
      </c>
      <c r="T66">
        <v>69.61</v>
      </c>
      <c r="U66" s="114">
        <f t="shared" si="2"/>
        <v>214.82999999999998</v>
      </c>
      <c r="V66" s="112">
        <f t="shared" si="3"/>
        <v>0</v>
      </c>
      <c r="Y66">
        <f>BAWANA!AW66+BAWANA!AX66</f>
        <v>23.17</v>
      </c>
      <c r="Z66">
        <f>BAWANA!BD66+BAWANA!BE66</f>
        <v>32</v>
      </c>
      <c r="AA66">
        <f>BAWANA!X66+BAWANA!Y66</f>
        <v>23.17</v>
      </c>
      <c r="AB66">
        <f>BAWANA!AE66+BAWANA!AF66</f>
        <v>32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214.82999999999998</v>
      </c>
      <c r="E67">
        <f>BAWANA!AM67</f>
        <v>0</v>
      </c>
      <c r="F67">
        <f t="shared" si="4"/>
        <v>256</v>
      </c>
      <c r="G67">
        <f t="shared" si="5"/>
        <v>214.82999999999998</v>
      </c>
      <c r="H67" s="112"/>
      <c r="I67">
        <f>BRPL_EOD!AI67+BRPL_EOD!AJ67</f>
        <v>75</v>
      </c>
      <c r="J67">
        <f>BYPL_EOD!AI67+BYPL_EOD!AJ67</f>
        <v>46.22</v>
      </c>
      <c r="K67">
        <f>MES_EOD!AI67+MES_EOD!AJ67</f>
        <v>5</v>
      </c>
      <c r="L67">
        <f>NDMC_EOD!AI67+NDMC_EOD!AJ67</f>
        <v>19</v>
      </c>
      <c r="M67">
        <f>TPDDL_EOD!AI67+TPDDL_EOD!AJ67</f>
        <v>69.61</v>
      </c>
      <c r="N67">
        <f t="shared" ref="N67:N98" si="7">SUM(I67:M67)</f>
        <v>214.82999999999998</v>
      </c>
      <c r="O67" s="112">
        <f t="shared" ref="O67:O98" si="8">G67-N67</f>
        <v>0</v>
      </c>
      <c r="P67">
        <v>75</v>
      </c>
      <c r="Q67">
        <v>46.22</v>
      </c>
      <c r="R67">
        <v>5</v>
      </c>
      <c r="S67">
        <v>19</v>
      </c>
      <c r="T67">
        <v>69.61</v>
      </c>
      <c r="U67" s="114">
        <f t="shared" ref="U67:U98" si="9">SUM(P67:T67)</f>
        <v>214.82999999999998</v>
      </c>
      <c r="V67" s="112">
        <f t="shared" ref="V67:V99" si="10">G67-U67</f>
        <v>0</v>
      </c>
      <c r="Y67">
        <f>BAWANA!AW67+BAWANA!AX67</f>
        <v>23.17</v>
      </c>
      <c r="Z67">
        <f>BAWANA!BD67+BAWANA!BE67</f>
        <v>32</v>
      </c>
      <c r="AA67">
        <f>BAWANA!X67+BAWANA!Y67</f>
        <v>23.17</v>
      </c>
      <c r="AB67">
        <f>BAWANA!AE67+BAWANA!AF67</f>
        <v>32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214.82999999999998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214.82999999999998</v>
      </c>
      <c r="H68" s="112"/>
      <c r="I68">
        <f>BRPL_EOD!AI68+BRPL_EOD!AJ68</f>
        <v>75</v>
      </c>
      <c r="J68">
        <f>BYPL_EOD!AI68+BYPL_EOD!AJ68</f>
        <v>46.22</v>
      </c>
      <c r="K68">
        <f>MES_EOD!AI68+MES_EOD!AJ68</f>
        <v>5</v>
      </c>
      <c r="L68">
        <f>NDMC_EOD!AI68+NDMC_EOD!AJ68</f>
        <v>19</v>
      </c>
      <c r="M68">
        <f>TPDDL_EOD!AI68+TPDDL_EOD!AJ68</f>
        <v>69.61</v>
      </c>
      <c r="N68">
        <f t="shared" si="7"/>
        <v>214.82999999999998</v>
      </c>
      <c r="O68" s="112">
        <f t="shared" si="8"/>
        <v>0</v>
      </c>
      <c r="P68">
        <v>75</v>
      </c>
      <c r="Q68">
        <v>46.22</v>
      </c>
      <c r="R68">
        <v>5</v>
      </c>
      <c r="S68">
        <v>19</v>
      </c>
      <c r="T68">
        <v>69.61</v>
      </c>
      <c r="U68" s="114">
        <f t="shared" si="9"/>
        <v>214.82999999999998</v>
      </c>
      <c r="V68" s="112">
        <f t="shared" si="10"/>
        <v>0</v>
      </c>
      <c r="Y68">
        <f>BAWANA!AW68+BAWANA!AX68</f>
        <v>23.17</v>
      </c>
      <c r="Z68">
        <f>BAWANA!BD68+BAWANA!BE68</f>
        <v>32</v>
      </c>
      <c r="AA68">
        <f>BAWANA!X68+BAWANA!Y68</f>
        <v>23.17</v>
      </c>
      <c r="AB68">
        <f>BAWANA!AE68+BAWANA!AF68</f>
        <v>32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214.82999999999998</v>
      </c>
      <c r="E69">
        <f>BAWANA!AM69</f>
        <v>0</v>
      </c>
      <c r="F69">
        <f t="shared" si="11"/>
        <v>256</v>
      </c>
      <c r="G69">
        <f t="shared" si="12"/>
        <v>214.82999999999998</v>
      </c>
      <c r="H69" s="112"/>
      <c r="I69">
        <f>BRPL_EOD!AI69+BRPL_EOD!AJ69</f>
        <v>75</v>
      </c>
      <c r="J69">
        <f>BYPL_EOD!AI69+BYPL_EOD!AJ69</f>
        <v>46.22</v>
      </c>
      <c r="K69">
        <f>MES_EOD!AI69+MES_EOD!AJ69</f>
        <v>5</v>
      </c>
      <c r="L69">
        <f>NDMC_EOD!AI69+NDMC_EOD!AJ69</f>
        <v>19</v>
      </c>
      <c r="M69">
        <f>TPDDL_EOD!AI69+TPDDL_EOD!AJ69</f>
        <v>69.61</v>
      </c>
      <c r="N69">
        <f t="shared" si="7"/>
        <v>214.82999999999998</v>
      </c>
      <c r="O69" s="112">
        <f t="shared" si="8"/>
        <v>0</v>
      </c>
      <c r="P69">
        <v>75</v>
      </c>
      <c r="Q69">
        <v>46.22</v>
      </c>
      <c r="R69">
        <v>5</v>
      </c>
      <c r="S69">
        <v>19</v>
      </c>
      <c r="T69">
        <v>69.61</v>
      </c>
      <c r="U69" s="114">
        <f t="shared" si="9"/>
        <v>214.82999999999998</v>
      </c>
      <c r="V69" s="112">
        <f t="shared" si="10"/>
        <v>0</v>
      </c>
      <c r="Y69">
        <f>BAWANA!AW69+BAWANA!AX69</f>
        <v>23.17</v>
      </c>
      <c r="Z69">
        <f>BAWANA!BD69+BAWANA!BE69</f>
        <v>32</v>
      </c>
      <c r="AA69">
        <f>BAWANA!X69+BAWANA!Y69</f>
        <v>23.17</v>
      </c>
      <c r="AB69">
        <f>BAWANA!AE69+BAWANA!AF69</f>
        <v>32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248.22000000000003</v>
      </c>
      <c r="E70">
        <f>BAWANA!AM70</f>
        <v>0</v>
      </c>
      <c r="F70">
        <f t="shared" si="11"/>
        <v>256</v>
      </c>
      <c r="G70">
        <f t="shared" si="12"/>
        <v>248.22000000000003</v>
      </c>
      <c r="H70" s="112"/>
      <c r="I70">
        <f>BRPL_EOD!AI70+BRPL_EOD!AJ70</f>
        <v>99.61</v>
      </c>
      <c r="J70">
        <f>BYPL_EOD!AI70+BYPL_EOD!AJ70</f>
        <v>55</v>
      </c>
      <c r="K70">
        <f>MES_EOD!AI70+MES_EOD!AJ70</f>
        <v>5</v>
      </c>
      <c r="L70">
        <f>NDMC_EOD!AI70+NDMC_EOD!AJ70</f>
        <v>19</v>
      </c>
      <c r="M70">
        <f>TPDDL_EOD!AI70+TPDDL_EOD!AJ70</f>
        <v>69.61</v>
      </c>
      <c r="N70">
        <f t="shared" si="7"/>
        <v>248.22000000000003</v>
      </c>
      <c r="O70" s="112">
        <f t="shared" si="8"/>
        <v>0</v>
      </c>
      <c r="P70">
        <v>99.61</v>
      </c>
      <c r="Q70">
        <v>55</v>
      </c>
      <c r="R70">
        <v>5</v>
      </c>
      <c r="S70">
        <v>19</v>
      </c>
      <c r="T70">
        <v>69.61</v>
      </c>
      <c r="U70" s="114">
        <f t="shared" si="9"/>
        <v>248.22000000000003</v>
      </c>
      <c r="V70" s="112">
        <f t="shared" si="10"/>
        <v>0</v>
      </c>
      <c r="Y70">
        <f>BAWANA!AW70+BAWANA!AX70</f>
        <v>0</v>
      </c>
      <c r="Z70">
        <f>BAWANA!BD70+BAWANA!BE70</f>
        <v>32</v>
      </c>
      <c r="AA70">
        <f>BAWANA!X70+BAWANA!Y70</f>
        <v>0</v>
      </c>
      <c r="AB70">
        <f>BAWANA!AE70+BAWANA!AF70</f>
        <v>32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283.5</v>
      </c>
      <c r="E71">
        <f>BAWANA!AM71</f>
        <v>0</v>
      </c>
      <c r="F71">
        <f t="shared" si="11"/>
        <v>256</v>
      </c>
      <c r="G71">
        <f t="shared" si="12"/>
        <v>283.5</v>
      </c>
      <c r="H71" s="112"/>
      <c r="I71">
        <f>BRPL_EOD!AI71+BRPL_EOD!AJ71</f>
        <v>137.22</v>
      </c>
      <c r="J71">
        <f>BYPL_EOD!AI71+BYPL_EOD!AJ71</f>
        <v>54.14</v>
      </c>
      <c r="K71">
        <f>MES_EOD!AI71+MES_EOD!AJ71</f>
        <v>4.92</v>
      </c>
      <c r="L71">
        <f>NDMC_EOD!AI71+NDMC_EOD!AJ71</f>
        <v>18.7</v>
      </c>
      <c r="M71">
        <f>TPDDL_EOD!AI71+TPDDL_EOD!AJ71</f>
        <v>68.52</v>
      </c>
      <c r="N71">
        <f t="shared" si="7"/>
        <v>283.5</v>
      </c>
      <c r="O71" s="112">
        <f t="shared" si="8"/>
        <v>0</v>
      </c>
      <c r="P71">
        <v>137.22</v>
      </c>
      <c r="Q71">
        <v>54.14</v>
      </c>
      <c r="R71">
        <v>4.92</v>
      </c>
      <c r="S71">
        <v>18.7</v>
      </c>
      <c r="T71">
        <v>68.52</v>
      </c>
      <c r="U71" s="114">
        <f t="shared" si="9"/>
        <v>283.5</v>
      </c>
      <c r="V71" s="112">
        <f t="shared" si="10"/>
        <v>0</v>
      </c>
      <c r="Y71">
        <f>BAWANA!AW71+BAWANA!AX71</f>
        <v>0</v>
      </c>
      <c r="Z71">
        <f>BAWANA!BD71+BAWANA!BE71</f>
        <v>31.5</v>
      </c>
      <c r="AA71">
        <f>BAWANA!X71+BAWANA!Y71</f>
        <v>0</v>
      </c>
      <c r="AB71">
        <f>BAWANA!AE71+BAWANA!AF71</f>
        <v>31.5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283.5</v>
      </c>
      <c r="E72">
        <f>BAWANA!AM72</f>
        <v>0</v>
      </c>
      <c r="F72">
        <f t="shared" si="11"/>
        <v>256</v>
      </c>
      <c r="G72">
        <f t="shared" si="12"/>
        <v>283.5</v>
      </c>
      <c r="H72" s="112"/>
      <c r="I72">
        <f>BRPL_EOD!AI72+BRPL_EOD!AJ72</f>
        <v>137.22</v>
      </c>
      <c r="J72">
        <f>BYPL_EOD!AI72+BYPL_EOD!AJ72</f>
        <v>54.14</v>
      </c>
      <c r="K72">
        <f>MES_EOD!AI72+MES_EOD!AJ72</f>
        <v>4.92</v>
      </c>
      <c r="L72">
        <f>NDMC_EOD!AI72+NDMC_EOD!AJ72</f>
        <v>18.7</v>
      </c>
      <c r="M72">
        <f>TPDDL_EOD!AI72+TPDDL_EOD!AJ72</f>
        <v>68.52</v>
      </c>
      <c r="N72">
        <f t="shared" si="7"/>
        <v>283.5</v>
      </c>
      <c r="O72" s="112">
        <f t="shared" si="8"/>
        <v>0</v>
      </c>
      <c r="P72">
        <v>137.22</v>
      </c>
      <c r="Q72">
        <v>54.14</v>
      </c>
      <c r="R72">
        <v>4.92</v>
      </c>
      <c r="S72">
        <v>18.7</v>
      </c>
      <c r="T72">
        <v>68.52</v>
      </c>
      <c r="U72" s="114">
        <f t="shared" si="9"/>
        <v>283.5</v>
      </c>
      <c r="V72" s="112">
        <f t="shared" si="10"/>
        <v>0</v>
      </c>
      <c r="Y72">
        <f>BAWANA!AW72+BAWANA!AX72</f>
        <v>0</v>
      </c>
      <c r="Z72">
        <f>BAWANA!BD72+BAWANA!BE72</f>
        <v>31.5</v>
      </c>
      <c r="AA72">
        <f>BAWANA!X72+BAWANA!Y72</f>
        <v>0</v>
      </c>
      <c r="AB72">
        <f>BAWANA!AE72+BAWANA!AF72</f>
        <v>31.5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283.5</v>
      </c>
      <c r="E73">
        <f>BAWANA!AM73</f>
        <v>0</v>
      </c>
      <c r="F73">
        <f t="shared" si="11"/>
        <v>256</v>
      </c>
      <c r="G73">
        <f t="shared" si="12"/>
        <v>283.5</v>
      </c>
      <c r="H73" s="112"/>
      <c r="I73">
        <f>BRPL_EOD!AI73+BRPL_EOD!AJ73</f>
        <v>137.22</v>
      </c>
      <c r="J73">
        <f>BYPL_EOD!AI73+BYPL_EOD!AJ73</f>
        <v>54.14</v>
      </c>
      <c r="K73">
        <f>MES_EOD!AI73+MES_EOD!AJ73</f>
        <v>4.92</v>
      </c>
      <c r="L73">
        <f>NDMC_EOD!AI73+NDMC_EOD!AJ73</f>
        <v>18.7</v>
      </c>
      <c r="M73">
        <f>TPDDL_EOD!AI73+TPDDL_EOD!AJ73</f>
        <v>68.52</v>
      </c>
      <c r="N73">
        <f t="shared" si="7"/>
        <v>283.5</v>
      </c>
      <c r="O73" s="112">
        <f t="shared" si="8"/>
        <v>0</v>
      </c>
      <c r="P73">
        <v>137.22</v>
      </c>
      <c r="Q73">
        <v>54.14</v>
      </c>
      <c r="R73">
        <v>4.92</v>
      </c>
      <c r="S73">
        <v>18.7</v>
      </c>
      <c r="T73">
        <v>68.52</v>
      </c>
      <c r="U73" s="114">
        <f t="shared" si="9"/>
        <v>283.5</v>
      </c>
      <c r="V73" s="112">
        <f t="shared" si="10"/>
        <v>0</v>
      </c>
      <c r="Y73">
        <f>BAWANA!AW73+BAWANA!AX73</f>
        <v>0</v>
      </c>
      <c r="Z73">
        <f>BAWANA!BD73+BAWANA!BE73</f>
        <v>31.5</v>
      </c>
      <c r="AA73">
        <f>BAWANA!X73+BAWANA!Y73</f>
        <v>0</v>
      </c>
      <c r="AB73">
        <f>BAWANA!AE73+BAWANA!AF73</f>
        <v>31.5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283.5</v>
      </c>
      <c r="E74">
        <f>BAWANA!AM74</f>
        <v>0</v>
      </c>
      <c r="F74">
        <f t="shared" si="11"/>
        <v>256</v>
      </c>
      <c r="G74">
        <f t="shared" si="12"/>
        <v>283.5</v>
      </c>
      <c r="H74" s="112"/>
      <c r="I74">
        <f>BRPL_EOD!AI74+BRPL_EOD!AJ74</f>
        <v>137.22</v>
      </c>
      <c r="J74">
        <f>BYPL_EOD!AI74+BYPL_EOD!AJ74</f>
        <v>54.14</v>
      </c>
      <c r="K74">
        <f>MES_EOD!AI74+MES_EOD!AJ74</f>
        <v>4.92</v>
      </c>
      <c r="L74">
        <f>NDMC_EOD!AI74+NDMC_EOD!AJ74</f>
        <v>18.7</v>
      </c>
      <c r="M74">
        <f>TPDDL_EOD!AI74+TPDDL_EOD!AJ74</f>
        <v>68.52</v>
      </c>
      <c r="N74">
        <f t="shared" si="7"/>
        <v>283.5</v>
      </c>
      <c r="O74" s="112">
        <f t="shared" si="8"/>
        <v>0</v>
      </c>
      <c r="P74">
        <v>137.22</v>
      </c>
      <c r="Q74">
        <v>54.14</v>
      </c>
      <c r="R74">
        <v>4.92</v>
      </c>
      <c r="S74">
        <v>18.7</v>
      </c>
      <c r="T74">
        <v>68.52</v>
      </c>
      <c r="U74" s="114">
        <f t="shared" si="9"/>
        <v>283.5</v>
      </c>
      <c r="V74" s="112">
        <f t="shared" si="10"/>
        <v>0</v>
      </c>
      <c r="Y74">
        <f>BAWANA!AW74+BAWANA!AX74</f>
        <v>0</v>
      </c>
      <c r="Z74">
        <f>BAWANA!BD74+BAWANA!BE74</f>
        <v>31.5</v>
      </c>
      <c r="AA74">
        <f>BAWANA!X74+BAWANA!Y74</f>
        <v>0</v>
      </c>
      <c r="AB74">
        <f>BAWANA!AE74+BAWANA!AF74</f>
        <v>31.5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248.22000000000003</v>
      </c>
      <c r="E75">
        <f>BAWANA!AM75</f>
        <v>0</v>
      </c>
      <c r="F75">
        <f t="shared" si="11"/>
        <v>256</v>
      </c>
      <c r="G75">
        <f t="shared" si="12"/>
        <v>248.22000000000003</v>
      </c>
      <c r="H75" s="112"/>
      <c r="I75">
        <f>BRPL_EOD!AI75+BRPL_EOD!AJ75</f>
        <v>99.61</v>
      </c>
      <c r="J75">
        <f>BYPL_EOD!AI75+BYPL_EOD!AJ75</f>
        <v>55</v>
      </c>
      <c r="K75">
        <f>MES_EOD!AI75+MES_EOD!AJ75</f>
        <v>5</v>
      </c>
      <c r="L75">
        <f>NDMC_EOD!AI75+NDMC_EOD!AJ75</f>
        <v>19</v>
      </c>
      <c r="M75">
        <f>TPDDL_EOD!AI75+TPDDL_EOD!AJ75</f>
        <v>69.61</v>
      </c>
      <c r="N75">
        <f t="shared" si="7"/>
        <v>248.22000000000003</v>
      </c>
      <c r="O75" s="112">
        <f t="shared" si="8"/>
        <v>0</v>
      </c>
      <c r="P75">
        <v>99.61</v>
      </c>
      <c r="Q75">
        <v>55</v>
      </c>
      <c r="R75">
        <v>5</v>
      </c>
      <c r="S75">
        <v>19</v>
      </c>
      <c r="T75">
        <v>69.61</v>
      </c>
      <c r="U75" s="114">
        <f t="shared" si="9"/>
        <v>248.22000000000003</v>
      </c>
      <c r="V75" s="112">
        <f t="shared" si="10"/>
        <v>0</v>
      </c>
      <c r="Y75">
        <f>BAWANA!AW75+BAWANA!AX75</f>
        <v>0</v>
      </c>
      <c r="Z75">
        <f>BAWANA!BD75+BAWANA!BE75</f>
        <v>32</v>
      </c>
      <c r="AA75">
        <f>BAWANA!X75+BAWANA!Y75</f>
        <v>0</v>
      </c>
      <c r="AB75">
        <f>BAWANA!AE75+BAWANA!AF75</f>
        <v>32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248.22000000000003</v>
      </c>
      <c r="E76">
        <f>BAWANA!AM76</f>
        <v>0</v>
      </c>
      <c r="F76">
        <f t="shared" si="11"/>
        <v>256</v>
      </c>
      <c r="G76">
        <f t="shared" si="12"/>
        <v>248.22000000000003</v>
      </c>
      <c r="H76" s="112"/>
      <c r="I76">
        <f>BRPL_EOD!AI76+BRPL_EOD!AJ76</f>
        <v>99.61</v>
      </c>
      <c r="J76">
        <f>BYPL_EOD!AI76+BYPL_EOD!AJ76</f>
        <v>55</v>
      </c>
      <c r="K76">
        <f>MES_EOD!AI76+MES_EOD!AJ76</f>
        <v>5</v>
      </c>
      <c r="L76">
        <f>NDMC_EOD!AI76+NDMC_EOD!AJ76</f>
        <v>19</v>
      </c>
      <c r="M76">
        <f>TPDDL_EOD!AI76+TPDDL_EOD!AJ76</f>
        <v>69.61</v>
      </c>
      <c r="N76">
        <f t="shared" si="7"/>
        <v>248.22000000000003</v>
      </c>
      <c r="O76" s="112">
        <f t="shared" si="8"/>
        <v>0</v>
      </c>
      <c r="P76">
        <v>99.61</v>
      </c>
      <c r="Q76">
        <v>55</v>
      </c>
      <c r="R76">
        <v>5</v>
      </c>
      <c r="S76">
        <v>19</v>
      </c>
      <c r="T76">
        <v>69.61</v>
      </c>
      <c r="U76" s="114">
        <f t="shared" si="9"/>
        <v>248.22000000000003</v>
      </c>
      <c r="V76" s="112">
        <f t="shared" si="10"/>
        <v>0</v>
      </c>
      <c r="Y76">
        <f>BAWANA!AW76+BAWANA!AX76</f>
        <v>0</v>
      </c>
      <c r="Z76">
        <f>BAWANA!BD76+BAWANA!BE76</f>
        <v>32</v>
      </c>
      <c r="AA76">
        <f>BAWANA!X76+BAWANA!Y76</f>
        <v>0</v>
      </c>
      <c r="AB76">
        <f>BAWANA!AE76+BAWANA!AF76</f>
        <v>32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248.22000000000003</v>
      </c>
      <c r="E77">
        <f>BAWANA!AM77</f>
        <v>0</v>
      </c>
      <c r="F77">
        <f t="shared" si="11"/>
        <v>256</v>
      </c>
      <c r="G77">
        <f t="shared" si="12"/>
        <v>248.22000000000003</v>
      </c>
      <c r="H77" s="112"/>
      <c r="I77">
        <f>BRPL_EOD!AI77+BRPL_EOD!AJ77</f>
        <v>99.61</v>
      </c>
      <c r="J77">
        <f>BYPL_EOD!AI77+BYPL_EOD!AJ77</f>
        <v>55</v>
      </c>
      <c r="K77">
        <f>MES_EOD!AI77+MES_EOD!AJ77</f>
        <v>5</v>
      </c>
      <c r="L77">
        <f>NDMC_EOD!AI77+NDMC_EOD!AJ77</f>
        <v>19</v>
      </c>
      <c r="M77">
        <f>TPDDL_EOD!AI77+TPDDL_EOD!AJ77</f>
        <v>69.61</v>
      </c>
      <c r="N77">
        <f t="shared" si="7"/>
        <v>248.22000000000003</v>
      </c>
      <c r="O77" s="112">
        <f t="shared" si="8"/>
        <v>0</v>
      </c>
      <c r="P77">
        <v>99.61</v>
      </c>
      <c r="Q77">
        <v>55</v>
      </c>
      <c r="R77">
        <v>5</v>
      </c>
      <c r="S77">
        <v>19</v>
      </c>
      <c r="T77">
        <v>69.61</v>
      </c>
      <c r="U77" s="114">
        <f t="shared" si="9"/>
        <v>248.22000000000003</v>
      </c>
      <c r="V77" s="112">
        <f t="shared" si="10"/>
        <v>0</v>
      </c>
      <c r="Y77">
        <f>BAWANA!AW77+BAWANA!AX77</f>
        <v>0</v>
      </c>
      <c r="Z77">
        <f>BAWANA!BD77+BAWANA!BE77</f>
        <v>32</v>
      </c>
      <c r="AA77">
        <f>BAWANA!X77+BAWANA!Y77</f>
        <v>0</v>
      </c>
      <c r="AB77">
        <f>BAWANA!AE77+BAWANA!AF77</f>
        <v>32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248.22000000000003</v>
      </c>
      <c r="E78">
        <f>BAWANA!AM78</f>
        <v>0</v>
      </c>
      <c r="F78">
        <f t="shared" si="11"/>
        <v>256</v>
      </c>
      <c r="G78">
        <f t="shared" si="12"/>
        <v>248.22000000000003</v>
      </c>
      <c r="H78" s="112"/>
      <c r="I78">
        <f>BRPL_EOD!AI78+BRPL_EOD!AJ78</f>
        <v>99.61</v>
      </c>
      <c r="J78">
        <f>BYPL_EOD!AI78+BYPL_EOD!AJ78</f>
        <v>55</v>
      </c>
      <c r="K78">
        <f>MES_EOD!AI78+MES_EOD!AJ78</f>
        <v>5</v>
      </c>
      <c r="L78">
        <f>NDMC_EOD!AI78+NDMC_EOD!AJ78</f>
        <v>19</v>
      </c>
      <c r="M78">
        <f>TPDDL_EOD!AI78+TPDDL_EOD!AJ78</f>
        <v>69.61</v>
      </c>
      <c r="N78">
        <f t="shared" si="7"/>
        <v>248.22000000000003</v>
      </c>
      <c r="O78" s="112">
        <f t="shared" si="8"/>
        <v>0</v>
      </c>
      <c r="P78">
        <v>99.61</v>
      </c>
      <c r="Q78">
        <v>55</v>
      </c>
      <c r="R78">
        <v>5</v>
      </c>
      <c r="S78">
        <v>19</v>
      </c>
      <c r="T78">
        <v>69.61</v>
      </c>
      <c r="U78" s="114">
        <f t="shared" si="9"/>
        <v>248.22000000000003</v>
      </c>
      <c r="V78" s="112">
        <f t="shared" si="10"/>
        <v>0</v>
      </c>
      <c r="Y78">
        <f>BAWANA!AW78+BAWANA!AX78</f>
        <v>0</v>
      </c>
      <c r="Z78">
        <f>BAWANA!BD78+BAWANA!BE78</f>
        <v>32</v>
      </c>
      <c r="AA78">
        <f>BAWANA!X78+BAWANA!Y78</f>
        <v>0</v>
      </c>
      <c r="AB78">
        <f>BAWANA!AE78+BAWANA!AF78</f>
        <v>32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223.61</v>
      </c>
      <c r="E79">
        <f>BAWANA!AM79</f>
        <v>0</v>
      </c>
      <c r="F79">
        <f t="shared" si="11"/>
        <v>256</v>
      </c>
      <c r="G79">
        <f t="shared" si="12"/>
        <v>223.61</v>
      </c>
      <c r="H79" s="112"/>
      <c r="I79">
        <f>BRPL_EOD!AI79+BRPL_EOD!AJ79</f>
        <v>75</v>
      </c>
      <c r="J79">
        <f>BYPL_EOD!AI79+BYPL_EOD!AJ79</f>
        <v>55</v>
      </c>
      <c r="K79">
        <f>MES_EOD!AI79+MES_EOD!AJ79</f>
        <v>5</v>
      </c>
      <c r="L79">
        <f>NDMC_EOD!AI79+NDMC_EOD!AJ79</f>
        <v>19</v>
      </c>
      <c r="M79">
        <f>TPDDL_EOD!AI79+TPDDL_EOD!AJ79</f>
        <v>69.61</v>
      </c>
      <c r="N79">
        <f t="shared" si="7"/>
        <v>223.61</v>
      </c>
      <c r="O79" s="112">
        <f t="shared" si="8"/>
        <v>0</v>
      </c>
      <c r="P79">
        <v>75</v>
      </c>
      <c r="Q79">
        <v>55</v>
      </c>
      <c r="R79">
        <v>5</v>
      </c>
      <c r="S79">
        <v>19</v>
      </c>
      <c r="T79">
        <v>69.61</v>
      </c>
      <c r="U79" s="114">
        <f t="shared" si="9"/>
        <v>223.61</v>
      </c>
      <c r="V79" s="112">
        <f t="shared" si="10"/>
        <v>0</v>
      </c>
      <c r="Y79">
        <f>BAWANA!AW79+BAWANA!AX79</f>
        <v>14.39</v>
      </c>
      <c r="Z79">
        <f>BAWANA!BD79+BAWANA!BE79</f>
        <v>32</v>
      </c>
      <c r="AA79">
        <f>BAWANA!X79+BAWANA!Y79</f>
        <v>14.39</v>
      </c>
      <c r="AB79">
        <f>BAWANA!AE79+BAWANA!AF79</f>
        <v>32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223.61</v>
      </c>
      <c r="E80">
        <f>BAWANA!AM80</f>
        <v>0</v>
      </c>
      <c r="F80">
        <f t="shared" si="11"/>
        <v>256</v>
      </c>
      <c r="G80">
        <f t="shared" si="12"/>
        <v>223.61</v>
      </c>
      <c r="H80" s="112"/>
      <c r="I80">
        <f>BRPL_EOD!AI80+BRPL_EOD!AJ80</f>
        <v>75</v>
      </c>
      <c r="J80">
        <f>BYPL_EOD!AI80+BYPL_EOD!AJ80</f>
        <v>55</v>
      </c>
      <c r="K80">
        <f>MES_EOD!AI80+MES_EOD!AJ80</f>
        <v>5</v>
      </c>
      <c r="L80">
        <f>NDMC_EOD!AI80+NDMC_EOD!AJ80</f>
        <v>19</v>
      </c>
      <c r="M80">
        <f>TPDDL_EOD!AI80+TPDDL_EOD!AJ80</f>
        <v>69.61</v>
      </c>
      <c r="N80">
        <f t="shared" si="7"/>
        <v>223.61</v>
      </c>
      <c r="O80" s="112">
        <f t="shared" si="8"/>
        <v>0</v>
      </c>
      <c r="P80">
        <v>75</v>
      </c>
      <c r="Q80">
        <v>55</v>
      </c>
      <c r="R80">
        <v>5</v>
      </c>
      <c r="S80">
        <v>19</v>
      </c>
      <c r="T80">
        <v>69.61</v>
      </c>
      <c r="U80" s="114">
        <f t="shared" si="9"/>
        <v>223.61</v>
      </c>
      <c r="V80" s="112">
        <f t="shared" si="10"/>
        <v>0</v>
      </c>
      <c r="Y80">
        <f>BAWANA!AW80+BAWANA!AX80</f>
        <v>14.39</v>
      </c>
      <c r="Z80">
        <f>BAWANA!BD80+BAWANA!BE80</f>
        <v>32</v>
      </c>
      <c r="AA80">
        <f>BAWANA!X80+BAWANA!Y80</f>
        <v>14.39</v>
      </c>
      <c r="AB80">
        <f>BAWANA!AE80+BAWANA!AF80</f>
        <v>32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223.61</v>
      </c>
      <c r="E81">
        <f>BAWANA!AM81</f>
        <v>0</v>
      </c>
      <c r="F81">
        <f t="shared" si="11"/>
        <v>256</v>
      </c>
      <c r="G81">
        <f t="shared" si="12"/>
        <v>223.61</v>
      </c>
      <c r="H81" s="112"/>
      <c r="I81">
        <f>BRPL_EOD!AI81+BRPL_EOD!AJ81</f>
        <v>75</v>
      </c>
      <c r="J81">
        <f>BYPL_EOD!AI81+BYPL_EOD!AJ81</f>
        <v>55</v>
      </c>
      <c r="K81">
        <f>MES_EOD!AI81+MES_EOD!AJ81</f>
        <v>5</v>
      </c>
      <c r="L81">
        <f>NDMC_EOD!AI81+NDMC_EOD!AJ81</f>
        <v>19</v>
      </c>
      <c r="M81">
        <f>TPDDL_EOD!AI81+TPDDL_EOD!AJ81</f>
        <v>69.61</v>
      </c>
      <c r="N81">
        <f t="shared" si="7"/>
        <v>223.61</v>
      </c>
      <c r="O81" s="112">
        <f t="shared" si="8"/>
        <v>0</v>
      </c>
      <c r="P81">
        <v>75</v>
      </c>
      <c r="Q81">
        <v>55</v>
      </c>
      <c r="R81">
        <v>5</v>
      </c>
      <c r="S81">
        <v>19</v>
      </c>
      <c r="T81">
        <v>69.61</v>
      </c>
      <c r="U81" s="114">
        <f t="shared" si="9"/>
        <v>223.61</v>
      </c>
      <c r="V81" s="112">
        <f t="shared" si="10"/>
        <v>0</v>
      </c>
      <c r="Y81">
        <f>BAWANA!AW81+BAWANA!AX81</f>
        <v>14.39</v>
      </c>
      <c r="Z81">
        <f>BAWANA!BD81+BAWANA!BE81</f>
        <v>32</v>
      </c>
      <c r="AA81">
        <f>BAWANA!X81+BAWANA!Y81</f>
        <v>14.39</v>
      </c>
      <c r="AB81">
        <f>BAWANA!AE81+BAWANA!AF81</f>
        <v>32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223.61</v>
      </c>
      <c r="E82">
        <f>BAWANA!AM82</f>
        <v>0</v>
      </c>
      <c r="F82">
        <f t="shared" si="11"/>
        <v>256</v>
      </c>
      <c r="G82">
        <f t="shared" si="12"/>
        <v>223.61</v>
      </c>
      <c r="H82" s="112"/>
      <c r="I82">
        <f>BRPL_EOD!AI82+BRPL_EOD!AJ82</f>
        <v>75</v>
      </c>
      <c r="J82">
        <f>BYPL_EOD!AI82+BYPL_EOD!AJ82</f>
        <v>55</v>
      </c>
      <c r="K82">
        <f>MES_EOD!AI82+MES_EOD!AJ82</f>
        <v>5</v>
      </c>
      <c r="L82">
        <f>NDMC_EOD!AI82+NDMC_EOD!AJ82</f>
        <v>19</v>
      </c>
      <c r="M82">
        <f>TPDDL_EOD!AI82+TPDDL_EOD!AJ82</f>
        <v>69.61</v>
      </c>
      <c r="N82">
        <f t="shared" si="7"/>
        <v>223.61</v>
      </c>
      <c r="O82" s="112">
        <f t="shared" si="8"/>
        <v>0</v>
      </c>
      <c r="P82">
        <v>75</v>
      </c>
      <c r="Q82">
        <v>55</v>
      </c>
      <c r="R82">
        <v>5</v>
      </c>
      <c r="S82">
        <v>19</v>
      </c>
      <c r="T82">
        <v>69.61</v>
      </c>
      <c r="U82" s="114">
        <f t="shared" si="9"/>
        <v>223.61</v>
      </c>
      <c r="V82" s="112">
        <f t="shared" si="10"/>
        <v>0</v>
      </c>
      <c r="Y82">
        <f>BAWANA!AW82+BAWANA!AX82</f>
        <v>14.39</v>
      </c>
      <c r="Z82">
        <f>BAWANA!BD82+BAWANA!BE82</f>
        <v>32</v>
      </c>
      <c r="AA82">
        <f>BAWANA!X82+BAWANA!Y82</f>
        <v>14.39</v>
      </c>
      <c r="AB82">
        <f>BAWANA!AE82+BAWANA!AF82</f>
        <v>32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223.60000000000002</v>
      </c>
      <c r="E83">
        <f>BAWANA!AM83</f>
        <v>0</v>
      </c>
      <c r="F83">
        <f t="shared" si="11"/>
        <v>256</v>
      </c>
      <c r="G83">
        <f t="shared" si="12"/>
        <v>223.60000000000002</v>
      </c>
      <c r="H83" s="112"/>
      <c r="I83">
        <f>BRPL_EOD!AI83+BRPL_EOD!AJ83</f>
        <v>75</v>
      </c>
      <c r="J83">
        <f>BYPL_EOD!AI83+BYPL_EOD!AJ83</f>
        <v>55</v>
      </c>
      <c r="K83">
        <f>MES_EOD!AI83+MES_EOD!AJ83</f>
        <v>5</v>
      </c>
      <c r="L83">
        <f>NDMC_EOD!AI83+NDMC_EOD!AJ83</f>
        <v>19</v>
      </c>
      <c r="M83">
        <f>TPDDL_EOD!AI83+TPDDL_EOD!AJ83</f>
        <v>69.61</v>
      </c>
      <c r="N83">
        <f t="shared" si="7"/>
        <v>223.61</v>
      </c>
      <c r="O83" s="112">
        <f t="shared" si="8"/>
        <v>-9.9999999999909051E-3</v>
      </c>
      <c r="P83">
        <v>74.99664594606682</v>
      </c>
      <c r="Q83">
        <v>54.997540360449001</v>
      </c>
      <c r="R83">
        <v>4.9997763964044548</v>
      </c>
      <c r="S83">
        <v>18.999150306336926</v>
      </c>
      <c r="T83">
        <v>69.606886990742808</v>
      </c>
      <c r="U83" s="114">
        <f t="shared" si="9"/>
        <v>223.60000000000002</v>
      </c>
      <c r="V83" s="112">
        <f t="shared" si="10"/>
        <v>0</v>
      </c>
      <c r="Y83">
        <f>BAWANA!AW83+BAWANA!AX83</f>
        <v>23.2</v>
      </c>
      <c r="Z83">
        <f>BAWANA!BD83+BAWANA!BE83</f>
        <v>23.2</v>
      </c>
      <c r="AA83">
        <f>BAWANA!X83+BAWANA!Y83</f>
        <v>23.2</v>
      </c>
      <c r="AB83">
        <f>BAWANA!AE83+BAWANA!AF83</f>
        <v>23.2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219.07999999999998</v>
      </c>
      <c r="E84">
        <f>BAWANA!AM84</f>
        <v>0</v>
      </c>
      <c r="F84">
        <f t="shared" si="11"/>
        <v>256</v>
      </c>
      <c r="G84">
        <f t="shared" si="12"/>
        <v>219.07999999999998</v>
      </c>
      <c r="H84" s="112"/>
      <c r="I84">
        <f>BRPL_EOD!AI84+BRPL_EOD!AJ84</f>
        <v>79.25</v>
      </c>
      <c r="J84">
        <f>BYPL_EOD!AI84+BYPL_EOD!AJ84</f>
        <v>46.22</v>
      </c>
      <c r="K84">
        <f>MES_EOD!AI84+MES_EOD!AJ84</f>
        <v>5</v>
      </c>
      <c r="L84">
        <f>NDMC_EOD!AI84+NDMC_EOD!AJ84</f>
        <v>19</v>
      </c>
      <c r="M84">
        <f>TPDDL_EOD!AI84+TPDDL_EOD!AJ84</f>
        <v>69.61</v>
      </c>
      <c r="N84">
        <f t="shared" si="7"/>
        <v>219.07999999999998</v>
      </c>
      <c r="O84" s="112">
        <f t="shared" si="8"/>
        <v>0</v>
      </c>
      <c r="P84">
        <v>79.25</v>
      </c>
      <c r="Q84">
        <v>46.22</v>
      </c>
      <c r="R84">
        <v>5</v>
      </c>
      <c r="S84">
        <v>19</v>
      </c>
      <c r="T84">
        <v>69.61</v>
      </c>
      <c r="U84" s="114">
        <f t="shared" si="9"/>
        <v>219.07999999999998</v>
      </c>
      <c r="V84" s="112">
        <f t="shared" si="10"/>
        <v>0</v>
      </c>
      <c r="Y84">
        <f>BAWANA!AW84+BAWANA!AX84</f>
        <v>25.46</v>
      </c>
      <c r="Z84">
        <f>BAWANA!BD84+BAWANA!BE84</f>
        <v>25.46</v>
      </c>
      <c r="AA84">
        <f>BAWANA!X84+BAWANA!Y84</f>
        <v>25.46</v>
      </c>
      <c r="AB84">
        <f>BAWANA!AE84+BAWANA!AF84</f>
        <v>25.46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219.07999999999998</v>
      </c>
      <c r="E85">
        <f>BAWANA!AM85</f>
        <v>0</v>
      </c>
      <c r="F85">
        <f t="shared" si="11"/>
        <v>256</v>
      </c>
      <c r="G85">
        <f t="shared" si="12"/>
        <v>219.07999999999998</v>
      </c>
      <c r="H85" s="112"/>
      <c r="I85">
        <f>BRPL_EOD!AI85+BRPL_EOD!AJ85</f>
        <v>79.25</v>
      </c>
      <c r="J85">
        <f>BYPL_EOD!AI85+BYPL_EOD!AJ85</f>
        <v>46.22</v>
      </c>
      <c r="K85">
        <f>MES_EOD!AI85+MES_EOD!AJ85</f>
        <v>5</v>
      </c>
      <c r="L85">
        <f>NDMC_EOD!AI85+NDMC_EOD!AJ85</f>
        <v>19</v>
      </c>
      <c r="M85">
        <f>TPDDL_EOD!AI85+TPDDL_EOD!AJ85</f>
        <v>69.61</v>
      </c>
      <c r="N85">
        <f t="shared" si="7"/>
        <v>219.07999999999998</v>
      </c>
      <c r="O85" s="112">
        <f t="shared" si="8"/>
        <v>0</v>
      </c>
      <c r="P85">
        <v>79.25</v>
      </c>
      <c r="Q85">
        <v>46.22</v>
      </c>
      <c r="R85">
        <v>5</v>
      </c>
      <c r="S85">
        <v>19</v>
      </c>
      <c r="T85">
        <v>69.61</v>
      </c>
      <c r="U85" s="114">
        <f t="shared" si="9"/>
        <v>219.07999999999998</v>
      </c>
      <c r="V85" s="112">
        <f t="shared" si="10"/>
        <v>0</v>
      </c>
      <c r="Y85">
        <f>BAWANA!AW85+BAWANA!AX85</f>
        <v>25.46</v>
      </c>
      <c r="Z85">
        <f>BAWANA!BD85+BAWANA!BE85</f>
        <v>25.46</v>
      </c>
      <c r="AA85">
        <f>BAWANA!X85+BAWANA!Y85</f>
        <v>25.46</v>
      </c>
      <c r="AB85">
        <f>BAWANA!AE85+BAWANA!AF85</f>
        <v>25.46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216.01999999999998</v>
      </c>
      <c r="E86">
        <f>BAWANA!AM86</f>
        <v>0</v>
      </c>
      <c r="F86">
        <f t="shared" si="11"/>
        <v>256</v>
      </c>
      <c r="G86">
        <f t="shared" si="12"/>
        <v>216.01999999999998</v>
      </c>
      <c r="H86" s="112"/>
      <c r="I86">
        <f>BRPL_EOD!AI86+BRPL_EOD!AJ86</f>
        <v>84.02</v>
      </c>
      <c r="J86">
        <f>BYPL_EOD!AI86+BYPL_EOD!AJ86</f>
        <v>48.59</v>
      </c>
      <c r="K86">
        <f>MES_EOD!AI86+MES_EOD!AJ86</f>
        <v>5</v>
      </c>
      <c r="L86">
        <f>NDMC_EOD!AI86+NDMC_EOD!AJ86</f>
        <v>19.690000000000001</v>
      </c>
      <c r="M86">
        <f>TPDDL_EOD!AI86+TPDDL_EOD!AJ86</f>
        <v>58.71</v>
      </c>
      <c r="N86">
        <f t="shared" si="7"/>
        <v>216.01000000000002</v>
      </c>
      <c r="O86" s="112">
        <f t="shared" si="8"/>
        <v>9.9999999999624833E-3</v>
      </c>
      <c r="P86">
        <v>84.02388963473912</v>
      </c>
      <c r="Q86">
        <v>48.592249432896622</v>
      </c>
      <c r="R86">
        <v>5.0002314707652413</v>
      </c>
      <c r="S86">
        <v>19.690911531873521</v>
      </c>
      <c r="T86">
        <v>58.712717929725464</v>
      </c>
      <c r="U86" s="114">
        <f t="shared" si="9"/>
        <v>216.01999999999998</v>
      </c>
      <c r="V86" s="112">
        <f t="shared" si="10"/>
        <v>0</v>
      </c>
      <c r="Y86">
        <f>BAWANA!AW86+BAWANA!AX86</f>
        <v>26.99</v>
      </c>
      <c r="Z86">
        <f>BAWANA!BD86+BAWANA!BE86</f>
        <v>26.99</v>
      </c>
      <c r="AA86">
        <f>BAWANA!X86+BAWANA!Y86</f>
        <v>26.99</v>
      </c>
      <c r="AB86">
        <f>BAWANA!AE86+BAWANA!AF86</f>
        <v>26.99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216.01999999999998</v>
      </c>
      <c r="E87">
        <f>BAWANA!AM87</f>
        <v>0</v>
      </c>
      <c r="F87">
        <f t="shared" si="11"/>
        <v>256</v>
      </c>
      <c r="G87">
        <f t="shared" si="12"/>
        <v>216.01999999999998</v>
      </c>
      <c r="H87" s="112"/>
      <c r="I87">
        <f>BRPL_EOD!AI87+BRPL_EOD!AJ87</f>
        <v>84.02</v>
      </c>
      <c r="J87">
        <f>BYPL_EOD!AI87+BYPL_EOD!AJ87</f>
        <v>48.59</v>
      </c>
      <c r="K87">
        <f>MES_EOD!AI87+MES_EOD!AJ87</f>
        <v>5</v>
      </c>
      <c r="L87">
        <f>NDMC_EOD!AI87+NDMC_EOD!AJ87</f>
        <v>19.690000000000001</v>
      </c>
      <c r="M87">
        <f>TPDDL_EOD!AI87+TPDDL_EOD!AJ87</f>
        <v>58.71</v>
      </c>
      <c r="N87">
        <f t="shared" si="7"/>
        <v>216.01000000000002</v>
      </c>
      <c r="O87" s="112">
        <f t="shared" si="8"/>
        <v>9.9999999999624833E-3</v>
      </c>
      <c r="P87">
        <v>84.02388963473912</v>
      </c>
      <c r="Q87">
        <v>48.592249432896622</v>
      </c>
      <c r="R87">
        <v>5.0002314707652413</v>
      </c>
      <c r="S87">
        <v>19.690911531873521</v>
      </c>
      <c r="T87">
        <v>58.712717929725464</v>
      </c>
      <c r="U87" s="114">
        <f t="shared" si="9"/>
        <v>216.01999999999998</v>
      </c>
      <c r="V87" s="112">
        <f t="shared" si="10"/>
        <v>0</v>
      </c>
      <c r="Y87">
        <f>BAWANA!AW87+BAWANA!AX87</f>
        <v>26.99</v>
      </c>
      <c r="Z87">
        <f>BAWANA!BD87+BAWANA!BE87</f>
        <v>26.99</v>
      </c>
      <c r="AA87">
        <f>BAWANA!X87+BAWANA!Y87</f>
        <v>26.99</v>
      </c>
      <c r="AB87">
        <f>BAWANA!AE87+BAWANA!AF87</f>
        <v>26.99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216.01999999999998</v>
      </c>
      <c r="E88">
        <f>BAWANA!AM88</f>
        <v>0</v>
      </c>
      <c r="F88">
        <f t="shared" si="11"/>
        <v>256</v>
      </c>
      <c r="G88">
        <f t="shared" si="12"/>
        <v>216.01999999999998</v>
      </c>
      <c r="H88" s="112"/>
      <c r="I88">
        <f>BRPL_EOD!AI88+BRPL_EOD!AJ88</f>
        <v>84.02</v>
      </c>
      <c r="J88">
        <f>BYPL_EOD!AI88+BYPL_EOD!AJ88</f>
        <v>48.59</v>
      </c>
      <c r="K88">
        <f>MES_EOD!AI88+MES_EOD!AJ88</f>
        <v>5</v>
      </c>
      <c r="L88">
        <f>NDMC_EOD!AI88+NDMC_EOD!AJ88</f>
        <v>19.690000000000001</v>
      </c>
      <c r="M88">
        <f>TPDDL_EOD!AI88+TPDDL_EOD!AJ88</f>
        <v>58.71</v>
      </c>
      <c r="N88">
        <f t="shared" si="7"/>
        <v>216.01000000000002</v>
      </c>
      <c r="O88" s="112">
        <f t="shared" si="8"/>
        <v>9.9999999999624833E-3</v>
      </c>
      <c r="P88">
        <v>84.02388963473912</v>
      </c>
      <c r="Q88">
        <v>48.592249432896622</v>
      </c>
      <c r="R88">
        <v>5.0002314707652413</v>
      </c>
      <c r="S88">
        <v>19.690911531873521</v>
      </c>
      <c r="T88">
        <v>58.712717929725464</v>
      </c>
      <c r="U88" s="114">
        <f t="shared" si="9"/>
        <v>216.01999999999998</v>
      </c>
      <c r="V88" s="112">
        <f t="shared" si="10"/>
        <v>0</v>
      </c>
      <c r="Y88">
        <f>BAWANA!AW88+BAWANA!AX88</f>
        <v>26.99</v>
      </c>
      <c r="Z88">
        <f>BAWANA!BD88+BAWANA!BE88</f>
        <v>26.99</v>
      </c>
      <c r="AA88">
        <f>BAWANA!X88+BAWANA!Y88</f>
        <v>26.99</v>
      </c>
      <c r="AB88">
        <f>BAWANA!AE88+BAWANA!AF88</f>
        <v>26.99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216.01999999999998</v>
      </c>
      <c r="E89">
        <f>BAWANA!AM89</f>
        <v>0</v>
      </c>
      <c r="F89">
        <f t="shared" si="11"/>
        <v>256</v>
      </c>
      <c r="G89">
        <f t="shared" si="12"/>
        <v>216.01999999999998</v>
      </c>
      <c r="H89" s="112"/>
      <c r="I89">
        <f>BRPL_EOD!AI89+BRPL_EOD!AJ89</f>
        <v>84.02</v>
      </c>
      <c r="J89">
        <f>BYPL_EOD!AI89+BYPL_EOD!AJ89</f>
        <v>48.59</v>
      </c>
      <c r="K89">
        <f>MES_EOD!AI89+MES_EOD!AJ89</f>
        <v>5</v>
      </c>
      <c r="L89">
        <f>NDMC_EOD!AI89+NDMC_EOD!AJ89</f>
        <v>19.690000000000001</v>
      </c>
      <c r="M89">
        <f>TPDDL_EOD!AI89+TPDDL_EOD!AJ89</f>
        <v>58.71</v>
      </c>
      <c r="N89">
        <f t="shared" si="7"/>
        <v>216.01000000000002</v>
      </c>
      <c r="O89" s="112">
        <f t="shared" si="8"/>
        <v>9.9999999999624833E-3</v>
      </c>
      <c r="P89">
        <v>84.02388963473912</v>
      </c>
      <c r="Q89">
        <v>48.592249432896622</v>
      </c>
      <c r="R89">
        <v>5.0002314707652413</v>
      </c>
      <c r="S89">
        <v>19.690911531873521</v>
      </c>
      <c r="T89">
        <v>58.712717929725464</v>
      </c>
      <c r="U89" s="114">
        <f t="shared" si="9"/>
        <v>216.01999999999998</v>
      </c>
      <c r="V89" s="112">
        <f t="shared" si="10"/>
        <v>0</v>
      </c>
      <c r="Y89">
        <f>BAWANA!AW89+BAWANA!AX89</f>
        <v>26.99</v>
      </c>
      <c r="Z89">
        <f>BAWANA!BD89+BAWANA!BE89</f>
        <v>26.99</v>
      </c>
      <c r="AA89">
        <f>BAWANA!X89+BAWANA!Y89</f>
        <v>26.99</v>
      </c>
      <c r="AB89">
        <f>BAWANA!AE89+BAWANA!AF89</f>
        <v>26.99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216.01999999999998</v>
      </c>
      <c r="E90">
        <f>BAWANA!AM90</f>
        <v>0</v>
      </c>
      <c r="F90">
        <f t="shared" si="11"/>
        <v>256</v>
      </c>
      <c r="G90">
        <f t="shared" si="12"/>
        <v>216.01999999999998</v>
      </c>
      <c r="H90" s="112"/>
      <c r="I90">
        <f>BRPL_EOD!AI90+BRPL_EOD!AJ90</f>
        <v>84.02</v>
      </c>
      <c r="J90">
        <f>BYPL_EOD!AI90+BYPL_EOD!AJ90</f>
        <v>48.59</v>
      </c>
      <c r="K90">
        <f>MES_EOD!AI90+MES_EOD!AJ90</f>
        <v>5</v>
      </c>
      <c r="L90">
        <f>NDMC_EOD!AI90+NDMC_EOD!AJ90</f>
        <v>19.690000000000001</v>
      </c>
      <c r="M90">
        <f>TPDDL_EOD!AI90+TPDDL_EOD!AJ90</f>
        <v>58.71</v>
      </c>
      <c r="N90">
        <f t="shared" si="7"/>
        <v>216.01000000000002</v>
      </c>
      <c r="O90" s="112">
        <f t="shared" si="8"/>
        <v>9.9999999999624833E-3</v>
      </c>
      <c r="P90">
        <v>84.02388963473912</v>
      </c>
      <c r="Q90">
        <v>48.592249432896622</v>
      </c>
      <c r="R90">
        <v>5.0002314707652413</v>
      </c>
      <c r="S90">
        <v>19.690911531873521</v>
      </c>
      <c r="T90">
        <v>58.712717929725464</v>
      </c>
      <c r="U90" s="114">
        <f t="shared" si="9"/>
        <v>216.01999999999998</v>
      </c>
      <c r="V90" s="112">
        <f t="shared" si="10"/>
        <v>0</v>
      </c>
      <c r="Y90">
        <f>BAWANA!AW90+BAWANA!AX90</f>
        <v>26.99</v>
      </c>
      <c r="Z90">
        <f>BAWANA!BD90+BAWANA!BE90</f>
        <v>26.99</v>
      </c>
      <c r="AA90">
        <f>BAWANA!X90+BAWANA!Y90</f>
        <v>26.99</v>
      </c>
      <c r="AB90">
        <f>BAWANA!AE90+BAWANA!AF90</f>
        <v>26.99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216.01999999999998</v>
      </c>
      <c r="E91">
        <f>BAWANA!AM91</f>
        <v>0</v>
      </c>
      <c r="F91">
        <f t="shared" si="11"/>
        <v>256</v>
      </c>
      <c r="G91">
        <f t="shared" si="12"/>
        <v>216.01999999999998</v>
      </c>
      <c r="H91" s="112"/>
      <c r="I91">
        <f>BRPL_EOD!AI91+BRPL_EOD!AJ91</f>
        <v>84.02</v>
      </c>
      <c r="J91">
        <f>BYPL_EOD!AI91+BYPL_EOD!AJ91</f>
        <v>48.59</v>
      </c>
      <c r="K91">
        <f>MES_EOD!AI91+MES_EOD!AJ91</f>
        <v>5</v>
      </c>
      <c r="L91">
        <f>NDMC_EOD!AI91+NDMC_EOD!AJ91</f>
        <v>19.690000000000001</v>
      </c>
      <c r="M91">
        <f>TPDDL_EOD!AI91+TPDDL_EOD!AJ91</f>
        <v>58.71</v>
      </c>
      <c r="N91">
        <f t="shared" si="7"/>
        <v>216.01000000000002</v>
      </c>
      <c r="O91" s="112">
        <f t="shared" si="8"/>
        <v>9.9999999999624833E-3</v>
      </c>
      <c r="P91">
        <v>84.02388963473912</v>
      </c>
      <c r="Q91">
        <v>48.592249432896622</v>
      </c>
      <c r="R91">
        <v>5.0002314707652413</v>
      </c>
      <c r="S91">
        <v>19.690911531873521</v>
      </c>
      <c r="T91">
        <v>58.712717929725464</v>
      </c>
      <c r="U91" s="114">
        <f t="shared" si="9"/>
        <v>216.01999999999998</v>
      </c>
      <c r="V91" s="112">
        <f t="shared" si="10"/>
        <v>0</v>
      </c>
      <c r="Y91">
        <f>BAWANA!AW91+BAWANA!AX91</f>
        <v>26.99</v>
      </c>
      <c r="Z91">
        <f>BAWANA!BD91+BAWANA!BE91</f>
        <v>26.99</v>
      </c>
      <c r="AA91">
        <f>BAWANA!X91+BAWANA!Y91</f>
        <v>26.99</v>
      </c>
      <c r="AB91">
        <f>BAWANA!AE91+BAWANA!AF91</f>
        <v>26.99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216.01999999999998</v>
      </c>
      <c r="E92">
        <f>BAWANA!AM92</f>
        <v>0</v>
      </c>
      <c r="F92">
        <f t="shared" si="11"/>
        <v>256</v>
      </c>
      <c r="G92">
        <f t="shared" si="12"/>
        <v>216.01999999999998</v>
      </c>
      <c r="H92" s="112"/>
      <c r="I92">
        <f>BRPL_EOD!AI92+BRPL_EOD!AJ92</f>
        <v>84.02</v>
      </c>
      <c r="J92">
        <f>BYPL_EOD!AI92+BYPL_EOD!AJ92</f>
        <v>48.59</v>
      </c>
      <c r="K92">
        <f>MES_EOD!AI92+MES_EOD!AJ92</f>
        <v>5</v>
      </c>
      <c r="L92">
        <f>NDMC_EOD!AI92+NDMC_EOD!AJ92</f>
        <v>19.690000000000001</v>
      </c>
      <c r="M92">
        <f>TPDDL_EOD!AI92+TPDDL_EOD!AJ92</f>
        <v>58.71</v>
      </c>
      <c r="N92">
        <f t="shared" si="7"/>
        <v>216.01000000000002</v>
      </c>
      <c r="O92" s="112">
        <f t="shared" si="8"/>
        <v>9.9999999999624833E-3</v>
      </c>
      <c r="P92">
        <v>84.02388963473912</v>
      </c>
      <c r="Q92">
        <v>48.592249432896622</v>
      </c>
      <c r="R92">
        <v>5.0002314707652413</v>
      </c>
      <c r="S92">
        <v>19.690911531873521</v>
      </c>
      <c r="T92">
        <v>58.712717929725464</v>
      </c>
      <c r="U92" s="114">
        <f t="shared" si="9"/>
        <v>216.01999999999998</v>
      </c>
      <c r="V92" s="112">
        <f t="shared" si="10"/>
        <v>0</v>
      </c>
      <c r="Y92">
        <f>BAWANA!AW92+BAWANA!AX92</f>
        <v>26.99</v>
      </c>
      <c r="Z92">
        <f>BAWANA!BD92+BAWANA!BE92</f>
        <v>26.99</v>
      </c>
      <c r="AA92">
        <f>BAWANA!X92+BAWANA!Y92</f>
        <v>26.99</v>
      </c>
      <c r="AB92">
        <f>BAWANA!AE92+BAWANA!AF92</f>
        <v>26.99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216.01999999999998</v>
      </c>
      <c r="E93">
        <f>BAWANA!AM93</f>
        <v>0</v>
      </c>
      <c r="F93">
        <f t="shared" si="11"/>
        <v>256</v>
      </c>
      <c r="G93">
        <f t="shared" si="12"/>
        <v>216.01999999999998</v>
      </c>
      <c r="H93" s="112"/>
      <c r="I93">
        <f>BRPL_EOD!AI93+BRPL_EOD!AJ93</f>
        <v>84.02</v>
      </c>
      <c r="J93">
        <f>BYPL_EOD!AI93+BYPL_EOD!AJ93</f>
        <v>48.59</v>
      </c>
      <c r="K93">
        <f>MES_EOD!AI93+MES_EOD!AJ93</f>
        <v>5</v>
      </c>
      <c r="L93">
        <f>NDMC_EOD!AI93+NDMC_EOD!AJ93</f>
        <v>19.690000000000001</v>
      </c>
      <c r="M93">
        <f>TPDDL_EOD!AI93+TPDDL_EOD!AJ93</f>
        <v>58.71</v>
      </c>
      <c r="N93">
        <f t="shared" si="7"/>
        <v>216.01000000000002</v>
      </c>
      <c r="O93" s="112">
        <f t="shared" si="8"/>
        <v>9.9999999999624833E-3</v>
      </c>
      <c r="P93">
        <v>84.02388963473912</v>
      </c>
      <c r="Q93">
        <v>48.592249432896622</v>
      </c>
      <c r="R93">
        <v>5.0002314707652413</v>
      </c>
      <c r="S93">
        <v>19.690911531873521</v>
      </c>
      <c r="T93">
        <v>58.712717929725464</v>
      </c>
      <c r="U93" s="114">
        <f t="shared" si="9"/>
        <v>216.01999999999998</v>
      </c>
      <c r="V93" s="112">
        <f t="shared" si="10"/>
        <v>0</v>
      </c>
      <c r="Y93">
        <f>BAWANA!AW93+BAWANA!AX93</f>
        <v>26.99</v>
      </c>
      <c r="Z93">
        <f>BAWANA!BD93+BAWANA!BE93</f>
        <v>26.99</v>
      </c>
      <c r="AA93">
        <f>BAWANA!X93+BAWANA!Y93</f>
        <v>26.99</v>
      </c>
      <c r="AB93">
        <f>BAWANA!AE93+BAWANA!AF93</f>
        <v>26.99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216.01999999999998</v>
      </c>
      <c r="E94">
        <f>BAWANA!AM94</f>
        <v>0</v>
      </c>
      <c r="F94">
        <f t="shared" si="11"/>
        <v>256</v>
      </c>
      <c r="G94">
        <f t="shared" si="12"/>
        <v>216.01999999999998</v>
      </c>
      <c r="H94" s="112"/>
      <c r="I94">
        <f>BRPL_EOD!AI94+BRPL_EOD!AJ94</f>
        <v>84.02</v>
      </c>
      <c r="J94">
        <f>BYPL_EOD!AI94+BYPL_EOD!AJ94</f>
        <v>48.59</v>
      </c>
      <c r="K94">
        <f>MES_EOD!AI94+MES_EOD!AJ94</f>
        <v>5</v>
      </c>
      <c r="L94">
        <f>NDMC_EOD!AI94+NDMC_EOD!AJ94</f>
        <v>19.690000000000001</v>
      </c>
      <c r="M94">
        <f>TPDDL_EOD!AI94+TPDDL_EOD!AJ94</f>
        <v>58.71</v>
      </c>
      <c r="N94">
        <f t="shared" si="7"/>
        <v>216.01000000000002</v>
      </c>
      <c r="O94" s="112">
        <f t="shared" si="8"/>
        <v>9.9999999999624833E-3</v>
      </c>
      <c r="P94">
        <v>84.02388963473912</v>
      </c>
      <c r="Q94">
        <v>48.592249432896622</v>
      </c>
      <c r="R94">
        <v>5.0002314707652413</v>
      </c>
      <c r="S94">
        <v>19.690911531873521</v>
      </c>
      <c r="T94">
        <v>58.712717929725464</v>
      </c>
      <c r="U94" s="114">
        <f t="shared" si="9"/>
        <v>216.01999999999998</v>
      </c>
      <c r="V94" s="112">
        <f t="shared" si="10"/>
        <v>0</v>
      </c>
      <c r="Y94">
        <f>BAWANA!AW94+BAWANA!AX94</f>
        <v>26.99</v>
      </c>
      <c r="Z94">
        <f>BAWANA!BD94+BAWANA!BE94</f>
        <v>26.99</v>
      </c>
      <c r="AA94">
        <f>BAWANA!X94+BAWANA!Y94</f>
        <v>26.99</v>
      </c>
      <c r="AB94">
        <f>BAWANA!AE94+BAWANA!AF94</f>
        <v>26.99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216.01999999999998</v>
      </c>
      <c r="E95">
        <f>BAWANA!AM95</f>
        <v>0</v>
      </c>
      <c r="F95">
        <f t="shared" si="11"/>
        <v>256</v>
      </c>
      <c r="G95">
        <f t="shared" si="12"/>
        <v>216.01999999999998</v>
      </c>
      <c r="H95" s="112"/>
      <c r="I95">
        <f>BRPL_EOD!AI95+BRPL_EOD!AJ95</f>
        <v>84.02</v>
      </c>
      <c r="J95">
        <f>BYPL_EOD!AI95+BYPL_EOD!AJ95</f>
        <v>48.59</v>
      </c>
      <c r="K95">
        <f>MES_EOD!AI95+MES_EOD!AJ95</f>
        <v>5</v>
      </c>
      <c r="L95">
        <f>NDMC_EOD!AI95+NDMC_EOD!AJ95</f>
        <v>19.690000000000001</v>
      </c>
      <c r="M95">
        <f>TPDDL_EOD!AI95+TPDDL_EOD!AJ95</f>
        <v>58.71</v>
      </c>
      <c r="N95">
        <f t="shared" si="7"/>
        <v>216.01000000000002</v>
      </c>
      <c r="O95" s="112">
        <f t="shared" si="8"/>
        <v>9.9999999999624833E-3</v>
      </c>
      <c r="P95">
        <v>84.02388963473912</v>
      </c>
      <c r="Q95">
        <v>48.592249432896622</v>
      </c>
      <c r="R95">
        <v>5.0002314707652413</v>
      </c>
      <c r="S95">
        <v>19.690911531873521</v>
      </c>
      <c r="T95">
        <v>58.712717929725464</v>
      </c>
      <c r="U95" s="114">
        <f t="shared" si="9"/>
        <v>216.01999999999998</v>
      </c>
      <c r="V95" s="112">
        <f t="shared" si="10"/>
        <v>0</v>
      </c>
      <c r="Y95">
        <f>BAWANA!AW95+BAWANA!AX95</f>
        <v>26.99</v>
      </c>
      <c r="Z95">
        <f>BAWANA!BD95+BAWANA!BE95</f>
        <v>26.99</v>
      </c>
      <c r="AA95">
        <f>BAWANA!X95+BAWANA!Y95</f>
        <v>26.99</v>
      </c>
      <c r="AB95">
        <f>BAWANA!AE95+BAWANA!AF95</f>
        <v>26.99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216.01999999999998</v>
      </c>
      <c r="E96">
        <f>BAWANA!AM96</f>
        <v>0</v>
      </c>
      <c r="F96">
        <f t="shared" si="11"/>
        <v>256</v>
      </c>
      <c r="G96">
        <f t="shared" si="12"/>
        <v>216.01999999999998</v>
      </c>
      <c r="H96" s="112"/>
      <c r="I96">
        <f>BRPL_EOD!AI96+BRPL_EOD!AJ96</f>
        <v>84.02</v>
      </c>
      <c r="J96">
        <f>BYPL_EOD!AI96+BYPL_EOD!AJ96</f>
        <v>48.59</v>
      </c>
      <c r="K96">
        <f>MES_EOD!AI96+MES_EOD!AJ96</f>
        <v>5</v>
      </c>
      <c r="L96">
        <f>NDMC_EOD!AI96+NDMC_EOD!AJ96</f>
        <v>19.690000000000001</v>
      </c>
      <c r="M96">
        <f>TPDDL_EOD!AI96+TPDDL_EOD!AJ96</f>
        <v>58.71</v>
      </c>
      <c r="N96">
        <f t="shared" si="7"/>
        <v>216.01000000000002</v>
      </c>
      <c r="O96" s="112">
        <f t="shared" si="8"/>
        <v>9.9999999999624833E-3</v>
      </c>
      <c r="P96">
        <v>84.02388963473912</v>
      </c>
      <c r="Q96">
        <v>48.592249432896622</v>
      </c>
      <c r="R96">
        <v>5.0002314707652413</v>
      </c>
      <c r="S96">
        <v>19.690911531873521</v>
      </c>
      <c r="T96">
        <v>58.712717929725464</v>
      </c>
      <c r="U96" s="114">
        <f t="shared" si="9"/>
        <v>216.01999999999998</v>
      </c>
      <c r="V96" s="112">
        <f t="shared" si="10"/>
        <v>0</v>
      </c>
      <c r="Y96">
        <f>BAWANA!AW96+BAWANA!AX96</f>
        <v>26.99</v>
      </c>
      <c r="Z96">
        <f>BAWANA!BD96+BAWANA!BE96</f>
        <v>26.99</v>
      </c>
      <c r="AA96">
        <f>BAWANA!X96+BAWANA!Y96</f>
        <v>26.99</v>
      </c>
      <c r="AB96">
        <f>BAWANA!AE96+BAWANA!AF96</f>
        <v>26.99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216.01999999999998</v>
      </c>
      <c r="E97">
        <f>BAWANA!AM97</f>
        <v>0</v>
      </c>
      <c r="F97">
        <f t="shared" si="11"/>
        <v>256</v>
      </c>
      <c r="G97">
        <f t="shared" si="12"/>
        <v>216.01999999999998</v>
      </c>
      <c r="H97" s="112"/>
      <c r="I97">
        <f>BRPL_EOD!AI97+BRPL_EOD!AJ97</f>
        <v>84.02</v>
      </c>
      <c r="J97">
        <f>BYPL_EOD!AI97+BYPL_EOD!AJ97</f>
        <v>48.59</v>
      </c>
      <c r="K97">
        <f>MES_EOD!AI97+MES_EOD!AJ97</f>
        <v>5</v>
      </c>
      <c r="L97">
        <f>NDMC_EOD!AI97+NDMC_EOD!AJ97</f>
        <v>19.690000000000001</v>
      </c>
      <c r="M97">
        <f>TPDDL_EOD!AI97+TPDDL_EOD!AJ97</f>
        <v>58.71</v>
      </c>
      <c r="N97">
        <f t="shared" si="7"/>
        <v>216.01000000000002</v>
      </c>
      <c r="O97" s="112">
        <f t="shared" si="8"/>
        <v>9.9999999999624833E-3</v>
      </c>
      <c r="P97">
        <v>84.02388963473912</v>
      </c>
      <c r="Q97">
        <v>48.592249432896622</v>
      </c>
      <c r="R97">
        <v>5.0002314707652413</v>
      </c>
      <c r="S97">
        <v>19.690911531873521</v>
      </c>
      <c r="T97">
        <v>58.712717929725464</v>
      </c>
      <c r="U97" s="114">
        <f t="shared" si="9"/>
        <v>216.01999999999998</v>
      </c>
      <c r="V97" s="112">
        <f t="shared" si="10"/>
        <v>0</v>
      </c>
      <c r="Y97">
        <f>BAWANA!AW97+BAWANA!AX97</f>
        <v>26.99</v>
      </c>
      <c r="Z97">
        <f>BAWANA!BD97+BAWANA!BE97</f>
        <v>26.99</v>
      </c>
      <c r="AA97">
        <f>BAWANA!X97+BAWANA!Y97</f>
        <v>26.99</v>
      </c>
      <c r="AB97">
        <f>BAWANA!AE97+BAWANA!AF97</f>
        <v>26.99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216.01999999999998</v>
      </c>
      <c r="E98">
        <f>BAWANA!AM98</f>
        <v>0</v>
      </c>
      <c r="F98">
        <f t="shared" si="11"/>
        <v>256</v>
      </c>
      <c r="G98">
        <f t="shared" si="12"/>
        <v>216.01999999999998</v>
      </c>
      <c r="H98" s="112"/>
      <c r="I98">
        <f>BRPL_EOD!AI98+BRPL_EOD!AJ98</f>
        <v>84.02</v>
      </c>
      <c r="J98">
        <f>BYPL_EOD!AI98+BYPL_EOD!AJ98</f>
        <v>48.59</v>
      </c>
      <c r="K98">
        <f>MES_EOD!AI98+MES_EOD!AJ98</f>
        <v>5</v>
      </c>
      <c r="L98">
        <f>NDMC_EOD!AI98+NDMC_EOD!AJ98</f>
        <v>19.690000000000001</v>
      </c>
      <c r="M98">
        <f>TPDDL_EOD!AI98+TPDDL_EOD!AJ98</f>
        <v>58.71</v>
      </c>
      <c r="N98">
        <f t="shared" si="7"/>
        <v>216.01000000000002</v>
      </c>
      <c r="O98" s="112">
        <f t="shared" si="8"/>
        <v>9.9999999999624833E-3</v>
      </c>
      <c r="P98">
        <v>84.02388963473912</v>
      </c>
      <c r="Q98">
        <v>48.592249432896622</v>
      </c>
      <c r="R98">
        <v>5.0002314707652413</v>
      </c>
      <c r="S98">
        <v>19.690911531873521</v>
      </c>
      <c r="T98">
        <v>58.712717929725464</v>
      </c>
      <c r="U98" s="114">
        <f t="shared" si="9"/>
        <v>216.01999999999998</v>
      </c>
      <c r="V98" s="112">
        <f t="shared" si="10"/>
        <v>0</v>
      </c>
      <c r="Y98">
        <f>BAWANA!AW98+BAWANA!AX98</f>
        <v>26.99</v>
      </c>
      <c r="Z98">
        <f>BAWANA!BD98+BAWANA!BE98</f>
        <v>26.99</v>
      </c>
      <c r="AA98">
        <f>BAWANA!X98+BAWANA!Y98</f>
        <v>26.99</v>
      </c>
      <c r="AB98">
        <f>BAWANA!AE98+BAWANA!AF98</f>
        <v>26.99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5.2940100000000019</v>
      </c>
      <c r="E99" s="114">
        <f t="shared" si="14"/>
        <v>0</v>
      </c>
      <c r="F99" s="114">
        <f t="shared" si="14"/>
        <v>6.1440000000000001</v>
      </c>
      <c r="G99" s="114">
        <f t="shared" si="14"/>
        <v>5.2940100000000019</v>
      </c>
      <c r="H99" s="114"/>
      <c r="I99" s="114">
        <f t="shared" si="14"/>
        <v>2.0251500000000013</v>
      </c>
      <c r="J99" s="114">
        <f t="shared" si="14"/>
        <v>1.2097575000000003</v>
      </c>
      <c r="K99" s="114">
        <f t="shared" si="14"/>
        <v>0.11992000000000001</v>
      </c>
      <c r="L99" s="114">
        <f t="shared" si="14"/>
        <v>0.46338750000000029</v>
      </c>
      <c r="M99" s="114">
        <f t="shared" si="14"/>
        <v>1.4756599999999997</v>
      </c>
      <c r="N99" s="114">
        <f t="shared" si="14"/>
        <v>5.2938749999999954</v>
      </c>
      <c r="O99" s="114">
        <f t="shared" si="14"/>
        <v>1.3499999999961432E-4</v>
      </c>
      <c r="P99" s="114">
        <f t="shared" si="14"/>
        <v>2.0252025502182374</v>
      </c>
      <c r="Q99" s="114">
        <f t="shared" si="14"/>
        <v>1.2097879788652171</v>
      </c>
      <c r="R99" s="114">
        <f t="shared" si="14"/>
        <v>0.11992314287239184</v>
      </c>
      <c r="S99" s="114">
        <f t="shared" si="14"/>
        <v>0.46339979965727862</v>
      </c>
      <c r="T99" s="114">
        <f t="shared" si="14"/>
        <v>1.4756965283868764</v>
      </c>
      <c r="U99" s="114">
        <f t="shared" si="14"/>
        <v>5.2940100000000019</v>
      </c>
      <c r="V99" s="114">
        <f t="shared" si="10"/>
        <v>0</v>
      </c>
      <c r="Y99" s="114">
        <f>SUM(Y3:Y98)/4000</f>
        <v>0.53348750000000023</v>
      </c>
      <c r="Z99" s="114">
        <f t="shared" ref="Z99:AD99" si="15">SUM(Z3:Z98)/4000</f>
        <v>0.71027749999999934</v>
      </c>
      <c r="AA99" s="114">
        <f t="shared" si="15"/>
        <v>0.53348750000000023</v>
      </c>
      <c r="AB99" s="114">
        <f t="shared" si="15"/>
        <v>0.71027749999999934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153</v>
      </c>
      <c r="C1" s="206"/>
      <c r="D1" s="206" t="s">
        <v>278</v>
      </c>
      <c r="E1" s="206"/>
      <c r="H1" s="112"/>
      <c r="I1" s="206" t="s">
        <v>318</v>
      </c>
      <c r="J1" s="206"/>
      <c r="K1" s="206"/>
      <c r="L1" s="206"/>
      <c r="M1" s="206"/>
      <c r="N1" s="206"/>
      <c r="O1" s="113"/>
      <c r="P1" s="206" t="s">
        <v>319</v>
      </c>
      <c r="Q1" s="206"/>
      <c r="R1" s="206"/>
      <c r="S1" s="206"/>
      <c r="T1" s="206"/>
      <c r="U1" s="114"/>
      <c r="V1" s="112"/>
      <c r="Y1" s="206" t="s">
        <v>325</v>
      </c>
      <c r="Z1" s="206"/>
      <c r="AA1" s="206" t="s">
        <v>326</v>
      </c>
      <c r="AB1" s="206"/>
      <c r="AC1" s="232" t="s">
        <v>323</v>
      </c>
      <c r="AD1" s="232"/>
    </row>
    <row r="2" spans="1:30">
      <c r="A2" t="s">
        <v>44</v>
      </c>
      <c r="B2" t="s">
        <v>320</v>
      </c>
      <c r="C2" t="s">
        <v>321</v>
      </c>
      <c r="D2" t="s">
        <v>322</v>
      </c>
      <c r="E2" t="s">
        <v>321</v>
      </c>
      <c r="F2" t="s">
        <v>153</v>
      </c>
      <c r="G2" t="s">
        <v>278</v>
      </c>
      <c r="H2" s="112"/>
      <c r="I2" t="s">
        <v>145</v>
      </c>
      <c r="J2" t="s">
        <v>146</v>
      </c>
      <c r="K2" t="s">
        <v>147</v>
      </c>
      <c r="L2" t="s">
        <v>148</v>
      </c>
      <c r="M2" t="s">
        <v>149</v>
      </c>
      <c r="N2" t="s">
        <v>142</v>
      </c>
      <c r="O2" s="112" t="s">
        <v>323</v>
      </c>
      <c r="P2" t="s">
        <v>145</v>
      </c>
      <c r="Q2" t="s">
        <v>146</v>
      </c>
      <c r="R2" t="s">
        <v>147</v>
      </c>
      <c r="S2" t="s">
        <v>148</v>
      </c>
      <c r="T2" t="s">
        <v>149</v>
      </c>
      <c r="U2" s="114" t="s">
        <v>142</v>
      </c>
      <c r="V2" s="112" t="s">
        <v>323</v>
      </c>
      <c r="Y2" t="s">
        <v>327</v>
      </c>
      <c r="Z2" t="s">
        <v>328</v>
      </c>
      <c r="AA2" t="s">
        <v>327</v>
      </c>
      <c r="AB2" t="s">
        <v>328</v>
      </c>
      <c r="AC2" s="119" t="s">
        <v>327</v>
      </c>
      <c r="AD2" s="119" t="s">
        <v>328</v>
      </c>
    </row>
    <row r="3" spans="1:30">
      <c r="A3" t="s">
        <v>45</v>
      </c>
      <c r="B3">
        <f>BAWANA!F3</f>
        <v>1010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808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1010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808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1010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808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1010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808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1010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808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1010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808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1010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808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1010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808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1010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808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1010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808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1010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808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1010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808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1010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808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1010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808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1010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808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1010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808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1010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808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1010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808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1010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808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1010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808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1010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808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1010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808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1010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808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1010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808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1010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808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1010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808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1010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808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1010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808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1010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808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1010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808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1010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808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1010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808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1010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808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1010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808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1010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808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1010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808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1010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808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1010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808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1010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808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1010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808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1010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808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1010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808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1010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808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1010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808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1010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808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1010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808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1010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808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1010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808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990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792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990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792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990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792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990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792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990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792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990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792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990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792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990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792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990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792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990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792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990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792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990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792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990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792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990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792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990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792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990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792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990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792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990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792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990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792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990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792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990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792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990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792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990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792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990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792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1010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808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1010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808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1010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808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1010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808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1010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808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1010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808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1010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808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1010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808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1010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808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1010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808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1010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808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1010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808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1010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808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1010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808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1010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808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1010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808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1010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808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1010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808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1010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808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1010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808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1010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808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1010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808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1010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808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1010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808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324</v>
      </c>
      <c r="B99" s="114">
        <f>SUM(B3:B98)/4000</f>
        <v>24.12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19.295999999999999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  <c r="BD2" t="s">
        <v>393</v>
      </c>
      <c r="BE2" t="s">
        <v>385</v>
      </c>
      <c r="BF2" t="s">
        <v>387</v>
      </c>
      <c r="BG2" t="s">
        <v>392</v>
      </c>
      <c r="BH2" t="s">
        <v>389</v>
      </c>
      <c r="BI2" t="s">
        <v>388</v>
      </c>
      <c r="BJ2" t="s">
        <v>395</v>
      </c>
      <c r="BK2" t="s">
        <v>383</v>
      </c>
      <c r="BL2" t="s">
        <v>396</v>
      </c>
      <c r="BM2" t="s">
        <v>386</v>
      </c>
      <c r="BN2" t="s">
        <v>382</v>
      </c>
      <c r="BO2" t="s">
        <v>391</v>
      </c>
      <c r="BP2" t="s">
        <v>384</v>
      </c>
      <c r="BQ2" t="s">
        <v>394</v>
      </c>
      <c r="BR2" t="s">
        <v>390</v>
      </c>
    </row>
    <row r="3" spans="1:121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341.56456300000002</v>
      </c>
      <c r="L3">
        <v>653.15250000000003</v>
      </c>
      <c r="M3">
        <v>92</v>
      </c>
      <c r="N3">
        <v>118.125</v>
      </c>
      <c r="O3">
        <v>123.66562500000001</v>
      </c>
      <c r="P3">
        <v>123.375</v>
      </c>
      <c r="Q3">
        <v>20.556000000000001</v>
      </c>
      <c r="R3">
        <v>42.392195999999998</v>
      </c>
      <c r="S3">
        <v>26.390910000000002</v>
      </c>
      <c r="T3">
        <v>0</v>
      </c>
      <c r="U3">
        <v>418.77</v>
      </c>
      <c r="V3">
        <v>20.731850000000001</v>
      </c>
      <c r="W3">
        <v>45.221499999999999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0</v>
      </c>
      <c r="AG3">
        <v>0</v>
      </c>
      <c r="AH3">
        <v>0</v>
      </c>
      <c r="AI3">
        <v>0</v>
      </c>
      <c r="AJ3">
        <v>0</v>
      </c>
      <c r="AK3">
        <v>54.059399999999997</v>
      </c>
      <c r="AL3">
        <v>2.3239999999999998</v>
      </c>
      <c r="AM3">
        <v>0</v>
      </c>
      <c r="AN3">
        <v>0.59302999999999995</v>
      </c>
      <c r="AO3">
        <v>0</v>
      </c>
      <c r="AP3">
        <v>3.2025000000000001</v>
      </c>
      <c r="AQ3">
        <v>0</v>
      </c>
      <c r="AR3">
        <v>3.3119999999999998</v>
      </c>
      <c r="AS3">
        <v>5.3807999999999998</v>
      </c>
      <c r="AT3">
        <v>20.001799999999999</v>
      </c>
      <c r="AU3">
        <v>0</v>
      </c>
      <c r="AV3">
        <v>30.975000000000001</v>
      </c>
      <c r="AW3">
        <v>70.372799999999998</v>
      </c>
      <c r="AX3">
        <v>92.063999999999993</v>
      </c>
      <c r="AY3">
        <v>0</v>
      </c>
      <c r="AZ3">
        <v>0</v>
      </c>
      <c r="BA3">
        <v>0</v>
      </c>
      <c r="BB3">
        <v>0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2612.844951</v>
      </c>
    </row>
    <row r="4" spans="1:121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341.56456300000002</v>
      </c>
      <c r="L4">
        <v>653.15250000000003</v>
      </c>
      <c r="M4">
        <v>92</v>
      </c>
      <c r="N4">
        <v>118.125</v>
      </c>
      <c r="O4">
        <v>123.66562500000001</v>
      </c>
      <c r="P4">
        <v>123.375</v>
      </c>
      <c r="Q4">
        <v>20.556000000000001</v>
      </c>
      <c r="R4">
        <v>42.392195999999998</v>
      </c>
      <c r="S4">
        <v>26.390910000000002</v>
      </c>
      <c r="T4">
        <v>0</v>
      </c>
      <c r="U4">
        <v>418.77</v>
      </c>
      <c r="V4">
        <v>20.731850000000001</v>
      </c>
      <c r="W4">
        <v>45.221499999999999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0</v>
      </c>
      <c r="AG4">
        <v>0</v>
      </c>
      <c r="AH4">
        <v>0</v>
      </c>
      <c r="AI4">
        <v>0</v>
      </c>
      <c r="AJ4">
        <v>0</v>
      </c>
      <c r="AK4">
        <v>54.059399999999997</v>
      </c>
      <c r="AL4">
        <v>2.3239999999999998</v>
      </c>
      <c r="AM4">
        <v>0</v>
      </c>
      <c r="AN4">
        <v>0.59302999999999995</v>
      </c>
      <c r="AO4">
        <v>0</v>
      </c>
      <c r="AP4">
        <v>3.2025000000000001</v>
      </c>
      <c r="AQ4">
        <v>0</v>
      </c>
      <c r="AR4">
        <v>3.3119999999999998</v>
      </c>
      <c r="AS4">
        <v>5.3807999999999998</v>
      </c>
      <c r="AT4">
        <v>20.001799999999999</v>
      </c>
      <c r="AU4">
        <v>0</v>
      </c>
      <c r="AV4">
        <v>30.975000000000001</v>
      </c>
      <c r="AW4">
        <v>70.372799999999998</v>
      </c>
      <c r="AX4">
        <v>92.063999999999993</v>
      </c>
      <c r="AY4">
        <v>0</v>
      </c>
      <c r="AZ4">
        <v>0</v>
      </c>
      <c r="BA4">
        <v>0</v>
      </c>
      <c r="BB4">
        <v>0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2612.844951</v>
      </c>
    </row>
    <row r="5" spans="1:121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341.56456300000002</v>
      </c>
      <c r="L5">
        <v>653.15250000000003</v>
      </c>
      <c r="M5">
        <v>92</v>
      </c>
      <c r="N5">
        <v>118.125</v>
      </c>
      <c r="O5">
        <v>123.66562500000001</v>
      </c>
      <c r="P5">
        <v>123.375</v>
      </c>
      <c r="Q5">
        <v>20.556000000000001</v>
      </c>
      <c r="R5">
        <v>42.392195999999998</v>
      </c>
      <c r="S5">
        <v>26.390910000000002</v>
      </c>
      <c r="T5">
        <v>0</v>
      </c>
      <c r="U5">
        <v>418.77</v>
      </c>
      <c r="V5">
        <v>20.731850000000001</v>
      </c>
      <c r="W5">
        <v>45.221499999999999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0</v>
      </c>
      <c r="AG5">
        <v>0</v>
      </c>
      <c r="AH5">
        <v>0</v>
      </c>
      <c r="AI5">
        <v>0</v>
      </c>
      <c r="AJ5">
        <v>0</v>
      </c>
      <c r="AK5">
        <v>54.059399999999997</v>
      </c>
      <c r="AL5">
        <v>2.3239999999999998</v>
      </c>
      <c r="AM5">
        <v>0</v>
      </c>
      <c r="AN5">
        <v>0.59302999999999995</v>
      </c>
      <c r="AO5">
        <v>0</v>
      </c>
      <c r="AP5">
        <v>3.2025000000000001</v>
      </c>
      <c r="AQ5">
        <v>0</v>
      </c>
      <c r="AR5">
        <v>3.3119999999999998</v>
      </c>
      <c r="AS5">
        <v>5.3807999999999998</v>
      </c>
      <c r="AT5">
        <v>20.001799999999999</v>
      </c>
      <c r="AU5">
        <v>0</v>
      </c>
      <c r="AV5">
        <v>30.975000000000001</v>
      </c>
      <c r="AW5">
        <v>70.372799999999998</v>
      </c>
      <c r="AX5">
        <v>92.063999999999993</v>
      </c>
      <c r="AY5">
        <v>0</v>
      </c>
      <c r="AZ5">
        <v>0</v>
      </c>
      <c r="BA5">
        <v>0</v>
      </c>
      <c r="BB5">
        <v>0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2612.844951</v>
      </c>
    </row>
    <row r="6" spans="1:121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341.56456300000002</v>
      </c>
      <c r="L6">
        <v>653.15250000000003</v>
      </c>
      <c r="M6">
        <v>92</v>
      </c>
      <c r="N6">
        <v>118.125</v>
      </c>
      <c r="O6">
        <v>123.66562500000001</v>
      </c>
      <c r="P6">
        <v>123.375</v>
      </c>
      <c r="Q6">
        <v>20.556000000000001</v>
      </c>
      <c r="R6">
        <v>42.392195999999998</v>
      </c>
      <c r="S6">
        <v>26.390910000000002</v>
      </c>
      <c r="T6">
        <v>0</v>
      </c>
      <c r="U6">
        <v>418.77</v>
      </c>
      <c r="V6">
        <v>20.731850000000001</v>
      </c>
      <c r="W6">
        <v>45.221499999999999</v>
      </c>
      <c r="X6">
        <v>147.515625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0</v>
      </c>
      <c r="AG6">
        <v>0</v>
      </c>
      <c r="AH6">
        <v>0</v>
      </c>
      <c r="AI6">
        <v>0</v>
      </c>
      <c r="AJ6">
        <v>0</v>
      </c>
      <c r="AK6">
        <v>54.059399999999997</v>
      </c>
      <c r="AL6">
        <v>2.3239999999999998</v>
      </c>
      <c r="AM6">
        <v>0</v>
      </c>
      <c r="AN6">
        <v>0.59302999999999995</v>
      </c>
      <c r="AO6">
        <v>0</v>
      </c>
      <c r="AP6">
        <v>3.2025000000000001</v>
      </c>
      <c r="AQ6">
        <v>0</v>
      </c>
      <c r="AR6">
        <v>3.3119999999999998</v>
      </c>
      <c r="AS6">
        <v>5.3807999999999998</v>
      </c>
      <c r="AT6">
        <v>20.001799999999999</v>
      </c>
      <c r="AU6">
        <v>0</v>
      </c>
      <c r="AV6">
        <v>30.975000000000001</v>
      </c>
      <c r="AW6">
        <v>70.372799999999998</v>
      </c>
      <c r="AX6">
        <v>92.063999999999993</v>
      </c>
      <c r="AY6">
        <v>0</v>
      </c>
      <c r="AZ6">
        <v>0</v>
      </c>
      <c r="BA6">
        <v>0</v>
      </c>
      <c r="BB6">
        <v>0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2612.844951</v>
      </c>
    </row>
    <row r="7" spans="1:121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341.56456300000002</v>
      </c>
      <c r="L7">
        <v>653.15250000000003</v>
      </c>
      <c r="M7">
        <v>92</v>
      </c>
      <c r="N7">
        <v>118.125</v>
      </c>
      <c r="O7">
        <v>123.66562500000001</v>
      </c>
      <c r="P7">
        <v>123.375</v>
      </c>
      <c r="Q7">
        <v>20.556000000000001</v>
      </c>
      <c r="R7">
        <v>42.392195999999998</v>
      </c>
      <c r="S7">
        <v>26.390910000000002</v>
      </c>
      <c r="T7">
        <v>0</v>
      </c>
      <c r="U7">
        <v>418.77</v>
      </c>
      <c r="V7">
        <v>20.731850000000001</v>
      </c>
      <c r="W7">
        <v>45.221499999999999</v>
      </c>
      <c r="X7">
        <v>147.515625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0</v>
      </c>
      <c r="AG7">
        <v>0</v>
      </c>
      <c r="AH7">
        <v>0</v>
      </c>
      <c r="AI7">
        <v>0</v>
      </c>
      <c r="AJ7">
        <v>0</v>
      </c>
      <c r="AK7">
        <v>54.059399999999997</v>
      </c>
      <c r="AL7">
        <v>70.882000000000005</v>
      </c>
      <c r="AM7">
        <v>0</v>
      </c>
      <c r="AN7">
        <v>0.59302999999999995</v>
      </c>
      <c r="AO7">
        <v>0</v>
      </c>
      <c r="AP7">
        <v>3.2025000000000001</v>
      </c>
      <c r="AQ7">
        <v>0</v>
      </c>
      <c r="AR7">
        <v>39.744</v>
      </c>
      <c r="AS7">
        <v>24.75168</v>
      </c>
      <c r="AT7">
        <v>20.001799999999999</v>
      </c>
      <c r="AU7">
        <v>0</v>
      </c>
      <c r="AV7">
        <v>30.975000000000001</v>
      </c>
      <c r="AW7">
        <v>70.372799999999998</v>
      </c>
      <c r="AX7">
        <v>92.063999999999993</v>
      </c>
      <c r="AY7">
        <v>0</v>
      </c>
      <c r="AZ7">
        <v>0</v>
      </c>
      <c r="BA7">
        <v>0</v>
      </c>
      <c r="BB7">
        <v>0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2737.2058310000002</v>
      </c>
    </row>
    <row r="8" spans="1:121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341.56456300000002</v>
      </c>
      <c r="L8">
        <v>653.15250000000003</v>
      </c>
      <c r="M8">
        <v>92</v>
      </c>
      <c r="N8">
        <v>118.125</v>
      </c>
      <c r="O8">
        <v>123.66562500000001</v>
      </c>
      <c r="P8">
        <v>123.375</v>
      </c>
      <c r="Q8">
        <v>20.556000000000001</v>
      </c>
      <c r="R8">
        <v>42.392195999999998</v>
      </c>
      <c r="S8">
        <v>26.390910000000002</v>
      </c>
      <c r="T8">
        <v>0</v>
      </c>
      <c r="U8">
        <v>418.77</v>
      </c>
      <c r="V8">
        <v>20.731850000000001</v>
      </c>
      <c r="W8">
        <v>45.221499999999999</v>
      </c>
      <c r="X8">
        <v>147.515625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0</v>
      </c>
      <c r="AG8">
        <v>0</v>
      </c>
      <c r="AH8">
        <v>0</v>
      </c>
      <c r="AI8">
        <v>0</v>
      </c>
      <c r="AJ8">
        <v>0</v>
      </c>
      <c r="AK8">
        <v>54.059399999999997</v>
      </c>
      <c r="AL8">
        <v>70.882000000000005</v>
      </c>
      <c r="AM8">
        <v>0</v>
      </c>
      <c r="AN8">
        <v>0.59302999999999995</v>
      </c>
      <c r="AO8">
        <v>0</v>
      </c>
      <c r="AP8">
        <v>3.2025000000000001</v>
      </c>
      <c r="AQ8">
        <v>0</v>
      </c>
      <c r="AR8">
        <v>39.744</v>
      </c>
      <c r="AS8">
        <v>24.75168</v>
      </c>
      <c r="AT8">
        <v>20.001799999999999</v>
      </c>
      <c r="AU8">
        <v>0</v>
      </c>
      <c r="AV8">
        <v>30.975000000000001</v>
      </c>
      <c r="AW8">
        <v>70.372799999999998</v>
      </c>
      <c r="AX8">
        <v>92.063999999999993</v>
      </c>
      <c r="AY8">
        <v>0</v>
      </c>
      <c r="AZ8">
        <v>0</v>
      </c>
      <c r="BA8">
        <v>0</v>
      </c>
      <c r="BB8">
        <v>0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2737.2058310000002</v>
      </c>
    </row>
    <row r="9" spans="1:121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341.56456300000002</v>
      </c>
      <c r="L9">
        <v>653.15250000000003</v>
      </c>
      <c r="M9">
        <v>92</v>
      </c>
      <c r="N9">
        <v>118.125</v>
      </c>
      <c r="O9">
        <v>123.66562500000001</v>
      </c>
      <c r="P9">
        <v>123.375</v>
      </c>
      <c r="Q9">
        <v>20.556000000000001</v>
      </c>
      <c r="R9">
        <v>42.392195999999998</v>
      </c>
      <c r="S9">
        <v>26.390910000000002</v>
      </c>
      <c r="T9">
        <v>0</v>
      </c>
      <c r="U9">
        <v>418.77</v>
      </c>
      <c r="V9">
        <v>20.731850000000001</v>
      </c>
      <c r="W9">
        <v>45.221499999999999</v>
      </c>
      <c r="X9">
        <v>147.515625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0</v>
      </c>
      <c r="AG9">
        <v>0</v>
      </c>
      <c r="AH9">
        <v>0</v>
      </c>
      <c r="AI9">
        <v>0</v>
      </c>
      <c r="AJ9">
        <v>0</v>
      </c>
      <c r="AK9">
        <v>54.059399999999997</v>
      </c>
      <c r="AL9">
        <v>70.882000000000005</v>
      </c>
      <c r="AM9">
        <v>0</v>
      </c>
      <c r="AN9">
        <v>0.59302999999999995</v>
      </c>
      <c r="AO9">
        <v>0</v>
      </c>
      <c r="AP9">
        <v>3.2025000000000001</v>
      </c>
      <c r="AQ9">
        <v>0</v>
      </c>
      <c r="AR9">
        <v>6.6239999999999997</v>
      </c>
      <c r="AS9">
        <v>24.75168</v>
      </c>
      <c r="AT9">
        <v>20.001799999999999</v>
      </c>
      <c r="AU9">
        <v>0</v>
      </c>
      <c r="AV9">
        <v>30.975000000000001</v>
      </c>
      <c r="AW9">
        <v>70.372799999999998</v>
      </c>
      <c r="AX9">
        <v>92.063999999999993</v>
      </c>
      <c r="AY9">
        <v>0</v>
      </c>
      <c r="AZ9">
        <v>0</v>
      </c>
      <c r="BA9">
        <v>0</v>
      </c>
      <c r="BB9">
        <v>0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2704.0858309999999</v>
      </c>
    </row>
    <row r="10" spans="1:121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341.56456300000002</v>
      </c>
      <c r="L10">
        <v>653.15250000000003</v>
      </c>
      <c r="M10">
        <v>92</v>
      </c>
      <c r="N10">
        <v>118.125</v>
      </c>
      <c r="O10">
        <v>123.66562500000001</v>
      </c>
      <c r="P10">
        <v>123.375</v>
      </c>
      <c r="Q10">
        <v>20.556000000000001</v>
      </c>
      <c r="R10">
        <v>42.392195999999998</v>
      </c>
      <c r="S10">
        <v>26.390910000000002</v>
      </c>
      <c r="T10">
        <v>0</v>
      </c>
      <c r="U10">
        <v>418.77</v>
      </c>
      <c r="V10">
        <v>20.731850000000001</v>
      </c>
      <c r="W10">
        <v>45.221499999999999</v>
      </c>
      <c r="X10">
        <v>147.515625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54.059399999999997</v>
      </c>
      <c r="AL10">
        <v>70.882000000000005</v>
      </c>
      <c r="AM10">
        <v>0</v>
      </c>
      <c r="AN10">
        <v>0.59302999999999995</v>
      </c>
      <c r="AO10">
        <v>0</v>
      </c>
      <c r="AP10">
        <v>3.2025000000000001</v>
      </c>
      <c r="AQ10">
        <v>0</v>
      </c>
      <c r="AR10">
        <v>6.6239999999999997</v>
      </c>
      <c r="AS10">
        <v>24.75168</v>
      </c>
      <c r="AT10">
        <v>20.001799999999999</v>
      </c>
      <c r="AU10">
        <v>0</v>
      </c>
      <c r="AV10">
        <v>30.975000000000001</v>
      </c>
      <c r="AW10">
        <v>70.372799999999998</v>
      </c>
      <c r="AX10">
        <v>92.063999999999993</v>
      </c>
      <c r="AY10">
        <v>0</v>
      </c>
      <c r="AZ10">
        <v>0</v>
      </c>
      <c r="BA10">
        <v>0</v>
      </c>
      <c r="BB10">
        <v>0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2704.0858309999999</v>
      </c>
    </row>
    <row r="11" spans="1:121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341.56456300000002</v>
      </c>
      <c r="L11">
        <v>653.15250000000003</v>
      </c>
      <c r="M11">
        <v>92</v>
      </c>
      <c r="N11">
        <v>118.125</v>
      </c>
      <c r="O11">
        <v>123.66562500000001</v>
      </c>
      <c r="P11">
        <v>123.375</v>
      </c>
      <c r="Q11">
        <v>20.556000000000001</v>
      </c>
      <c r="R11">
        <v>42.392195999999998</v>
      </c>
      <c r="S11">
        <v>26.390910000000002</v>
      </c>
      <c r="T11">
        <v>0</v>
      </c>
      <c r="U11">
        <v>418.77</v>
      </c>
      <c r="V11">
        <v>20.731850000000001</v>
      </c>
      <c r="W11">
        <v>45.221499999999999</v>
      </c>
      <c r="X11">
        <v>147.515625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54.059399999999997</v>
      </c>
      <c r="AL11">
        <v>12.782</v>
      </c>
      <c r="AM11">
        <v>0</v>
      </c>
      <c r="AN11">
        <v>0.59302999999999995</v>
      </c>
      <c r="AO11">
        <v>0</v>
      </c>
      <c r="AP11">
        <v>11.922267</v>
      </c>
      <c r="AQ11">
        <v>0</v>
      </c>
      <c r="AR11">
        <v>6.6239999999999997</v>
      </c>
      <c r="AS11">
        <v>24.75168</v>
      </c>
      <c r="AT11">
        <v>20.001799999999999</v>
      </c>
      <c r="AU11">
        <v>0</v>
      </c>
      <c r="AV11">
        <v>30.975000000000001</v>
      </c>
      <c r="AW11">
        <v>70.372799999999998</v>
      </c>
      <c r="AX11">
        <v>92.063999999999993</v>
      </c>
      <c r="AY11">
        <v>0</v>
      </c>
      <c r="AZ11">
        <v>0</v>
      </c>
      <c r="BA11">
        <v>0</v>
      </c>
      <c r="BB11">
        <v>0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2654.705598</v>
      </c>
    </row>
    <row r="12" spans="1:121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341.56456300000002</v>
      </c>
      <c r="L12">
        <v>653.15250000000003</v>
      </c>
      <c r="M12">
        <v>92</v>
      </c>
      <c r="N12">
        <v>118.125</v>
      </c>
      <c r="O12">
        <v>123.66562500000001</v>
      </c>
      <c r="P12">
        <v>123.375</v>
      </c>
      <c r="Q12">
        <v>20.556000000000001</v>
      </c>
      <c r="R12">
        <v>42.392195999999998</v>
      </c>
      <c r="S12">
        <v>26.390910000000002</v>
      </c>
      <c r="T12">
        <v>0</v>
      </c>
      <c r="U12">
        <v>418.77</v>
      </c>
      <c r="V12">
        <v>20.731850000000001</v>
      </c>
      <c r="W12">
        <v>45.221499999999999</v>
      </c>
      <c r="X12">
        <v>147.515625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54.059399999999997</v>
      </c>
      <c r="AL12">
        <v>12.782</v>
      </c>
      <c r="AM12">
        <v>0</v>
      </c>
      <c r="AN12">
        <v>0.59302999999999995</v>
      </c>
      <c r="AO12">
        <v>0</v>
      </c>
      <c r="AP12">
        <v>11.922267</v>
      </c>
      <c r="AQ12">
        <v>0</v>
      </c>
      <c r="AR12">
        <v>6.6239999999999997</v>
      </c>
      <c r="AS12">
        <v>24.75168</v>
      </c>
      <c r="AT12">
        <v>20.001799999999999</v>
      </c>
      <c r="AU12">
        <v>0</v>
      </c>
      <c r="AV12">
        <v>30.975000000000001</v>
      </c>
      <c r="AW12">
        <v>70.372799999999998</v>
      </c>
      <c r="AX12">
        <v>92.063999999999993</v>
      </c>
      <c r="AY12">
        <v>0</v>
      </c>
      <c r="AZ12">
        <v>0</v>
      </c>
      <c r="BA12">
        <v>0</v>
      </c>
      <c r="BB12">
        <v>0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2654.705598</v>
      </c>
    </row>
    <row r="13" spans="1:121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341.56456300000002</v>
      </c>
      <c r="L13">
        <v>653.15250000000003</v>
      </c>
      <c r="M13">
        <v>92</v>
      </c>
      <c r="N13">
        <v>118.125</v>
      </c>
      <c r="O13">
        <v>123.66562500000001</v>
      </c>
      <c r="P13">
        <v>123.375</v>
      </c>
      <c r="Q13">
        <v>20.556000000000001</v>
      </c>
      <c r="R13">
        <v>42.392195999999998</v>
      </c>
      <c r="S13">
        <v>26.390910000000002</v>
      </c>
      <c r="T13">
        <v>0</v>
      </c>
      <c r="U13">
        <v>418.77</v>
      </c>
      <c r="V13">
        <v>20.731850000000001</v>
      </c>
      <c r="W13">
        <v>45.221499999999999</v>
      </c>
      <c r="X13">
        <v>147.515625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54.059399999999997</v>
      </c>
      <c r="AL13">
        <v>12.782</v>
      </c>
      <c r="AM13">
        <v>0</v>
      </c>
      <c r="AN13">
        <v>0.59302999999999995</v>
      </c>
      <c r="AO13">
        <v>0</v>
      </c>
      <c r="AP13">
        <v>11.922267</v>
      </c>
      <c r="AQ13">
        <v>0</v>
      </c>
      <c r="AR13">
        <v>6.6239999999999997</v>
      </c>
      <c r="AS13">
        <v>9.4163999999999994</v>
      </c>
      <c r="AT13">
        <v>20.001799999999999</v>
      </c>
      <c r="AU13">
        <v>0</v>
      </c>
      <c r="AV13">
        <v>30.975000000000001</v>
      </c>
      <c r="AW13">
        <v>70.372799999999998</v>
      </c>
      <c r="AX13">
        <v>92.063999999999993</v>
      </c>
      <c r="AY13">
        <v>0</v>
      </c>
      <c r="AZ13">
        <v>0</v>
      </c>
      <c r="BA13">
        <v>0</v>
      </c>
      <c r="BB13">
        <v>0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2639.3703180000002</v>
      </c>
    </row>
    <row r="14" spans="1:121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341.56456300000002</v>
      </c>
      <c r="L14">
        <v>653.15250000000003</v>
      </c>
      <c r="M14">
        <v>92</v>
      </c>
      <c r="N14">
        <v>118.125</v>
      </c>
      <c r="O14">
        <v>123.66562500000001</v>
      </c>
      <c r="P14">
        <v>123.375</v>
      </c>
      <c r="Q14">
        <v>20.556000000000001</v>
      </c>
      <c r="R14">
        <v>42.392195999999998</v>
      </c>
      <c r="S14">
        <v>26.390910000000002</v>
      </c>
      <c r="T14">
        <v>0</v>
      </c>
      <c r="U14">
        <v>418.77</v>
      </c>
      <c r="V14">
        <v>20.731850000000001</v>
      </c>
      <c r="W14">
        <v>45.221499999999999</v>
      </c>
      <c r="X14">
        <v>147.515625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54.059399999999997</v>
      </c>
      <c r="AL14">
        <v>12.782</v>
      </c>
      <c r="AM14">
        <v>0</v>
      </c>
      <c r="AN14">
        <v>0.59302999999999995</v>
      </c>
      <c r="AO14">
        <v>0</v>
      </c>
      <c r="AP14">
        <v>11.922267</v>
      </c>
      <c r="AQ14">
        <v>0</v>
      </c>
      <c r="AR14">
        <v>6.6239999999999997</v>
      </c>
      <c r="AS14">
        <v>6.0533999999999999</v>
      </c>
      <c r="AT14">
        <v>20.001799999999999</v>
      </c>
      <c r="AU14">
        <v>0</v>
      </c>
      <c r="AV14">
        <v>30.975000000000001</v>
      </c>
      <c r="AW14">
        <v>70.372799999999998</v>
      </c>
      <c r="AX14">
        <v>92.063999999999993</v>
      </c>
      <c r="AY14">
        <v>0</v>
      </c>
      <c r="AZ14">
        <v>0</v>
      </c>
      <c r="BA14">
        <v>0</v>
      </c>
      <c r="BB14">
        <v>0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2636.0073179999999</v>
      </c>
    </row>
    <row r="15" spans="1:121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341.56456300000002</v>
      </c>
      <c r="L15">
        <v>653.15250000000003</v>
      </c>
      <c r="M15">
        <v>92</v>
      </c>
      <c r="N15">
        <v>118.125</v>
      </c>
      <c r="O15">
        <v>123.66562500000001</v>
      </c>
      <c r="P15">
        <v>123.375</v>
      </c>
      <c r="Q15">
        <v>20.556000000000001</v>
      </c>
      <c r="R15">
        <v>42.392195999999998</v>
      </c>
      <c r="S15">
        <v>26.390910000000002</v>
      </c>
      <c r="T15">
        <v>0</v>
      </c>
      <c r="U15">
        <v>418.77</v>
      </c>
      <c r="V15">
        <v>20.731850000000001</v>
      </c>
      <c r="W15">
        <v>45.221499999999999</v>
      </c>
      <c r="X15">
        <v>147.515625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8.8740000000000006</v>
      </c>
      <c r="AG15">
        <v>0</v>
      </c>
      <c r="AH15">
        <v>0</v>
      </c>
      <c r="AI15">
        <v>0</v>
      </c>
      <c r="AJ15">
        <v>0</v>
      </c>
      <c r="AK15">
        <v>54.059399999999997</v>
      </c>
      <c r="AL15">
        <v>12.782</v>
      </c>
      <c r="AM15">
        <v>0</v>
      </c>
      <c r="AN15">
        <v>0.59302999999999995</v>
      </c>
      <c r="AO15">
        <v>0</v>
      </c>
      <c r="AP15">
        <v>2.5619999999999998</v>
      </c>
      <c r="AQ15">
        <v>0</v>
      </c>
      <c r="AR15">
        <v>6.6239999999999997</v>
      </c>
      <c r="AS15">
        <v>6.0533999999999999</v>
      </c>
      <c r="AT15">
        <v>20.001799999999999</v>
      </c>
      <c r="AU15">
        <v>0</v>
      </c>
      <c r="AV15">
        <v>30.975000000000001</v>
      </c>
      <c r="AW15">
        <v>70.372799999999998</v>
      </c>
      <c r="AX15">
        <v>92.063999999999993</v>
      </c>
      <c r="AY15">
        <v>0</v>
      </c>
      <c r="AZ15">
        <v>0</v>
      </c>
      <c r="BA15">
        <v>0</v>
      </c>
      <c r="BB15">
        <v>0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2635.5210509999997</v>
      </c>
    </row>
    <row r="16" spans="1:121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341.56456300000002</v>
      </c>
      <c r="L16">
        <v>653.15250000000003</v>
      </c>
      <c r="M16">
        <v>92</v>
      </c>
      <c r="N16">
        <v>118.125</v>
      </c>
      <c r="O16">
        <v>123.66562500000001</v>
      </c>
      <c r="P16">
        <v>123.375</v>
      </c>
      <c r="Q16">
        <v>20.556000000000001</v>
      </c>
      <c r="R16">
        <v>42.392195999999998</v>
      </c>
      <c r="S16">
        <v>26.390910000000002</v>
      </c>
      <c r="T16">
        <v>0</v>
      </c>
      <c r="U16">
        <v>418.77</v>
      </c>
      <c r="V16">
        <v>20.731850000000001</v>
      </c>
      <c r="W16">
        <v>45.221499999999999</v>
      </c>
      <c r="X16">
        <v>147.515625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8.8740000000000006</v>
      </c>
      <c r="AG16">
        <v>0</v>
      </c>
      <c r="AH16">
        <v>0</v>
      </c>
      <c r="AI16">
        <v>0</v>
      </c>
      <c r="AJ16">
        <v>0</v>
      </c>
      <c r="AK16">
        <v>54.059399999999997</v>
      </c>
      <c r="AL16">
        <v>12.782</v>
      </c>
      <c r="AM16">
        <v>0</v>
      </c>
      <c r="AN16">
        <v>0.59302999999999995</v>
      </c>
      <c r="AO16">
        <v>0</v>
      </c>
      <c r="AP16">
        <v>2.5619999999999998</v>
      </c>
      <c r="AQ16">
        <v>0</v>
      </c>
      <c r="AR16">
        <v>6.6239999999999997</v>
      </c>
      <c r="AS16">
        <v>6.0533999999999999</v>
      </c>
      <c r="AT16">
        <v>20.001799999999999</v>
      </c>
      <c r="AU16">
        <v>0</v>
      </c>
      <c r="AV16">
        <v>30.975000000000001</v>
      </c>
      <c r="AW16">
        <v>70.372799999999998</v>
      </c>
      <c r="AX16">
        <v>92.063999999999993</v>
      </c>
      <c r="AY16">
        <v>0</v>
      </c>
      <c r="AZ16">
        <v>0</v>
      </c>
      <c r="BA16">
        <v>0</v>
      </c>
      <c r="BB16">
        <v>0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2635.5210509999997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341.56456300000002</v>
      </c>
      <c r="L17">
        <v>653.15250000000003</v>
      </c>
      <c r="M17">
        <v>92</v>
      </c>
      <c r="N17">
        <v>118.125</v>
      </c>
      <c r="O17">
        <v>123.66562500000001</v>
      </c>
      <c r="P17">
        <v>123.375</v>
      </c>
      <c r="Q17">
        <v>20.556000000000001</v>
      </c>
      <c r="R17">
        <v>42.392195999999998</v>
      </c>
      <c r="S17">
        <v>26.390910000000002</v>
      </c>
      <c r="T17">
        <v>0</v>
      </c>
      <c r="U17">
        <v>418.77</v>
      </c>
      <c r="V17">
        <v>20.731850000000001</v>
      </c>
      <c r="W17">
        <v>45.221499999999999</v>
      </c>
      <c r="X17">
        <v>147.515625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0</v>
      </c>
      <c r="AH17">
        <v>0</v>
      </c>
      <c r="AI17">
        <v>0</v>
      </c>
      <c r="AJ17">
        <v>0</v>
      </c>
      <c r="AK17">
        <v>54.059399999999997</v>
      </c>
      <c r="AL17">
        <v>12.782</v>
      </c>
      <c r="AM17">
        <v>0</v>
      </c>
      <c r="AN17">
        <v>0.59302999999999995</v>
      </c>
      <c r="AO17">
        <v>0</v>
      </c>
      <c r="AP17">
        <v>2.5619999999999998</v>
      </c>
      <c r="AQ17">
        <v>0</v>
      </c>
      <c r="AR17">
        <v>6.6239999999999997</v>
      </c>
      <c r="AS17">
        <v>6.0533999999999999</v>
      </c>
      <c r="AT17">
        <v>20.001799999999999</v>
      </c>
      <c r="AU17">
        <v>0</v>
      </c>
      <c r="AV17">
        <v>30.975000000000001</v>
      </c>
      <c r="AW17">
        <v>70.372799999999998</v>
      </c>
      <c r="AX17">
        <v>92.063999999999993</v>
      </c>
      <c r="AY17">
        <v>0</v>
      </c>
      <c r="AZ17">
        <v>0</v>
      </c>
      <c r="BA17">
        <v>0</v>
      </c>
      <c r="BB17">
        <v>0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2635.5210509999997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341.56456300000002</v>
      </c>
      <c r="L18">
        <v>653.15250000000003</v>
      </c>
      <c r="M18">
        <v>92</v>
      </c>
      <c r="N18">
        <v>118.125</v>
      </c>
      <c r="O18">
        <v>123.66562500000001</v>
      </c>
      <c r="P18">
        <v>123.375</v>
      </c>
      <c r="Q18">
        <v>20.556000000000001</v>
      </c>
      <c r="R18">
        <v>42.392195999999998</v>
      </c>
      <c r="S18">
        <v>26.390910000000002</v>
      </c>
      <c r="T18">
        <v>0</v>
      </c>
      <c r="U18">
        <v>418.77</v>
      </c>
      <c r="V18">
        <v>20.731850000000001</v>
      </c>
      <c r="W18">
        <v>45.221499999999999</v>
      </c>
      <c r="X18">
        <v>147.515625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0</v>
      </c>
      <c r="AH18">
        <v>2.8410000000000002</v>
      </c>
      <c r="AI18">
        <v>0</v>
      </c>
      <c r="AJ18">
        <v>0</v>
      </c>
      <c r="AK18">
        <v>54.059399999999997</v>
      </c>
      <c r="AL18">
        <v>12.782</v>
      </c>
      <c r="AM18">
        <v>0</v>
      </c>
      <c r="AN18">
        <v>0.59302999999999995</v>
      </c>
      <c r="AO18">
        <v>0</v>
      </c>
      <c r="AP18">
        <v>2.5619999999999998</v>
      </c>
      <c r="AQ18">
        <v>0</v>
      </c>
      <c r="AR18">
        <v>6.6239999999999997</v>
      </c>
      <c r="AS18">
        <v>6.0533999999999999</v>
      </c>
      <c r="AT18">
        <v>20.001799999999999</v>
      </c>
      <c r="AU18">
        <v>0</v>
      </c>
      <c r="AV18">
        <v>30.975000000000001</v>
      </c>
      <c r="AW18">
        <v>70.372799999999998</v>
      </c>
      <c r="AX18">
        <v>92.063999999999993</v>
      </c>
      <c r="AY18">
        <v>0</v>
      </c>
      <c r="AZ18">
        <v>0</v>
      </c>
      <c r="BA18">
        <v>0</v>
      </c>
      <c r="BB18">
        <v>0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2638.3620509999996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341.56456300000002</v>
      </c>
      <c r="L19">
        <v>653.15250000000003</v>
      </c>
      <c r="M19">
        <v>92</v>
      </c>
      <c r="N19">
        <v>118.125</v>
      </c>
      <c r="O19">
        <v>123.66562500000001</v>
      </c>
      <c r="P19">
        <v>123.375</v>
      </c>
      <c r="Q19">
        <v>20.556000000000001</v>
      </c>
      <c r="R19">
        <v>42.392195999999998</v>
      </c>
      <c r="S19">
        <v>26.390910000000002</v>
      </c>
      <c r="T19">
        <v>0</v>
      </c>
      <c r="U19">
        <v>418.77</v>
      </c>
      <c r="V19">
        <v>20.731850000000001</v>
      </c>
      <c r="W19">
        <v>45.221499999999999</v>
      </c>
      <c r="X19">
        <v>147.515625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0</v>
      </c>
      <c r="AH19">
        <v>18.940000000000001</v>
      </c>
      <c r="AI19">
        <v>0</v>
      </c>
      <c r="AJ19">
        <v>0</v>
      </c>
      <c r="AK19">
        <v>54.059399999999997</v>
      </c>
      <c r="AL19">
        <v>2.3239999999999998</v>
      </c>
      <c r="AM19">
        <v>0</v>
      </c>
      <c r="AN19">
        <v>0.59302999999999995</v>
      </c>
      <c r="AO19">
        <v>0</v>
      </c>
      <c r="AP19">
        <v>3.2025000000000001</v>
      </c>
      <c r="AQ19">
        <v>0</v>
      </c>
      <c r="AR19">
        <v>6.6239999999999997</v>
      </c>
      <c r="AS19">
        <v>6.0533999999999999</v>
      </c>
      <c r="AT19">
        <v>20.001799999999999</v>
      </c>
      <c r="AU19">
        <v>0</v>
      </c>
      <c r="AV19">
        <v>30.975000000000001</v>
      </c>
      <c r="AW19">
        <v>70.372799999999998</v>
      </c>
      <c r="AX19">
        <v>92.063999999999993</v>
      </c>
      <c r="AY19">
        <v>0</v>
      </c>
      <c r="AZ19">
        <v>0</v>
      </c>
      <c r="BA19">
        <v>0</v>
      </c>
      <c r="BB19">
        <v>0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2644.6435509999997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341.56456300000002</v>
      </c>
      <c r="L20">
        <v>653.15250000000003</v>
      </c>
      <c r="M20">
        <v>92</v>
      </c>
      <c r="N20">
        <v>118.125</v>
      </c>
      <c r="O20">
        <v>123.66562500000001</v>
      </c>
      <c r="P20">
        <v>123.375</v>
      </c>
      <c r="Q20">
        <v>20.556000000000001</v>
      </c>
      <c r="R20">
        <v>42.392195999999998</v>
      </c>
      <c r="S20">
        <v>26.390910000000002</v>
      </c>
      <c r="T20">
        <v>0</v>
      </c>
      <c r="U20">
        <v>418.77</v>
      </c>
      <c r="V20">
        <v>20.731850000000001</v>
      </c>
      <c r="W20">
        <v>45.221499999999999</v>
      </c>
      <c r="X20">
        <v>147.515625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0</v>
      </c>
      <c r="AH20">
        <v>18.940000000000001</v>
      </c>
      <c r="AI20">
        <v>0</v>
      </c>
      <c r="AJ20">
        <v>0</v>
      </c>
      <c r="AK20">
        <v>54.059399999999997</v>
      </c>
      <c r="AL20">
        <v>2.3239999999999998</v>
      </c>
      <c r="AM20">
        <v>0</v>
      </c>
      <c r="AN20">
        <v>0.59302999999999995</v>
      </c>
      <c r="AO20">
        <v>0</v>
      </c>
      <c r="AP20">
        <v>3.2025000000000001</v>
      </c>
      <c r="AQ20">
        <v>0</v>
      </c>
      <c r="AR20">
        <v>6.6239999999999997</v>
      </c>
      <c r="AS20">
        <v>6.0533999999999999</v>
      </c>
      <c r="AT20">
        <v>20.001799999999999</v>
      </c>
      <c r="AU20">
        <v>0</v>
      </c>
      <c r="AV20">
        <v>30.975000000000001</v>
      </c>
      <c r="AW20">
        <v>70.372799999999998</v>
      </c>
      <c r="AX20">
        <v>92.063999999999993</v>
      </c>
      <c r="AY20">
        <v>0</v>
      </c>
      <c r="AZ20">
        <v>0</v>
      </c>
      <c r="BA20">
        <v>0</v>
      </c>
      <c r="BB20">
        <v>0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2644.6435509999997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341.56456300000002</v>
      </c>
      <c r="L21">
        <v>653.15250000000003</v>
      </c>
      <c r="M21">
        <v>92</v>
      </c>
      <c r="N21">
        <v>118.125</v>
      </c>
      <c r="O21">
        <v>123.66562500000001</v>
      </c>
      <c r="P21">
        <v>123.375</v>
      </c>
      <c r="Q21">
        <v>20.556000000000001</v>
      </c>
      <c r="R21">
        <v>42.392195999999998</v>
      </c>
      <c r="S21">
        <v>26.390910000000002</v>
      </c>
      <c r="T21">
        <v>0</v>
      </c>
      <c r="U21">
        <v>418.77</v>
      </c>
      <c r="V21">
        <v>20.731850000000001</v>
      </c>
      <c r="W21">
        <v>45.221499999999999</v>
      </c>
      <c r="X21">
        <v>147.515625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0</v>
      </c>
      <c r="AH21">
        <v>18.940000000000001</v>
      </c>
      <c r="AI21">
        <v>0</v>
      </c>
      <c r="AJ21">
        <v>0</v>
      </c>
      <c r="AK21">
        <v>54.059399999999997</v>
      </c>
      <c r="AL21">
        <v>2.3239999999999998</v>
      </c>
      <c r="AM21">
        <v>0</v>
      </c>
      <c r="AN21">
        <v>0.59302999999999995</v>
      </c>
      <c r="AO21">
        <v>0</v>
      </c>
      <c r="AP21">
        <v>3.2025000000000001</v>
      </c>
      <c r="AQ21">
        <v>0</v>
      </c>
      <c r="AR21">
        <v>6.6239999999999997</v>
      </c>
      <c r="AS21">
        <v>6.0533999999999999</v>
      </c>
      <c r="AT21">
        <v>20.001799999999999</v>
      </c>
      <c r="AU21">
        <v>0</v>
      </c>
      <c r="AV21">
        <v>30.975000000000001</v>
      </c>
      <c r="AW21">
        <v>70.372799999999998</v>
      </c>
      <c r="AX21">
        <v>92.063999999999993</v>
      </c>
      <c r="AY21">
        <v>0</v>
      </c>
      <c r="AZ21">
        <v>0</v>
      </c>
      <c r="BA21">
        <v>0</v>
      </c>
      <c r="BB21">
        <v>0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2644.6435509999997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341.56456300000002</v>
      </c>
      <c r="L22">
        <v>653.15250000000003</v>
      </c>
      <c r="M22">
        <v>92</v>
      </c>
      <c r="N22">
        <v>118.125</v>
      </c>
      <c r="O22">
        <v>123.66562500000001</v>
      </c>
      <c r="P22">
        <v>123.375</v>
      </c>
      <c r="Q22">
        <v>20.556000000000001</v>
      </c>
      <c r="R22">
        <v>42.392195999999998</v>
      </c>
      <c r="S22">
        <v>26.390910000000002</v>
      </c>
      <c r="T22">
        <v>0</v>
      </c>
      <c r="U22">
        <v>418.77</v>
      </c>
      <c r="V22">
        <v>20.731850000000001</v>
      </c>
      <c r="W22">
        <v>45.221499999999999</v>
      </c>
      <c r="X22">
        <v>147.515625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0</v>
      </c>
      <c r="AH22">
        <v>18.940000000000001</v>
      </c>
      <c r="AI22">
        <v>0</v>
      </c>
      <c r="AJ22">
        <v>0</v>
      </c>
      <c r="AK22">
        <v>54.059399999999997</v>
      </c>
      <c r="AL22">
        <v>2.3239999999999998</v>
      </c>
      <c r="AM22">
        <v>0</v>
      </c>
      <c r="AN22">
        <v>0.59302999999999995</v>
      </c>
      <c r="AO22">
        <v>0</v>
      </c>
      <c r="AP22">
        <v>3.2025000000000001</v>
      </c>
      <c r="AQ22">
        <v>0</v>
      </c>
      <c r="AR22">
        <v>6.6239999999999997</v>
      </c>
      <c r="AS22">
        <v>6.0533999999999999</v>
      </c>
      <c r="AT22">
        <v>20.001799999999999</v>
      </c>
      <c r="AU22">
        <v>0</v>
      </c>
      <c r="AV22">
        <v>30.975000000000001</v>
      </c>
      <c r="AW22">
        <v>70.372799999999998</v>
      </c>
      <c r="AX22">
        <v>92.063999999999993</v>
      </c>
      <c r="AY22">
        <v>0</v>
      </c>
      <c r="AZ22">
        <v>0</v>
      </c>
      <c r="BA22">
        <v>0</v>
      </c>
      <c r="BB22">
        <v>0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2644.6435509999997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341.56456300000002</v>
      </c>
      <c r="L23">
        <v>653.15250000000003</v>
      </c>
      <c r="M23">
        <v>92</v>
      </c>
      <c r="N23">
        <v>118.125</v>
      </c>
      <c r="O23">
        <v>123.66562500000001</v>
      </c>
      <c r="P23">
        <v>123.375</v>
      </c>
      <c r="Q23">
        <v>20.556000000000001</v>
      </c>
      <c r="R23">
        <v>42.392195999999998</v>
      </c>
      <c r="S23">
        <v>26.390910000000002</v>
      </c>
      <c r="T23">
        <v>0</v>
      </c>
      <c r="U23">
        <v>418.77</v>
      </c>
      <c r="V23">
        <v>20.731850000000001</v>
      </c>
      <c r="W23">
        <v>45.221499999999999</v>
      </c>
      <c r="X23">
        <v>147.515625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0</v>
      </c>
      <c r="AH23">
        <v>18.940000000000001</v>
      </c>
      <c r="AI23">
        <v>0</v>
      </c>
      <c r="AJ23">
        <v>0</v>
      </c>
      <c r="AK23">
        <v>54.059399999999997</v>
      </c>
      <c r="AL23">
        <v>2.3239999999999998</v>
      </c>
      <c r="AM23">
        <v>0</v>
      </c>
      <c r="AN23">
        <v>0.59302999999999995</v>
      </c>
      <c r="AO23">
        <v>0</v>
      </c>
      <c r="AP23">
        <v>3.2025000000000001</v>
      </c>
      <c r="AQ23">
        <v>15.561</v>
      </c>
      <c r="AR23">
        <v>6.6239999999999997</v>
      </c>
      <c r="AS23">
        <v>6.0533999999999999</v>
      </c>
      <c r="AT23">
        <v>20.001799999999999</v>
      </c>
      <c r="AU23">
        <v>0</v>
      </c>
      <c r="AV23">
        <v>30.975000000000001</v>
      </c>
      <c r="AW23">
        <v>70.372799999999998</v>
      </c>
      <c r="AX23">
        <v>92.063999999999993</v>
      </c>
      <c r="AY23">
        <v>0</v>
      </c>
      <c r="AZ23">
        <v>0</v>
      </c>
      <c r="BA23">
        <v>0</v>
      </c>
      <c r="BB23">
        <v>0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2660.2045509999998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341.56456300000002</v>
      </c>
      <c r="L24">
        <v>653.15250000000003</v>
      </c>
      <c r="M24">
        <v>92</v>
      </c>
      <c r="N24">
        <v>118.125</v>
      </c>
      <c r="O24">
        <v>123.66562500000001</v>
      </c>
      <c r="P24">
        <v>123.375</v>
      </c>
      <c r="Q24">
        <v>20.556000000000001</v>
      </c>
      <c r="R24">
        <v>42.392195999999998</v>
      </c>
      <c r="S24">
        <v>26.390910000000002</v>
      </c>
      <c r="T24">
        <v>0</v>
      </c>
      <c r="U24">
        <v>418.77</v>
      </c>
      <c r="V24">
        <v>20.731850000000001</v>
      </c>
      <c r="W24">
        <v>45.221499999999999</v>
      </c>
      <c r="X24">
        <v>147.515625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0</v>
      </c>
      <c r="AH24">
        <v>37.880000000000003</v>
      </c>
      <c r="AI24">
        <v>0</v>
      </c>
      <c r="AJ24">
        <v>0</v>
      </c>
      <c r="AK24">
        <v>54.059399999999997</v>
      </c>
      <c r="AL24">
        <v>2.3239999999999998</v>
      </c>
      <c r="AM24">
        <v>0</v>
      </c>
      <c r="AN24">
        <v>0.59302999999999995</v>
      </c>
      <c r="AO24">
        <v>0</v>
      </c>
      <c r="AP24">
        <v>3.2025000000000001</v>
      </c>
      <c r="AQ24">
        <v>31.122</v>
      </c>
      <c r="AR24">
        <v>6.6239999999999997</v>
      </c>
      <c r="AS24">
        <v>6.0533999999999999</v>
      </c>
      <c r="AT24">
        <v>20.001799999999999</v>
      </c>
      <c r="AU24">
        <v>0</v>
      </c>
      <c r="AV24">
        <v>30.975000000000001</v>
      </c>
      <c r="AW24">
        <v>70.372799999999998</v>
      </c>
      <c r="AX24">
        <v>92.063999999999993</v>
      </c>
      <c r="AY24">
        <v>0</v>
      </c>
      <c r="AZ24">
        <v>0</v>
      </c>
      <c r="BA24">
        <v>0</v>
      </c>
      <c r="BB24">
        <v>0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2694.7055509999996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341.56456300000002</v>
      </c>
      <c r="L25">
        <v>653.15250000000003</v>
      </c>
      <c r="M25">
        <v>92</v>
      </c>
      <c r="N25">
        <v>118.125</v>
      </c>
      <c r="O25">
        <v>123.66562500000001</v>
      </c>
      <c r="P25">
        <v>123.375</v>
      </c>
      <c r="Q25">
        <v>20.556000000000001</v>
      </c>
      <c r="R25">
        <v>42.392195999999998</v>
      </c>
      <c r="S25">
        <v>26.390910000000002</v>
      </c>
      <c r="T25">
        <v>0</v>
      </c>
      <c r="U25">
        <v>418.77</v>
      </c>
      <c r="V25">
        <v>20.731850000000001</v>
      </c>
      <c r="W25">
        <v>45.221499999999999</v>
      </c>
      <c r="X25">
        <v>147.515625</v>
      </c>
      <c r="Y25">
        <v>0</v>
      </c>
      <c r="Z25">
        <v>0</v>
      </c>
      <c r="AA25">
        <v>0</v>
      </c>
      <c r="AB25">
        <v>13.17004</v>
      </c>
      <c r="AC25">
        <v>0</v>
      </c>
      <c r="AD25">
        <v>0</v>
      </c>
      <c r="AE25">
        <v>16.478852</v>
      </c>
      <c r="AF25">
        <v>8.8740000000000006</v>
      </c>
      <c r="AG25">
        <v>0</v>
      </c>
      <c r="AH25">
        <v>56.82</v>
      </c>
      <c r="AI25">
        <v>0</v>
      </c>
      <c r="AJ25">
        <v>0</v>
      </c>
      <c r="AK25">
        <v>54.059399999999997</v>
      </c>
      <c r="AL25">
        <v>2.3239999999999998</v>
      </c>
      <c r="AM25">
        <v>0</v>
      </c>
      <c r="AN25">
        <v>0.59302999999999995</v>
      </c>
      <c r="AO25">
        <v>0</v>
      </c>
      <c r="AP25">
        <v>3.2025000000000001</v>
      </c>
      <c r="AQ25">
        <v>31.122</v>
      </c>
      <c r="AR25">
        <v>6.6239999999999997</v>
      </c>
      <c r="AS25">
        <v>6.0533999999999999</v>
      </c>
      <c r="AT25">
        <v>20.001799999999999</v>
      </c>
      <c r="AU25">
        <v>0</v>
      </c>
      <c r="AV25">
        <v>30.975000000000001</v>
      </c>
      <c r="AW25">
        <v>70.372799999999998</v>
      </c>
      <c r="AX25">
        <v>92.063999999999993</v>
      </c>
      <c r="AY25">
        <v>0</v>
      </c>
      <c r="AZ25">
        <v>0</v>
      </c>
      <c r="BA25">
        <v>0</v>
      </c>
      <c r="BB25">
        <v>0</v>
      </c>
      <c r="BC25">
        <v>140.62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2726.8155909999996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341.56456300000002</v>
      </c>
      <c r="L26">
        <v>653.15250000000003</v>
      </c>
      <c r="M26">
        <v>92</v>
      </c>
      <c r="N26">
        <v>118.125</v>
      </c>
      <c r="O26">
        <v>123.66562500000001</v>
      </c>
      <c r="P26">
        <v>123.375</v>
      </c>
      <c r="Q26">
        <v>20.556000000000001</v>
      </c>
      <c r="R26">
        <v>42.392195999999998</v>
      </c>
      <c r="S26">
        <v>26.390910000000002</v>
      </c>
      <c r="T26">
        <v>0</v>
      </c>
      <c r="U26">
        <v>418.77</v>
      </c>
      <c r="V26">
        <v>20.731850000000001</v>
      </c>
      <c r="W26">
        <v>45.221499999999999</v>
      </c>
      <c r="X26">
        <v>147.515625</v>
      </c>
      <c r="Y26">
        <v>0</v>
      </c>
      <c r="Z26">
        <v>0</v>
      </c>
      <c r="AA26">
        <v>0</v>
      </c>
      <c r="AB26">
        <v>13.17004</v>
      </c>
      <c r="AC26">
        <v>0</v>
      </c>
      <c r="AD26">
        <v>9.1360360000000007</v>
      </c>
      <c r="AE26">
        <v>32.957704</v>
      </c>
      <c r="AF26">
        <v>8.8740000000000006</v>
      </c>
      <c r="AG26">
        <v>0</v>
      </c>
      <c r="AH26">
        <v>72.918999999999997</v>
      </c>
      <c r="AI26">
        <v>3.819</v>
      </c>
      <c r="AJ26">
        <v>0</v>
      </c>
      <c r="AK26">
        <v>54.059399999999997</v>
      </c>
      <c r="AL26">
        <v>2.3239999999999998</v>
      </c>
      <c r="AM26">
        <v>5.1986999999999997</v>
      </c>
      <c r="AN26">
        <v>0.59302999999999995</v>
      </c>
      <c r="AO26">
        <v>0</v>
      </c>
      <c r="AP26">
        <v>3.2025000000000001</v>
      </c>
      <c r="AQ26">
        <v>46.683</v>
      </c>
      <c r="AR26">
        <v>6.6239999999999997</v>
      </c>
      <c r="AS26">
        <v>6.0533999999999999</v>
      </c>
      <c r="AT26">
        <v>20.001799999999999</v>
      </c>
      <c r="AU26">
        <v>0</v>
      </c>
      <c r="AV26">
        <v>30.975000000000001</v>
      </c>
      <c r="AW26">
        <v>70.372799999999998</v>
      </c>
      <c r="AX26">
        <v>92.063999999999993</v>
      </c>
      <c r="AY26">
        <v>0</v>
      </c>
      <c r="AZ26">
        <v>0</v>
      </c>
      <c r="BA26">
        <v>0</v>
      </c>
      <c r="BB26">
        <v>0</v>
      </c>
      <c r="BC26">
        <v>140.62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2793.1081789999989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341.56456300000002</v>
      </c>
      <c r="L27">
        <v>653.15250000000003</v>
      </c>
      <c r="M27">
        <v>92</v>
      </c>
      <c r="N27">
        <v>118.125</v>
      </c>
      <c r="O27">
        <v>123.66562500000001</v>
      </c>
      <c r="P27">
        <v>123.375</v>
      </c>
      <c r="Q27">
        <v>20.556000000000001</v>
      </c>
      <c r="R27">
        <v>42.392195999999998</v>
      </c>
      <c r="S27">
        <v>26.390910000000002</v>
      </c>
      <c r="T27">
        <v>0</v>
      </c>
      <c r="U27">
        <v>418.77</v>
      </c>
      <c r="V27">
        <v>20.731850000000001</v>
      </c>
      <c r="W27">
        <v>45.221499999999999</v>
      </c>
      <c r="X27">
        <v>147.515625</v>
      </c>
      <c r="Y27">
        <v>0</v>
      </c>
      <c r="Z27">
        <v>2.2000000000000002</v>
      </c>
      <c r="AA27">
        <v>7.0309999999999997</v>
      </c>
      <c r="AB27">
        <v>26.34008</v>
      </c>
      <c r="AC27">
        <v>0</v>
      </c>
      <c r="AD27">
        <v>18.272072000000001</v>
      </c>
      <c r="AE27">
        <v>49.436556000000003</v>
      </c>
      <c r="AF27">
        <v>17.748000000000001</v>
      </c>
      <c r="AG27">
        <v>0</v>
      </c>
      <c r="AH27">
        <v>104.17</v>
      </c>
      <c r="AI27">
        <v>16.350411999999999</v>
      </c>
      <c r="AJ27">
        <v>0</v>
      </c>
      <c r="AK27">
        <v>54.059399999999997</v>
      </c>
      <c r="AL27">
        <v>12.782</v>
      </c>
      <c r="AM27">
        <v>10.536032000000001</v>
      </c>
      <c r="AN27">
        <v>0.59302999999999995</v>
      </c>
      <c r="AO27">
        <v>0</v>
      </c>
      <c r="AP27">
        <v>3.2025000000000001</v>
      </c>
      <c r="AQ27">
        <v>46.683</v>
      </c>
      <c r="AR27">
        <v>6.6239999999999997</v>
      </c>
      <c r="AS27">
        <v>6.0533999999999999</v>
      </c>
      <c r="AT27">
        <v>20.001799999999999</v>
      </c>
      <c r="AU27">
        <v>0</v>
      </c>
      <c r="AV27">
        <v>30.975000000000001</v>
      </c>
      <c r="AW27">
        <v>70.155600000000007</v>
      </c>
      <c r="AX27">
        <v>92.063999999999993</v>
      </c>
      <c r="AY27">
        <v>0</v>
      </c>
      <c r="AZ27">
        <v>0</v>
      </c>
      <c r="BA27">
        <v>0</v>
      </c>
      <c r="BB27">
        <v>0</v>
      </c>
      <c r="BC27">
        <v>140.62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2909.3586509999996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341.56456300000002</v>
      </c>
      <c r="L28">
        <v>653.15250000000003</v>
      </c>
      <c r="M28">
        <v>92</v>
      </c>
      <c r="N28">
        <v>118.125</v>
      </c>
      <c r="O28">
        <v>123.66562500000001</v>
      </c>
      <c r="P28">
        <v>123.375</v>
      </c>
      <c r="Q28">
        <v>20.556000000000001</v>
      </c>
      <c r="R28">
        <v>42.392195999999998</v>
      </c>
      <c r="S28">
        <v>26.390910000000002</v>
      </c>
      <c r="T28">
        <v>0</v>
      </c>
      <c r="U28">
        <v>418.77</v>
      </c>
      <c r="V28">
        <v>20.731850000000001</v>
      </c>
      <c r="W28">
        <v>45.221499999999999</v>
      </c>
      <c r="X28">
        <v>147.515625</v>
      </c>
      <c r="Y28">
        <v>0</v>
      </c>
      <c r="Z28">
        <v>13.041600000000001</v>
      </c>
      <c r="AA28">
        <v>26.07</v>
      </c>
      <c r="AB28">
        <v>39.510120000000001</v>
      </c>
      <c r="AC28">
        <v>9.6778399999999998</v>
      </c>
      <c r="AD28">
        <v>27.408107999999999</v>
      </c>
      <c r="AE28">
        <v>49.436556000000003</v>
      </c>
      <c r="AF28">
        <v>26.622</v>
      </c>
      <c r="AG28">
        <v>0</v>
      </c>
      <c r="AH28">
        <v>132.58000000000001</v>
      </c>
      <c r="AI28">
        <v>16.350411999999999</v>
      </c>
      <c r="AJ28">
        <v>0</v>
      </c>
      <c r="AK28">
        <v>54.059399999999997</v>
      </c>
      <c r="AL28">
        <v>12.782</v>
      </c>
      <c r="AM28">
        <v>10.536032000000001</v>
      </c>
      <c r="AN28">
        <v>0.59302999999999995</v>
      </c>
      <c r="AO28">
        <v>0</v>
      </c>
      <c r="AP28">
        <v>3.2025000000000001</v>
      </c>
      <c r="AQ28">
        <v>46.683</v>
      </c>
      <c r="AR28">
        <v>6.6239999999999997</v>
      </c>
      <c r="AS28">
        <v>6.0533999999999999</v>
      </c>
      <c r="AT28">
        <v>20.001799999999999</v>
      </c>
      <c r="AU28">
        <v>0</v>
      </c>
      <c r="AV28">
        <v>30.975000000000001</v>
      </c>
      <c r="AW28">
        <v>70.155600000000007</v>
      </c>
      <c r="AX28">
        <v>92.063999999999993</v>
      </c>
      <c r="AY28">
        <v>0</v>
      </c>
      <c r="AZ28">
        <v>0</v>
      </c>
      <c r="BA28">
        <v>0</v>
      </c>
      <c r="BB28">
        <v>0</v>
      </c>
      <c r="BC28">
        <v>140.62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3008.5071669999993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341.56456300000002</v>
      </c>
      <c r="L29">
        <v>653.15250000000003</v>
      </c>
      <c r="M29">
        <v>92</v>
      </c>
      <c r="N29">
        <v>118.125</v>
      </c>
      <c r="O29">
        <v>123.66562500000001</v>
      </c>
      <c r="P29">
        <v>123.375</v>
      </c>
      <c r="Q29">
        <v>20.556000000000001</v>
      </c>
      <c r="R29">
        <v>42.392195999999998</v>
      </c>
      <c r="S29">
        <v>26.390910000000002</v>
      </c>
      <c r="T29">
        <v>0</v>
      </c>
      <c r="U29">
        <v>418.77</v>
      </c>
      <c r="V29">
        <v>20.731850000000001</v>
      </c>
      <c r="W29">
        <v>45.221499999999999</v>
      </c>
      <c r="X29">
        <v>147.515625</v>
      </c>
      <c r="Y29">
        <v>0</v>
      </c>
      <c r="Z29">
        <v>13.041600000000001</v>
      </c>
      <c r="AA29">
        <v>27.65</v>
      </c>
      <c r="AB29">
        <v>39.510120000000001</v>
      </c>
      <c r="AC29">
        <v>9.6778399999999998</v>
      </c>
      <c r="AD29">
        <v>27.408107999999999</v>
      </c>
      <c r="AE29">
        <v>49.436556000000003</v>
      </c>
      <c r="AF29">
        <v>26.622</v>
      </c>
      <c r="AG29">
        <v>0</v>
      </c>
      <c r="AH29">
        <v>132.58000000000001</v>
      </c>
      <c r="AI29">
        <v>16.350411999999999</v>
      </c>
      <c r="AJ29">
        <v>0</v>
      </c>
      <c r="AK29">
        <v>54.059399999999997</v>
      </c>
      <c r="AL29">
        <v>12.782</v>
      </c>
      <c r="AM29">
        <v>10.536032000000001</v>
      </c>
      <c r="AN29">
        <v>0.59302999999999995</v>
      </c>
      <c r="AO29">
        <v>0</v>
      </c>
      <c r="AP29">
        <v>3.2025000000000001</v>
      </c>
      <c r="AQ29">
        <v>46.683</v>
      </c>
      <c r="AR29">
        <v>6.6239999999999997</v>
      </c>
      <c r="AS29">
        <v>6.0533999999999999</v>
      </c>
      <c r="AT29">
        <v>20.001799999999999</v>
      </c>
      <c r="AU29">
        <v>0</v>
      </c>
      <c r="AV29">
        <v>30.975000000000001</v>
      </c>
      <c r="AW29">
        <v>70.155600000000007</v>
      </c>
      <c r="AX29">
        <v>92.063999999999993</v>
      </c>
      <c r="AY29">
        <v>0</v>
      </c>
      <c r="AZ29">
        <v>0</v>
      </c>
      <c r="BA29">
        <v>0</v>
      </c>
      <c r="BB29">
        <v>0</v>
      </c>
      <c r="BC29">
        <v>93.75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2963.2171669999993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341.56456300000002</v>
      </c>
      <c r="L30">
        <v>653.15250000000003</v>
      </c>
      <c r="M30">
        <v>92</v>
      </c>
      <c r="N30">
        <v>118.125</v>
      </c>
      <c r="O30">
        <v>123.66562500000001</v>
      </c>
      <c r="P30">
        <v>123.375</v>
      </c>
      <c r="Q30">
        <v>20.556000000000001</v>
      </c>
      <c r="R30">
        <v>42.392195999999998</v>
      </c>
      <c r="S30">
        <v>26.390910000000002</v>
      </c>
      <c r="T30">
        <v>0</v>
      </c>
      <c r="U30">
        <v>418.77</v>
      </c>
      <c r="V30">
        <v>20.731850000000001</v>
      </c>
      <c r="W30">
        <v>45.221499999999999</v>
      </c>
      <c r="X30">
        <v>147.515625</v>
      </c>
      <c r="Y30">
        <v>0</v>
      </c>
      <c r="Z30">
        <v>13.041600000000001</v>
      </c>
      <c r="AA30">
        <v>27.65</v>
      </c>
      <c r="AB30">
        <v>39.510120000000001</v>
      </c>
      <c r="AC30">
        <v>9.6778399999999998</v>
      </c>
      <c r="AD30">
        <v>27.408107999999999</v>
      </c>
      <c r="AE30">
        <v>49.436556000000003</v>
      </c>
      <c r="AF30">
        <v>26.622</v>
      </c>
      <c r="AG30">
        <v>0</v>
      </c>
      <c r="AH30">
        <v>132.58000000000001</v>
      </c>
      <c r="AI30">
        <v>16.350411999999999</v>
      </c>
      <c r="AJ30">
        <v>0</v>
      </c>
      <c r="AK30">
        <v>54.059399999999997</v>
      </c>
      <c r="AL30">
        <v>12.782</v>
      </c>
      <c r="AM30">
        <v>10.536032000000001</v>
      </c>
      <c r="AN30">
        <v>0.59302999999999995</v>
      </c>
      <c r="AO30">
        <v>0</v>
      </c>
      <c r="AP30">
        <v>3.2025000000000001</v>
      </c>
      <c r="AQ30">
        <v>46.683</v>
      </c>
      <c r="AR30">
        <v>39.744</v>
      </c>
      <c r="AS30">
        <v>6.0533999999999999</v>
      </c>
      <c r="AT30">
        <v>20.001799999999999</v>
      </c>
      <c r="AU30">
        <v>0</v>
      </c>
      <c r="AV30">
        <v>30.975000000000001</v>
      </c>
      <c r="AW30">
        <v>70.155600000000007</v>
      </c>
      <c r="AX30">
        <v>92.063999999999993</v>
      </c>
      <c r="AY30">
        <v>0</v>
      </c>
      <c r="AZ30">
        <v>0</v>
      </c>
      <c r="BA30">
        <v>0</v>
      </c>
      <c r="BB30">
        <v>0</v>
      </c>
      <c r="BC30">
        <v>93.75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2996.3371669999997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341.56456300000002</v>
      </c>
      <c r="L31">
        <v>653.15250000000003</v>
      </c>
      <c r="M31">
        <v>92</v>
      </c>
      <c r="N31">
        <v>118.125</v>
      </c>
      <c r="O31">
        <v>123.66562500000001</v>
      </c>
      <c r="P31">
        <v>123.375</v>
      </c>
      <c r="Q31">
        <v>20.556000000000001</v>
      </c>
      <c r="R31">
        <v>42.392195999999998</v>
      </c>
      <c r="S31">
        <v>26.390910000000002</v>
      </c>
      <c r="T31">
        <v>0</v>
      </c>
      <c r="U31">
        <v>418.77</v>
      </c>
      <c r="V31">
        <v>20.731850000000001</v>
      </c>
      <c r="W31">
        <v>45.221499999999999</v>
      </c>
      <c r="X31">
        <v>147.515625</v>
      </c>
      <c r="Y31">
        <v>0</v>
      </c>
      <c r="Z31">
        <v>13.041600000000001</v>
      </c>
      <c r="AA31">
        <v>39.5</v>
      </c>
      <c r="AB31">
        <v>39.510120000000001</v>
      </c>
      <c r="AC31">
        <v>15.280799999999999</v>
      </c>
      <c r="AD31">
        <v>27.408107999999999</v>
      </c>
      <c r="AE31">
        <v>49.436556000000003</v>
      </c>
      <c r="AF31">
        <v>26.622</v>
      </c>
      <c r="AG31">
        <v>0</v>
      </c>
      <c r="AH31">
        <v>132.58000000000001</v>
      </c>
      <c r="AI31">
        <v>16.350411999999999</v>
      </c>
      <c r="AJ31">
        <v>0</v>
      </c>
      <c r="AK31">
        <v>54.059399999999997</v>
      </c>
      <c r="AL31">
        <v>12.782</v>
      </c>
      <c r="AM31">
        <v>10.536032000000001</v>
      </c>
      <c r="AN31">
        <v>0.59302999999999995</v>
      </c>
      <c r="AO31">
        <v>0</v>
      </c>
      <c r="AP31">
        <v>3.2025000000000001</v>
      </c>
      <c r="AQ31">
        <v>46.683</v>
      </c>
      <c r="AR31">
        <v>39.744</v>
      </c>
      <c r="AS31">
        <v>6.0533999999999999</v>
      </c>
      <c r="AT31">
        <v>20.001799999999999</v>
      </c>
      <c r="AU31">
        <v>0</v>
      </c>
      <c r="AV31">
        <v>30.975000000000001</v>
      </c>
      <c r="AW31">
        <v>70.155600000000007</v>
      </c>
      <c r="AX31">
        <v>92.063999999999993</v>
      </c>
      <c r="AY31">
        <v>0</v>
      </c>
      <c r="AZ31">
        <v>0</v>
      </c>
      <c r="BA31">
        <v>0</v>
      </c>
      <c r="BB31">
        <v>0</v>
      </c>
      <c r="BC31">
        <v>93.75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3013.7901269999998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341.56456300000002</v>
      </c>
      <c r="L32">
        <v>653.15250000000003</v>
      </c>
      <c r="M32">
        <v>92</v>
      </c>
      <c r="N32">
        <v>118.125</v>
      </c>
      <c r="O32">
        <v>123.66562500000001</v>
      </c>
      <c r="P32">
        <v>123.375</v>
      </c>
      <c r="Q32">
        <v>20.556000000000001</v>
      </c>
      <c r="R32">
        <v>42.392195999999998</v>
      </c>
      <c r="S32">
        <v>26.390910000000002</v>
      </c>
      <c r="T32">
        <v>0</v>
      </c>
      <c r="U32">
        <v>418.77</v>
      </c>
      <c r="V32">
        <v>20.731850000000001</v>
      </c>
      <c r="W32">
        <v>45.221499999999999</v>
      </c>
      <c r="X32">
        <v>147.515625</v>
      </c>
      <c r="Y32">
        <v>0</v>
      </c>
      <c r="Z32">
        <v>13.041600000000001</v>
      </c>
      <c r="AA32">
        <v>39.5</v>
      </c>
      <c r="AB32">
        <v>39.510120000000001</v>
      </c>
      <c r="AC32">
        <v>15.280799999999999</v>
      </c>
      <c r="AD32">
        <v>27.408107999999999</v>
      </c>
      <c r="AE32">
        <v>49.436556000000003</v>
      </c>
      <c r="AF32">
        <v>26.622</v>
      </c>
      <c r="AG32">
        <v>0</v>
      </c>
      <c r="AH32">
        <v>132.58000000000001</v>
      </c>
      <c r="AI32">
        <v>3.1825000000000001</v>
      </c>
      <c r="AJ32">
        <v>0</v>
      </c>
      <c r="AK32">
        <v>54.059399999999997</v>
      </c>
      <c r="AL32">
        <v>12.782</v>
      </c>
      <c r="AM32">
        <v>10.536032000000001</v>
      </c>
      <c r="AN32">
        <v>0.59302999999999995</v>
      </c>
      <c r="AO32">
        <v>0</v>
      </c>
      <c r="AP32">
        <v>3.2025000000000001</v>
      </c>
      <c r="AQ32">
        <v>46.683</v>
      </c>
      <c r="AR32">
        <v>4.4160000000000004</v>
      </c>
      <c r="AS32">
        <v>6.0533999999999999</v>
      </c>
      <c r="AT32">
        <v>20.001799999999999</v>
      </c>
      <c r="AU32">
        <v>0</v>
      </c>
      <c r="AV32">
        <v>30.975000000000001</v>
      </c>
      <c r="AW32">
        <v>70.155600000000007</v>
      </c>
      <c r="AX32">
        <v>92.063999999999993</v>
      </c>
      <c r="AY32">
        <v>0</v>
      </c>
      <c r="AZ32">
        <v>0</v>
      </c>
      <c r="BA32">
        <v>0</v>
      </c>
      <c r="BB32">
        <v>0</v>
      </c>
      <c r="BC32">
        <v>93.75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2965.2942149999999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341.56456300000002</v>
      </c>
      <c r="L33">
        <v>653.15250000000003</v>
      </c>
      <c r="M33">
        <v>92</v>
      </c>
      <c r="N33">
        <v>118.125</v>
      </c>
      <c r="O33">
        <v>123.66562500000001</v>
      </c>
      <c r="P33">
        <v>123.375</v>
      </c>
      <c r="Q33">
        <v>20.556000000000001</v>
      </c>
      <c r="R33">
        <v>42.392195999999998</v>
      </c>
      <c r="S33">
        <v>26.390910000000002</v>
      </c>
      <c r="T33">
        <v>0</v>
      </c>
      <c r="U33">
        <v>418.77</v>
      </c>
      <c r="V33">
        <v>20.731850000000001</v>
      </c>
      <c r="W33">
        <v>45.221499999999999</v>
      </c>
      <c r="X33">
        <v>147.515625</v>
      </c>
      <c r="Y33">
        <v>0</v>
      </c>
      <c r="Z33">
        <v>13.041600000000001</v>
      </c>
      <c r="AA33">
        <v>39.5</v>
      </c>
      <c r="AB33">
        <v>39.510120000000001</v>
      </c>
      <c r="AC33">
        <v>15.280799999999999</v>
      </c>
      <c r="AD33">
        <v>27.408107999999999</v>
      </c>
      <c r="AE33">
        <v>49.436556000000003</v>
      </c>
      <c r="AF33">
        <v>26.622</v>
      </c>
      <c r="AG33">
        <v>0</v>
      </c>
      <c r="AH33">
        <v>132.58000000000001</v>
      </c>
      <c r="AI33">
        <v>0</v>
      </c>
      <c r="AJ33">
        <v>0</v>
      </c>
      <c r="AK33">
        <v>54.059399999999997</v>
      </c>
      <c r="AL33">
        <v>12.782</v>
      </c>
      <c r="AM33">
        <v>10.536032000000001</v>
      </c>
      <c r="AN33">
        <v>0.59302999999999995</v>
      </c>
      <c r="AO33">
        <v>0</v>
      </c>
      <c r="AP33">
        <v>3.2025000000000001</v>
      </c>
      <c r="AQ33">
        <v>46.683</v>
      </c>
      <c r="AR33">
        <v>4.4160000000000004</v>
      </c>
      <c r="AS33">
        <v>6.0533999999999999</v>
      </c>
      <c r="AT33">
        <v>20.001799999999999</v>
      </c>
      <c r="AU33">
        <v>0</v>
      </c>
      <c r="AV33">
        <v>30.975000000000001</v>
      </c>
      <c r="AW33">
        <v>70.155600000000007</v>
      </c>
      <c r="AX33">
        <v>92.063999999999993</v>
      </c>
      <c r="AY33">
        <v>0</v>
      </c>
      <c r="AZ33">
        <v>0</v>
      </c>
      <c r="BA33">
        <v>0</v>
      </c>
      <c r="BB33">
        <v>0</v>
      </c>
      <c r="BC33">
        <v>93.75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2962.111715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341.56456300000002</v>
      </c>
      <c r="L34">
        <v>653.15250000000003</v>
      </c>
      <c r="M34">
        <v>92</v>
      </c>
      <c r="N34">
        <v>118.125</v>
      </c>
      <c r="O34">
        <v>123.66562500000001</v>
      </c>
      <c r="P34">
        <v>123.375</v>
      </c>
      <c r="Q34">
        <v>20.556000000000001</v>
      </c>
      <c r="R34">
        <v>42.392195999999998</v>
      </c>
      <c r="S34">
        <v>26.390910000000002</v>
      </c>
      <c r="T34">
        <v>0</v>
      </c>
      <c r="U34">
        <v>418.77</v>
      </c>
      <c r="V34">
        <v>20.731850000000001</v>
      </c>
      <c r="W34">
        <v>45.221499999999999</v>
      </c>
      <c r="X34">
        <v>147.515625</v>
      </c>
      <c r="Y34">
        <v>0</v>
      </c>
      <c r="Z34">
        <v>6.5208000000000004</v>
      </c>
      <c r="AA34">
        <v>39.104999999999997</v>
      </c>
      <c r="AB34">
        <v>26.34008</v>
      </c>
      <c r="AC34">
        <v>0</v>
      </c>
      <c r="AD34">
        <v>18.272072000000001</v>
      </c>
      <c r="AE34">
        <v>49.436556000000003</v>
      </c>
      <c r="AF34">
        <v>8.8740000000000006</v>
      </c>
      <c r="AG34">
        <v>0</v>
      </c>
      <c r="AH34">
        <v>113.64</v>
      </c>
      <c r="AI34">
        <v>0</v>
      </c>
      <c r="AJ34">
        <v>0</v>
      </c>
      <c r="AK34">
        <v>54.059399999999997</v>
      </c>
      <c r="AL34">
        <v>12.782</v>
      </c>
      <c r="AM34">
        <v>10.536032000000001</v>
      </c>
      <c r="AN34">
        <v>0.59302999999999995</v>
      </c>
      <c r="AO34">
        <v>0</v>
      </c>
      <c r="AP34">
        <v>3.2025000000000001</v>
      </c>
      <c r="AQ34">
        <v>46.683</v>
      </c>
      <c r="AR34">
        <v>4.4160000000000004</v>
      </c>
      <c r="AS34">
        <v>6.0533999999999999</v>
      </c>
      <c r="AT34">
        <v>20.001799999999999</v>
      </c>
      <c r="AU34">
        <v>0</v>
      </c>
      <c r="AV34">
        <v>30.975000000000001</v>
      </c>
      <c r="AW34">
        <v>70.155600000000007</v>
      </c>
      <c r="AX34">
        <v>92.063999999999993</v>
      </c>
      <c r="AY34">
        <v>0</v>
      </c>
      <c r="AZ34">
        <v>0</v>
      </c>
      <c r="BA34">
        <v>0</v>
      </c>
      <c r="BB34">
        <v>0</v>
      </c>
      <c r="BC34">
        <v>93.75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2880.9210389999998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341.56456300000002</v>
      </c>
      <c r="L35">
        <v>653.15250000000003</v>
      </c>
      <c r="M35">
        <v>92</v>
      </c>
      <c r="N35">
        <v>118.125</v>
      </c>
      <c r="O35">
        <v>123.66562500000001</v>
      </c>
      <c r="P35">
        <v>123.375</v>
      </c>
      <c r="Q35">
        <v>20.556000000000001</v>
      </c>
      <c r="R35">
        <v>42.392195999999998</v>
      </c>
      <c r="S35">
        <v>26.390910000000002</v>
      </c>
      <c r="T35">
        <v>0</v>
      </c>
      <c r="U35">
        <v>418.77</v>
      </c>
      <c r="V35">
        <v>20.731850000000001</v>
      </c>
      <c r="W35">
        <v>45.221499999999999</v>
      </c>
      <c r="X35">
        <v>147.515625</v>
      </c>
      <c r="Y35">
        <v>0</v>
      </c>
      <c r="Z35">
        <v>6.5208000000000004</v>
      </c>
      <c r="AA35">
        <v>26.07</v>
      </c>
      <c r="AB35">
        <v>13.17004</v>
      </c>
      <c r="AC35">
        <v>0</v>
      </c>
      <c r="AD35">
        <v>9.1360360000000007</v>
      </c>
      <c r="AE35">
        <v>32.957704</v>
      </c>
      <c r="AF35">
        <v>8.8740000000000006</v>
      </c>
      <c r="AG35">
        <v>0</v>
      </c>
      <c r="AH35">
        <v>75.760000000000005</v>
      </c>
      <c r="AI35">
        <v>0</v>
      </c>
      <c r="AJ35">
        <v>0</v>
      </c>
      <c r="AK35">
        <v>54.059399999999997</v>
      </c>
      <c r="AL35">
        <v>12.782</v>
      </c>
      <c r="AM35">
        <v>10.536032000000001</v>
      </c>
      <c r="AN35">
        <v>0.59302999999999995</v>
      </c>
      <c r="AO35">
        <v>0</v>
      </c>
      <c r="AP35">
        <v>3.843</v>
      </c>
      <c r="AQ35">
        <v>46.683</v>
      </c>
      <c r="AR35">
        <v>4.4160000000000004</v>
      </c>
      <c r="AS35">
        <v>6.0533999999999999</v>
      </c>
      <c r="AT35">
        <v>20.001799999999999</v>
      </c>
      <c r="AU35">
        <v>0</v>
      </c>
      <c r="AV35">
        <v>30.45</v>
      </c>
      <c r="AW35">
        <v>70.155600000000007</v>
      </c>
      <c r="AX35">
        <v>92.063999999999993</v>
      </c>
      <c r="AY35">
        <v>0</v>
      </c>
      <c r="AZ35">
        <v>0</v>
      </c>
      <c r="BA35">
        <v>0</v>
      </c>
      <c r="BB35">
        <v>0</v>
      </c>
      <c r="BC35">
        <v>93.75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2791.3366109999997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341.56456300000002</v>
      </c>
      <c r="L36">
        <v>653.15250000000003</v>
      </c>
      <c r="M36">
        <v>92</v>
      </c>
      <c r="N36">
        <v>118.125</v>
      </c>
      <c r="O36">
        <v>123.66562500000001</v>
      </c>
      <c r="P36">
        <v>123.375</v>
      </c>
      <c r="Q36">
        <v>20.556000000000001</v>
      </c>
      <c r="R36">
        <v>42.392195999999998</v>
      </c>
      <c r="S36">
        <v>26.390910000000002</v>
      </c>
      <c r="T36">
        <v>0</v>
      </c>
      <c r="U36">
        <v>418.77</v>
      </c>
      <c r="V36">
        <v>20.731850000000001</v>
      </c>
      <c r="W36">
        <v>45.221499999999999</v>
      </c>
      <c r="X36">
        <v>147.515625</v>
      </c>
      <c r="Y36">
        <v>0</v>
      </c>
      <c r="Z36">
        <v>6.5208000000000004</v>
      </c>
      <c r="AA36">
        <v>13.43</v>
      </c>
      <c r="AB36">
        <v>13.17004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56.82</v>
      </c>
      <c r="AI36">
        <v>0</v>
      </c>
      <c r="AJ36">
        <v>0</v>
      </c>
      <c r="AK36">
        <v>54.059399999999997</v>
      </c>
      <c r="AL36">
        <v>12.782</v>
      </c>
      <c r="AM36">
        <v>10.536032000000001</v>
      </c>
      <c r="AN36">
        <v>0.59302999999999995</v>
      </c>
      <c r="AO36">
        <v>0</v>
      </c>
      <c r="AP36">
        <v>3.843</v>
      </c>
      <c r="AQ36">
        <v>46.683</v>
      </c>
      <c r="AR36">
        <v>4.4160000000000004</v>
      </c>
      <c r="AS36">
        <v>6.0533999999999999</v>
      </c>
      <c r="AT36">
        <v>20.001799999999999</v>
      </c>
      <c r="AU36">
        <v>0</v>
      </c>
      <c r="AV36">
        <v>30.45</v>
      </c>
      <c r="AW36">
        <v>70.155600000000007</v>
      </c>
      <c r="AX36">
        <v>92.063999999999993</v>
      </c>
      <c r="AY36">
        <v>0</v>
      </c>
      <c r="AZ36">
        <v>0</v>
      </c>
      <c r="BA36">
        <v>0</v>
      </c>
      <c r="BB36">
        <v>0</v>
      </c>
      <c r="BC36">
        <v>93.75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2750.6205749999995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341.56456300000002</v>
      </c>
      <c r="L37">
        <v>653.15250000000003</v>
      </c>
      <c r="M37">
        <v>92</v>
      </c>
      <c r="N37">
        <v>118.125</v>
      </c>
      <c r="O37">
        <v>123.66562500000001</v>
      </c>
      <c r="P37">
        <v>123.375</v>
      </c>
      <c r="Q37">
        <v>20.556000000000001</v>
      </c>
      <c r="R37">
        <v>42.392195999999998</v>
      </c>
      <c r="S37">
        <v>26.390910000000002</v>
      </c>
      <c r="T37">
        <v>0</v>
      </c>
      <c r="U37">
        <v>418.77</v>
      </c>
      <c r="V37">
        <v>20.731850000000001</v>
      </c>
      <c r="W37">
        <v>45.221499999999999</v>
      </c>
      <c r="X37">
        <v>147.515625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37.880000000000003</v>
      </c>
      <c r="AI37">
        <v>0</v>
      </c>
      <c r="AJ37">
        <v>0</v>
      </c>
      <c r="AK37">
        <v>54.059399999999997</v>
      </c>
      <c r="AL37">
        <v>70.882000000000005</v>
      </c>
      <c r="AM37">
        <v>5.2786799999999996</v>
      </c>
      <c r="AN37">
        <v>0.59302999999999995</v>
      </c>
      <c r="AO37">
        <v>0</v>
      </c>
      <c r="AP37">
        <v>3.843</v>
      </c>
      <c r="AQ37">
        <v>46.683</v>
      </c>
      <c r="AR37">
        <v>4.4160000000000004</v>
      </c>
      <c r="AS37">
        <v>9.4163999999999994</v>
      </c>
      <c r="AT37">
        <v>20.001799999999999</v>
      </c>
      <c r="AU37">
        <v>0</v>
      </c>
      <c r="AV37">
        <v>30.45</v>
      </c>
      <c r="AW37">
        <v>70.155600000000007</v>
      </c>
      <c r="AX37">
        <v>92.063999999999993</v>
      </c>
      <c r="AY37">
        <v>0</v>
      </c>
      <c r="AZ37">
        <v>0</v>
      </c>
      <c r="BA37">
        <v>0</v>
      </c>
      <c r="BB37">
        <v>0</v>
      </c>
      <c r="BC37">
        <v>93.75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2767.9354229999999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341.56456300000002</v>
      </c>
      <c r="L38">
        <v>653.15250000000003</v>
      </c>
      <c r="M38">
        <v>92</v>
      </c>
      <c r="N38">
        <v>118.125</v>
      </c>
      <c r="O38">
        <v>123.66562500000001</v>
      </c>
      <c r="P38">
        <v>123.375</v>
      </c>
      <c r="Q38">
        <v>20.556000000000001</v>
      </c>
      <c r="R38">
        <v>42.392195999999998</v>
      </c>
      <c r="S38">
        <v>26.390910000000002</v>
      </c>
      <c r="T38">
        <v>0</v>
      </c>
      <c r="U38">
        <v>418.77</v>
      </c>
      <c r="V38">
        <v>20.731850000000001</v>
      </c>
      <c r="W38">
        <v>45.221499999999999</v>
      </c>
      <c r="X38">
        <v>147.515625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32.957704</v>
      </c>
      <c r="AF38">
        <v>8.8740000000000006</v>
      </c>
      <c r="AG38">
        <v>0</v>
      </c>
      <c r="AH38">
        <v>18.940000000000001</v>
      </c>
      <c r="AI38">
        <v>0</v>
      </c>
      <c r="AJ38">
        <v>0</v>
      </c>
      <c r="AK38">
        <v>54.059399999999997</v>
      </c>
      <c r="AL38">
        <v>70.882000000000005</v>
      </c>
      <c r="AM38">
        <v>5.2786799999999996</v>
      </c>
      <c r="AN38">
        <v>0.59302999999999995</v>
      </c>
      <c r="AO38">
        <v>0</v>
      </c>
      <c r="AP38">
        <v>3.843</v>
      </c>
      <c r="AQ38">
        <v>31.122</v>
      </c>
      <c r="AR38">
        <v>39.744</v>
      </c>
      <c r="AS38">
        <v>24.75168</v>
      </c>
      <c r="AT38">
        <v>20.001799999999999</v>
      </c>
      <c r="AU38">
        <v>0</v>
      </c>
      <c r="AV38">
        <v>30.45</v>
      </c>
      <c r="AW38">
        <v>70.155600000000007</v>
      </c>
      <c r="AX38">
        <v>92.063999999999993</v>
      </c>
      <c r="AY38">
        <v>0</v>
      </c>
      <c r="AZ38">
        <v>0</v>
      </c>
      <c r="BA38">
        <v>0</v>
      </c>
      <c r="BB38">
        <v>0</v>
      </c>
      <c r="BC38">
        <v>93.75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2784.0977029999995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341.56456300000002</v>
      </c>
      <c r="L39">
        <v>653.15250000000003</v>
      </c>
      <c r="M39">
        <v>92</v>
      </c>
      <c r="N39">
        <v>118.125</v>
      </c>
      <c r="O39">
        <v>123.66562500000001</v>
      </c>
      <c r="P39">
        <v>123.375</v>
      </c>
      <c r="Q39">
        <v>20.556000000000001</v>
      </c>
      <c r="R39">
        <v>42.392195999999998</v>
      </c>
      <c r="S39">
        <v>26.390910000000002</v>
      </c>
      <c r="T39">
        <v>0</v>
      </c>
      <c r="U39">
        <v>418.77</v>
      </c>
      <c r="V39">
        <v>20.731850000000001</v>
      </c>
      <c r="W39">
        <v>45.221499999999999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32.957704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54.059399999999997</v>
      </c>
      <c r="AL39">
        <v>70.882000000000005</v>
      </c>
      <c r="AM39">
        <v>0</v>
      </c>
      <c r="AN39">
        <v>0.59302999999999995</v>
      </c>
      <c r="AO39">
        <v>0</v>
      </c>
      <c r="AP39">
        <v>11.922267</v>
      </c>
      <c r="AQ39">
        <v>15.561</v>
      </c>
      <c r="AR39">
        <v>39.744</v>
      </c>
      <c r="AS39">
        <v>24.75168</v>
      </c>
      <c r="AT39">
        <v>20.001799999999999</v>
      </c>
      <c r="AU39">
        <v>0</v>
      </c>
      <c r="AV39">
        <v>30.45</v>
      </c>
      <c r="AW39">
        <v>70.155600000000007</v>
      </c>
      <c r="AX39">
        <v>92.063999999999993</v>
      </c>
      <c r="AY39">
        <v>0</v>
      </c>
      <c r="AZ39">
        <v>0</v>
      </c>
      <c r="BA39">
        <v>0</v>
      </c>
      <c r="BB39">
        <v>0</v>
      </c>
      <c r="BC39">
        <v>93.75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2730.3532500000001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341.56456300000002</v>
      </c>
      <c r="L40">
        <v>653.15250000000003</v>
      </c>
      <c r="M40">
        <v>92</v>
      </c>
      <c r="N40">
        <v>118.125</v>
      </c>
      <c r="O40">
        <v>123.66562500000001</v>
      </c>
      <c r="P40">
        <v>123.375</v>
      </c>
      <c r="Q40">
        <v>20.556000000000001</v>
      </c>
      <c r="R40">
        <v>42.392195999999998</v>
      </c>
      <c r="S40">
        <v>26.390910000000002</v>
      </c>
      <c r="T40">
        <v>0</v>
      </c>
      <c r="U40">
        <v>418.77</v>
      </c>
      <c r="V40">
        <v>20.731850000000001</v>
      </c>
      <c r="W40">
        <v>45.221499999999999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32.957704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54.059399999999997</v>
      </c>
      <c r="AL40">
        <v>70.882000000000005</v>
      </c>
      <c r="AM40">
        <v>0</v>
      </c>
      <c r="AN40">
        <v>0.59302999999999995</v>
      </c>
      <c r="AO40">
        <v>0</v>
      </c>
      <c r="AP40">
        <v>11.922267</v>
      </c>
      <c r="AQ40">
        <v>0</v>
      </c>
      <c r="AR40">
        <v>4.4160000000000004</v>
      </c>
      <c r="AS40">
        <v>24.75168</v>
      </c>
      <c r="AT40">
        <v>20.001799999999999</v>
      </c>
      <c r="AU40">
        <v>0</v>
      </c>
      <c r="AV40">
        <v>30.45</v>
      </c>
      <c r="AW40">
        <v>70.155600000000007</v>
      </c>
      <c r="AX40">
        <v>92.063999999999993</v>
      </c>
      <c r="AY40">
        <v>0</v>
      </c>
      <c r="AZ40">
        <v>0</v>
      </c>
      <c r="BA40">
        <v>0</v>
      </c>
      <c r="BB40">
        <v>0</v>
      </c>
      <c r="BC40">
        <v>93.75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2679.46425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341.56456300000002</v>
      </c>
      <c r="L41">
        <v>653.15250000000003</v>
      </c>
      <c r="M41">
        <v>92</v>
      </c>
      <c r="N41">
        <v>118.125</v>
      </c>
      <c r="O41">
        <v>123.66562500000001</v>
      </c>
      <c r="P41">
        <v>123.375</v>
      </c>
      <c r="Q41">
        <v>20.556000000000001</v>
      </c>
      <c r="R41">
        <v>42.392195999999998</v>
      </c>
      <c r="S41">
        <v>26.390910000000002</v>
      </c>
      <c r="T41">
        <v>0</v>
      </c>
      <c r="U41">
        <v>418.77</v>
      </c>
      <c r="V41">
        <v>20.731850000000001</v>
      </c>
      <c r="W41">
        <v>45.221499999999999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32.957704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54.059399999999997</v>
      </c>
      <c r="AL41">
        <v>12.782</v>
      </c>
      <c r="AM41">
        <v>0</v>
      </c>
      <c r="AN41">
        <v>0.59302999999999995</v>
      </c>
      <c r="AO41">
        <v>0</v>
      </c>
      <c r="AP41">
        <v>11.922267</v>
      </c>
      <c r="AQ41">
        <v>0</v>
      </c>
      <c r="AR41">
        <v>11.04</v>
      </c>
      <c r="AS41">
        <v>24.75168</v>
      </c>
      <c r="AT41">
        <v>20.001799999999999</v>
      </c>
      <c r="AU41">
        <v>0</v>
      </c>
      <c r="AV41">
        <v>30.45</v>
      </c>
      <c r="AW41">
        <v>70.046999999999997</v>
      </c>
      <c r="AX41">
        <v>92.063999999999993</v>
      </c>
      <c r="AY41">
        <v>0</v>
      </c>
      <c r="AZ41">
        <v>0</v>
      </c>
      <c r="BA41">
        <v>0</v>
      </c>
      <c r="BB41">
        <v>0</v>
      </c>
      <c r="BC41">
        <v>93.75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2627.8796499999999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341.56456300000002</v>
      </c>
      <c r="L42">
        <v>653.15250000000003</v>
      </c>
      <c r="M42">
        <v>92</v>
      </c>
      <c r="N42">
        <v>118.125</v>
      </c>
      <c r="O42">
        <v>123.66562500000001</v>
      </c>
      <c r="P42">
        <v>123.375</v>
      </c>
      <c r="Q42">
        <v>20.556000000000001</v>
      </c>
      <c r="R42">
        <v>42.392195999999998</v>
      </c>
      <c r="S42">
        <v>26.390910000000002</v>
      </c>
      <c r="T42">
        <v>0</v>
      </c>
      <c r="U42">
        <v>418.77</v>
      </c>
      <c r="V42">
        <v>20.731850000000001</v>
      </c>
      <c r="W42">
        <v>45.221499999999999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54.059399999999997</v>
      </c>
      <c r="AL42">
        <v>12.782</v>
      </c>
      <c r="AM42">
        <v>0</v>
      </c>
      <c r="AN42">
        <v>0.59302999999999995</v>
      </c>
      <c r="AO42">
        <v>0</v>
      </c>
      <c r="AP42">
        <v>11.922267</v>
      </c>
      <c r="AQ42">
        <v>0</v>
      </c>
      <c r="AR42">
        <v>11.04</v>
      </c>
      <c r="AS42">
        <v>24.75168</v>
      </c>
      <c r="AT42">
        <v>20.001799999999999</v>
      </c>
      <c r="AU42">
        <v>0</v>
      </c>
      <c r="AV42">
        <v>30.45</v>
      </c>
      <c r="AW42">
        <v>70.046999999999997</v>
      </c>
      <c r="AX42">
        <v>92.063999999999993</v>
      </c>
      <c r="AY42">
        <v>0</v>
      </c>
      <c r="AZ42">
        <v>0</v>
      </c>
      <c r="BA42">
        <v>0</v>
      </c>
      <c r="BB42">
        <v>0</v>
      </c>
      <c r="BC42">
        <v>93.75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2611.4007980000001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341.56456300000002</v>
      </c>
      <c r="L43">
        <v>653.15250000000003</v>
      </c>
      <c r="M43">
        <v>92</v>
      </c>
      <c r="N43">
        <v>118.125</v>
      </c>
      <c r="O43">
        <v>123.66562500000001</v>
      </c>
      <c r="P43">
        <v>123.375</v>
      </c>
      <c r="Q43">
        <v>20.556000000000001</v>
      </c>
      <c r="R43">
        <v>42.392195999999998</v>
      </c>
      <c r="S43">
        <v>26.390910000000002</v>
      </c>
      <c r="T43">
        <v>0</v>
      </c>
      <c r="U43">
        <v>418.77</v>
      </c>
      <c r="V43">
        <v>20.731850000000001</v>
      </c>
      <c r="W43">
        <v>45.221499999999999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54.059399999999997</v>
      </c>
      <c r="AL43">
        <v>12.782</v>
      </c>
      <c r="AM43">
        <v>0</v>
      </c>
      <c r="AN43">
        <v>0.59302999999999995</v>
      </c>
      <c r="AO43">
        <v>0</v>
      </c>
      <c r="AP43">
        <v>3.2025000000000001</v>
      </c>
      <c r="AQ43">
        <v>0</v>
      </c>
      <c r="AR43">
        <v>8.8320000000000007</v>
      </c>
      <c r="AS43">
        <v>24.75168</v>
      </c>
      <c r="AT43">
        <v>20.001799999999999</v>
      </c>
      <c r="AU43">
        <v>0</v>
      </c>
      <c r="AV43">
        <v>30.45</v>
      </c>
      <c r="AW43">
        <v>69.721199999999996</v>
      </c>
      <c r="AX43">
        <v>92.063999999999993</v>
      </c>
      <c r="AY43">
        <v>0</v>
      </c>
      <c r="AZ43">
        <v>0</v>
      </c>
      <c r="BA43">
        <v>0</v>
      </c>
      <c r="BB43">
        <v>0</v>
      </c>
      <c r="BC43">
        <v>93.75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2583.6683789999997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341.56456300000002</v>
      </c>
      <c r="L44">
        <v>653.15250000000003</v>
      </c>
      <c r="M44">
        <v>92</v>
      </c>
      <c r="N44">
        <v>118.125</v>
      </c>
      <c r="O44">
        <v>123.66562500000001</v>
      </c>
      <c r="P44">
        <v>123.375</v>
      </c>
      <c r="Q44">
        <v>20.556000000000001</v>
      </c>
      <c r="R44">
        <v>42.392195999999998</v>
      </c>
      <c r="S44">
        <v>26.390910000000002</v>
      </c>
      <c r="T44">
        <v>0</v>
      </c>
      <c r="U44">
        <v>418.77</v>
      </c>
      <c r="V44">
        <v>20.731850000000001</v>
      </c>
      <c r="W44">
        <v>45.221499999999999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54.059399999999997</v>
      </c>
      <c r="AL44">
        <v>12.782</v>
      </c>
      <c r="AM44">
        <v>0</v>
      </c>
      <c r="AN44">
        <v>0.59302999999999995</v>
      </c>
      <c r="AO44">
        <v>0</v>
      </c>
      <c r="AP44">
        <v>3.2025000000000001</v>
      </c>
      <c r="AQ44">
        <v>0</v>
      </c>
      <c r="AR44">
        <v>8.8320000000000007</v>
      </c>
      <c r="AS44">
        <v>9.4163999999999994</v>
      </c>
      <c r="AT44">
        <v>20.001799999999999</v>
      </c>
      <c r="AU44">
        <v>0</v>
      </c>
      <c r="AV44">
        <v>29.925000000000001</v>
      </c>
      <c r="AW44">
        <v>69.721199999999996</v>
      </c>
      <c r="AX44">
        <v>92.063999999999993</v>
      </c>
      <c r="AY44">
        <v>0</v>
      </c>
      <c r="AZ44">
        <v>0</v>
      </c>
      <c r="BA44">
        <v>0</v>
      </c>
      <c r="BB44">
        <v>0</v>
      </c>
      <c r="BC44">
        <v>93.75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2567.8080990000003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341.56456300000002</v>
      </c>
      <c r="L45">
        <v>653.15250000000003</v>
      </c>
      <c r="M45">
        <v>92</v>
      </c>
      <c r="N45">
        <v>118.125</v>
      </c>
      <c r="O45">
        <v>123.66562500000001</v>
      </c>
      <c r="P45">
        <v>123.375</v>
      </c>
      <c r="Q45">
        <v>20.556000000000001</v>
      </c>
      <c r="R45">
        <v>42.392195999999998</v>
      </c>
      <c r="S45">
        <v>26.390910000000002</v>
      </c>
      <c r="T45">
        <v>0</v>
      </c>
      <c r="U45">
        <v>418.77</v>
      </c>
      <c r="V45">
        <v>20.731850000000001</v>
      </c>
      <c r="W45">
        <v>45.221499999999999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54.059399999999997</v>
      </c>
      <c r="AL45">
        <v>12.782</v>
      </c>
      <c r="AM45">
        <v>0</v>
      </c>
      <c r="AN45">
        <v>0.59302999999999995</v>
      </c>
      <c r="AO45">
        <v>0</v>
      </c>
      <c r="AP45">
        <v>3.2025000000000001</v>
      </c>
      <c r="AQ45">
        <v>0</v>
      </c>
      <c r="AR45">
        <v>11.592000000000001</v>
      </c>
      <c r="AS45">
        <v>9.4163999999999994</v>
      </c>
      <c r="AT45">
        <v>20.001799999999999</v>
      </c>
      <c r="AU45">
        <v>0</v>
      </c>
      <c r="AV45">
        <v>29.925000000000001</v>
      </c>
      <c r="AW45">
        <v>69.721199999999996</v>
      </c>
      <c r="AX45">
        <v>92.063999999999993</v>
      </c>
      <c r="AY45">
        <v>0</v>
      </c>
      <c r="AZ45">
        <v>0</v>
      </c>
      <c r="BA45">
        <v>0</v>
      </c>
      <c r="BB45">
        <v>0</v>
      </c>
      <c r="BC45">
        <v>93.75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2570.5680990000005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341.56456300000002</v>
      </c>
      <c r="L46">
        <v>653.15250000000003</v>
      </c>
      <c r="M46">
        <v>92</v>
      </c>
      <c r="N46">
        <v>118.125</v>
      </c>
      <c r="O46">
        <v>123.66562500000001</v>
      </c>
      <c r="P46">
        <v>123.375</v>
      </c>
      <c r="Q46">
        <v>20.556000000000001</v>
      </c>
      <c r="R46">
        <v>42.392195999999998</v>
      </c>
      <c r="S46">
        <v>26.390910000000002</v>
      </c>
      <c r="T46">
        <v>0</v>
      </c>
      <c r="U46">
        <v>418.77</v>
      </c>
      <c r="V46">
        <v>20.731850000000001</v>
      </c>
      <c r="W46">
        <v>45.221499999999999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54.059399999999997</v>
      </c>
      <c r="AL46">
        <v>12.782</v>
      </c>
      <c r="AM46">
        <v>0</v>
      </c>
      <c r="AN46">
        <v>0.59302999999999995</v>
      </c>
      <c r="AO46">
        <v>0</v>
      </c>
      <c r="AP46">
        <v>3.2025000000000001</v>
      </c>
      <c r="AQ46">
        <v>0</v>
      </c>
      <c r="AR46">
        <v>39.744</v>
      </c>
      <c r="AS46">
        <v>9.4163999999999994</v>
      </c>
      <c r="AT46">
        <v>20.001799999999999</v>
      </c>
      <c r="AU46">
        <v>0</v>
      </c>
      <c r="AV46">
        <v>29.925000000000001</v>
      </c>
      <c r="AW46">
        <v>69.721199999999996</v>
      </c>
      <c r="AX46">
        <v>92.063999999999993</v>
      </c>
      <c r="AY46">
        <v>0</v>
      </c>
      <c r="AZ46">
        <v>0</v>
      </c>
      <c r="BA46">
        <v>0</v>
      </c>
      <c r="BB46">
        <v>0</v>
      </c>
      <c r="BC46">
        <v>93.75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2598.7200990000006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341.56456300000002</v>
      </c>
      <c r="L47">
        <v>653.15250000000003</v>
      </c>
      <c r="M47">
        <v>92</v>
      </c>
      <c r="N47">
        <v>118.125</v>
      </c>
      <c r="O47">
        <v>123.66562500000001</v>
      </c>
      <c r="P47">
        <v>123.375</v>
      </c>
      <c r="Q47">
        <v>20.556000000000001</v>
      </c>
      <c r="R47">
        <v>42.392195999999998</v>
      </c>
      <c r="S47">
        <v>26.390910000000002</v>
      </c>
      <c r="T47">
        <v>0</v>
      </c>
      <c r="U47">
        <v>418.77</v>
      </c>
      <c r="V47">
        <v>20.731850000000001</v>
      </c>
      <c r="W47">
        <v>45.221499999999999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54.059399999999997</v>
      </c>
      <c r="AL47">
        <v>12.782</v>
      </c>
      <c r="AM47">
        <v>0</v>
      </c>
      <c r="AN47">
        <v>0.59302999999999995</v>
      </c>
      <c r="AO47">
        <v>0</v>
      </c>
      <c r="AP47">
        <v>3.2025000000000001</v>
      </c>
      <c r="AQ47">
        <v>0</v>
      </c>
      <c r="AR47">
        <v>39.744</v>
      </c>
      <c r="AS47">
        <v>9.4163999999999994</v>
      </c>
      <c r="AT47">
        <v>20.001799999999999</v>
      </c>
      <c r="AU47">
        <v>0</v>
      </c>
      <c r="AV47">
        <v>29.925000000000001</v>
      </c>
      <c r="AW47">
        <v>69.721199999999996</v>
      </c>
      <c r="AX47">
        <v>92.063999999999993</v>
      </c>
      <c r="AY47">
        <v>0</v>
      </c>
      <c r="AZ47">
        <v>0</v>
      </c>
      <c r="BA47">
        <v>0</v>
      </c>
      <c r="BB47">
        <v>0</v>
      </c>
      <c r="BC47">
        <v>93.75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2598.7200990000006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341.56456300000002</v>
      </c>
      <c r="L48">
        <v>653.15250000000003</v>
      </c>
      <c r="M48">
        <v>92</v>
      </c>
      <c r="N48">
        <v>118.125</v>
      </c>
      <c r="O48">
        <v>123.66562500000001</v>
      </c>
      <c r="P48">
        <v>123.375</v>
      </c>
      <c r="Q48">
        <v>20.556000000000001</v>
      </c>
      <c r="R48">
        <v>42.392195999999998</v>
      </c>
      <c r="S48">
        <v>26.390910000000002</v>
      </c>
      <c r="T48">
        <v>0</v>
      </c>
      <c r="U48">
        <v>418.77</v>
      </c>
      <c r="V48">
        <v>20.731850000000001</v>
      </c>
      <c r="W48">
        <v>45.221499999999999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54.059399999999997</v>
      </c>
      <c r="AL48">
        <v>12.782</v>
      </c>
      <c r="AM48">
        <v>0</v>
      </c>
      <c r="AN48">
        <v>0.59302999999999995</v>
      </c>
      <c r="AO48">
        <v>0</v>
      </c>
      <c r="AP48">
        <v>3.2025000000000001</v>
      </c>
      <c r="AQ48">
        <v>0</v>
      </c>
      <c r="AR48">
        <v>8.8320000000000007</v>
      </c>
      <c r="AS48">
        <v>9.4163999999999994</v>
      </c>
      <c r="AT48">
        <v>20.001799999999999</v>
      </c>
      <c r="AU48">
        <v>0</v>
      </c>
      <c r="AV48">
        <v>29.925000000000001</v>
      </c>
      <c r="AW48">
        <v>69.721199999999996</v>
      </c>
      <c r="AX48">
        <v>92.063999999999993</v>
      </c>
      <c r="AY48">
        <v>0</v>
      </c>
      <c r="AZ48">
        <v>0</v>
      </c>
      <c r="BA48">
        <v>0</v>
      </c>
      <c r="BB48">
        <v>0</v>
      </c>
      <c r="BC48">
        <v>93.75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2567.8080990000003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341.56456300000002</v>
      </c>
      <c r="L49">
        <v>653.15250000000003</v>
      </c>
      <c r="M49">
        <v>92</v>
      </c>
      <c r="N49">
        <v>118.125</v>
      </c>
      <c r="O49">
        <v>123.66562500000001</v>
      </c>
      <c r="P49">
        <v>123.375</v>
      </c>
      <c r="Q49">
        <v>20.556000000000001</v>
      </c>
      <c r="R49">
        <v>42.392195999999998</v>
      </c>
      <c r="S49">
        <v>26.390910000000002</v>
      </c>
      <c r="T49">
        <v>0</v>
      </c>
      <c r="U49">
        <v>418.77</v>
      </c>
      <c r="V49">
        <v>20.731850000000001</v>
      </c>
      <c r="W49">
        <v>45.221499999999999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54.059399999999997</v>
      </c>
      <c r="AL49">
        <v>12.782</v>
      </c>
      <c r="AM49">
        <v>0</v>
      </c>
      <c r="AN49">
        <v>0.59302999999999995</v>
      </c>
      <c r="AO49">
        <v>0</v>
      </c>
      <c r="AP49">
        <v>3.2025000000000001</v>
      </c>
      <c r="AQ49">
        <v>0</v>
      </c>
      <c r="AR49">
        <v>6.6239999999999997</v>
      </c>
      <c r="AS49">
        <v>9.4163999999999994</v>
      </c>
      <c r="AT49">
        <v>20.001799999999999</v>
      </c>
      <c r="AU49">
        <v>0</v>
      </c>
      <c r="AV49">
        <v>29.925000000000001</v>
      </c>
      <c r="AW49">
        <v>69.721199999999996</v>
      </c>
      <c r="AX49">
        <v>92.063999999999993</v>
      </c>
      <c r="AY49">
        <v>0</v>
      </c>
      <c r="AZ49">
        <v>0</v>
      </c>
      <c r="BA49">
        <v>0</v>
      </c>
      <c r="BB49">
        <v>0</v>
      </c>
      <c r="BC49">
        <v>93.75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2565.6000990000002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341.56456300000002</v>
      </c>
      <c r="L50">
        <v>653.15250000000003</v>
      </c>
      <c r="M50">
        <v>92</v>
      </c>
      <c r="N50">
        <v>118.125</v>
      </c>
      <c r="O50">
        <v>123.66562500000001</v>
      </c>
      <c r="P50">
        <v>123.375</v>
      </c>
      <c r="Q50">
        <v>20.556000000000001</v>
      </c>
      <c r="R50">
        <v>42.392195999999998</v>
      </c>
      <c r="S50">
        <v>26.390910000000002</v>
      </c>
      <c r="T50">
        <v>0</v>
      </c>
      <c r="U50">
        <v>418.77</v>
      </c>
      <c r="V50">
        <v>20.731850000000001</v>
      </c>
      <c r="W50">
        <v>45.221499999999999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54.059399999999997</v>
      </c>
      <c r="AL50">
        <v>12.782</v>
      </c>
      <c r="AM50">
        <v>0</v>
      </c>
      <c r="AN50">
        <v>0.59302999999999995</v>
      </c>
      <c r="AO50">
        <v>0</v>
      </c>
      <c r="AP50">
        <v>3.2025000000000001</v>
      </c>
      <c r="AQ50">
        <v>0</v>
      </c>
      <c r="AR50">
        <v>6.6239999999999997</v>
      </c>
      <c r="AS50">
        <v>9.4163999999999994</v>
      </c>
      <c r="AT50">
        <v>20.001799999999999</v>
      </c>
      <c r="AU50">
        <v>0</v>
      </c>
      <c r="AV50">
        <v>29.925000000000001</v>
      </c>
      <c r="AW50">
        <v>69.721199999999996</v>
      </c>
      <c r="AX50">
        <v>92.063999999999993</v>
      </c>
      <c r="AY50">
        <v>0</v>
      </c>
      <c r="AZ50">
        <v>0</v>
      </c>
      <c r="BA50">
        <v>0</v>
      </c>
      <c r="BB50">
        <v>0</v>
      </c>
      <c r="BC50">
        <v>93.75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2565.6000990000002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341.56456300000002</v>
      </c>
      <c r="L51">
        <v>653.15250000000003</v>
      </c>
      <c r="M51">
        <v>92</v>
      </c>
      <c r="N51">
        <v>118.125</v>
      </c>
      <c r="O51">
        <v>123.66562500000001</v>
      </c>
      <c r="P51">
        <v>123.375</v>
      </c>
      <c r="Q51">
        <v>20.556000000000001</v>
      </c>
      <c r="R51">
        <v>42.392195999999998</v>
      </c>
      <c r="S51">
        <v>26.390910000000002</v>
      </c>
      <c r="T51">
        <v>0</v>
      </c>
      <c r="U51">
        <v>418.77</v>
      </c>
      <c r="V51">
        <v>20.731850000000001</v>
      </c>
      <c r="W51">
        <v>45.221499999999999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54.059399999999997</v>
      </c>
      <c r="AL51">
        <v>12.782</v>
      </c>
      <c r="AM51">
        <v>0</v>
      </c>
      <c r="AN51">
        <v>0.59302999999999995</v>
      </c>
      <c r="AO51">
        <v>0</v>
      </c>
      <c r="AP51">
        <v>3.2025000000000001</v>
      </c>
      <c r="AQ51">
        <v>0</v>
      </c>
      <c r="AR51">
        <v>11.592000000000001</v>
      </c>
      <c r="AS51">
        <v>9.4163999999999994</v>
      </c>
      <c r="AT51">
        <v>20.001799999999999</v>
      </c>
      <c r="AU51">
        <v>0</v>
      </c>
      <c r="AV51">
        <v>29.925000000000001</v>
      </c>
      <c r="AW51">
        <v>69.721199999999996</v>
      </c>
      <c r="AX51">
        <v>92.063999999999993</v>
      </c>
      <c r="AY51">
        <v>0</v>
      </c>
      <c r="AZ51">
        <v>0</v>
      </c>
      <c r="BA51">
        <v>0</v>
      </c>
      <c r="BB51">
        <v>0</v>
      </c>
      <c r="BC51">
        <v>93.75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2579.4420990000003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341.56456300000002</v>
      </c>
      <c r="L52">
        <v>653.15250000000003</v>
      </c>
      <c r="M52">
        <v>92</v>
      </c>
      <c r="N52">
        <v>118.125</v>
      </c>
      <c r="O52">
        <v>123.66562500000001</v>
      </c>
      <c r="P52">
        <v>123.375</v>
      </c>
      <c r="Q52">
        <v>20.556000000000001</v>
      </c>
      <c r="R52">
        <v>42.392195999999998</v>
      </c>
      <c r="S52">
        <v>26.390910000000002</v>
      </c>
      <c r="T52">
        <v>0</v>
      </c>
      <c r="U52">
        <v>418.77</v>
      </c>
      <c r="V52">
        <v>20.731850000000001</v>
      </c>
      <c r="W52">
        <v>45.221499999999999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54.059399999999997</v>
      </c>
      <c r="AL52">
        <v>12.782</v>
      </c>
      <c r="AM52">
        <v>0</v>
      </c>
      <c r="AN52">
        <v>0.59302999999999995</v>
      </c>
      <c r="AO52">
        <v>0</v>
      </c>
      <c r="AP52">
        <v>3.2025000000000001</v>
      </c>
      <c r="AQ52">
        <v>0</v>
      </c>
      <c r="AR52">
        <v>11.592000000000001</v>
      </c>
      <c r="AS52">
        <v>9.4163999999999994</v>
      </c>
      <c r="AT52">
        <v>20.001799999999999</v>
      </c>
      <c r="AU52">
        <v>0</v>
      </c>
      <c r="AV52">
        <v>29.925000000000001</v>
      </c>
      <c r="AW52">
        <v>69.721199999999996</v>
      </c>
      <c r="AX52">
        <v>92.063999999999993</v>
      </c>
      <c r="AY52">
        <v>0</v>
      </c>
      <c r="AZ52">
        <v>0</v>
      </c>
      <c r="BA52">
        <v>0</v>
      </c>
      <c r="BB52">
        <v>0</v>
      </c>
      <c r="BC52">
        <v>93.75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2579.4420990000003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341.56456300000002</v>
      </c>
      <c r="L53">
        <v>653.15250000000003</v>
      </c>
      <c r="M53">
        <v>92</v>
      </c>
      <c r="N53">
        <v>118.125</v>
      </c>
      <c r="O53">
        <v>123.66562500000001</v>
      </c>
      <c r="P53">
        <v>123.375</v>
      </c>
      <c r="Q53">
        <v>20.556000000000001</v>
      </c>
      <c r="R53">
        <v>42.392195999999998</v>
      </c>
      <c r="S53">
        <v>26.390910000000002</v>
      </c>
      <c r="T53">
        <v>0</v>
      </c>
      <c r="U53">
        <v>418.77</v>
      </c>
      <c r="V53">
        <v>20.731850000000001</v>
      </c>
      <c r="W53">
        <v>45.221499999999999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54.059399999999997</v>
      </c>
      <c r="AL53">
        <v>12.782</v>
      </c>
      <c r="AM53">
        <v>0</v>
      </c>
      <c r="AN53">
        <v>0.59302999999999995</v>
      </c>
      <c r="AO53">
        <v>0</v>
      </c>
      <c r="AP53">
        <v>3.2025000000000001</v>
      </c>
      <c r="AQ53">
        <v>0</v>
      </c>
      <c r="AR53">
        <v>11.592000000000001</v>
      </c>
      <c r="AS53">
        <v>9.4163999999999994</v>
      </c>
      <c r="AT53">
        <v>20.001799999999999</v>
      </c>
      <c r="AU53">
        <v>0</v>
      </c>
      <c r="AV53">
        <v>29.925000000000001</v>
      </c>
      <c r="AW53">
        <v>69.721199999999996</v>
      </c>
      <c r="AX53">
        <v>92.063999999999993</v>
      </c>
      <c r="AY53">
        <v>0</v>
      </c>
      <c r="AZ53">
        <v>0</v>
      </c>
      <c r="BA53">
        <v>0</v>
      </c>
      <c r="BB53">
        <v>0</v>
      </c>
      <c r="BC53">
        <v>93.75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2579.4420990000003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341.56456300000002</v>
      </c>
      <c r="L54">
        <v>653.15250000000003</v>
      </c>
      <c r="M54">
        <v>92</v>
      </c>
      <c r="N54">
        <v>118.125</v>
      </c>
      <c r="O54">
        <v>123.66562500000001</v>
      </c>
      <c r="P54">
        <v>123.375</v>
      </c>
      <c r="Q54">
        <v>20.556000000000001</v>
      </c>
      <c r="R54">
        <v>42.392195999999998</v>
      </c>
      <c r="S54">
        <v>26.390910000000002</v>
      </c>
      <c r="T54">
        <v>0</v>
      </c>
      <c r="U54">
        <v>418.77</v>
      </c>
      <c r="V54">
        <v>20.731850000000001</v>
      </c>
      <c r="W54">
        <v>45.221499999999999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54.059399999999997</v>
      </c>
      <c r="AL54">
        <v>12.782</v>
      </c>
      <c r="AM54">
        <v>0</v>
      </c>
      <c r="AN54">
        <v>0.59302999999999995</v>
      </c>
      <c r="AO54">
        <v>0</v>
      </c>
      <c r="AP54">
        <v>3.2025000000000001</v>
      </c>
      <c r="AQ54">
        <v>0</v>
      </c>
      <c r="AR54">
        <v>6.6239999999999997</v>
      </c>
      <c r="AS54">
        <v>9.4163999999999994</v>
      </c>
      <c r="AT54">
        <v>20.001799999999999</v>
      </c>
      <c r="AU54">
        <v>0</v>
      </c>
      <c r="AV54">
        <v>29.925000000000001</v>
      </c>
      <c r="AW54">
        <v>69.721199999999996</v>
      </c>
      <c r="AX54">
        <v>92.063999999999993</v>
      </c>
      <c r="AY54">
        <v>0</v>
      </c>
      <c r="AZ54">
        <v>0</v>
      </c>
      <c r="BA54">
        <v>0</v>
      </c>
      <c r="BB54">
        <v>0</v>
      </c>
      <c r="BC54">
        <v>93.75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2574.474099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341.56456300000002</v>
      </c>
      <c r="L55">
        <v>653.15250000000003</v>
      </c>
      <c r="M55">
        <v>92</v>
      </c>
      <c r="N55">
        <v>118.125</v>
      </c>
      <c r="O55">
        <v>123.66562500000001</v>
      </c>
      <c r="P55">
        <v>123.375</v>
      </c>
      <c r="Q55">
        <v>20.556000000000001</v>
      </c>
      <c r="R55">
        <v>42.392195999999998</v>
      </c>
      <c r="S55">
        <v>26.390910000000002</v>
      </c>
      <c r="T55">
        <v>0</v>
      </c>
      <c r="U55">
        <v>418.77</v>
      </c>
      <c r="V55">
        <v>20.731850000000001</v>
      </c>
      <c r="W55">
        <v>45.221499999999999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54.059399999999997</v>
      </c>
      <c r="AL55">
        <v>12.782</v>
      </c>
      <c r="AM55">
        <v>0</v>
      </c>
      <c r="AN55">
        <v>0.59302999999999995</v>
      </c>
      <c r="AO55">
        <v>0</v>
      </c>
      <c r="AP55">
        <v>3.2025000000000001</v>
      </c>
      <c r="AQ55">
        <v>0</v>
      </c>
      <c r="AR55">
        <v>6.6239999999999997</v>
      </c>
      <c r="AS55">
        <v>9.4163999999999994</v>
      </c>
      <c r="AT55">
        <v>20.001799999999999</v>
      </c>
      <c r="AU55">
        <v>0</v>
      </c>
      <c r="AV55">
        <v>29.925000000000001</v>
      </c>
      <c r="AW55">
        <v>69.721199999999996</v>
      </c>
      <c r="AX55">
        <v>92.063999999999993</v>
      </c>
      <c r="AY55">
        <v>0</v>
      </c>
      <c r="AZ55">
        <v>0</v>
      </c>
      <c r="BA55">
        <v>0</v>
      </c>
      <c r="BB55">
        <v>0</v>
      </c>
      <c r="BC55">
        <v>93.75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2574.474099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341.56456300000002</v>
      </c>
      <c r="L56">
        <v>653.15250000000003</v>
      </c>
      <c r="M56">
        <v>92</v>
      </c>
      <c r="N56">
        <v>118.125</v>
      </c>
      <c r="O56">
        <v>123.66562500000001</v>
      </c>
      <c r="P56">
        <v>123.375</v>
      </c>
      <c r="Q56">
        <v>20.556000000000001</v>
      </c>
      <c r="R56">
        <v>42.392195999999998</v>
      </c>
      <c r="S56">
        <v>26.390910000000002</v>
      </c>
      <c r="T56">
        <v>0</v>
      </c>
      <c r="U56">
        <v>418.77</v>
      </c>
      <c r="V56">
        <v>20.731850000000001</v>
      </c>
      <c r="W56">
        <v>45.221499999999999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54.059399999999997</v>
      </c>
      <c r="AL56">
        <v>12.782</v>
      </c>
      <c r="AM56">
        <v>0</v>
      </c>
      <c r="AN56">
        <v>0.59302999999999995</v>
      </c>
      <c r="AO56">
        <v>0</v>
      </c>
      <c r="AP56">
        <v>3.2025000000000001</v>
      </c>
      <c r="AQ56">
        <v>0</v>
      </c>
      <c r="AR56">
        <v>6.6239999999999997</v>
      </c>
      <c r="AS56">
        <v>9.4163999999999994</v>
      </c>
      <c r="AT56">
        <v>20.001799999999999</v>
      </c>
      <c r="AU56">
        <v>0</v>
      </c>
      <c r="AV56">
        <v>29.925000000000001</v>
      </c>
      <c r="AW56">
        <v>69.721199999999996</v>
      </c>
      <c r="AX56">
        <v>92.063999999999993</v>
      </c>
      <c r="AY56">
        <v>0</v>
      </c>
      <c r="AZ56">
        <v>0</v>
      </c>
      <c r="BA56">
        <v>0</v>
      </c>
      <c r="BB56">
        <v>0</v>
      </c>
      <c r="BC56">
        <v>93.75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2574.474099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341.56456300000002</v>
      </c>
      <c r="L57">
        <v>653.15250000000003</v>
      </c>
      <c r="M57">
        <v>92</v>
      </c>
      <c r="N57">
        <v>118.125</v>
      </c>
      <c r="O57">
        <v>123.66562500000001</v>
      </c>
      <c r="P57">
        <v>123.375</v>
      </c>
      <c r="Q57">
        <v>20.556000000000001</v>
      </c>
      <c r="R57">
        <v>42.392195999999998</v>
      </c>
      <c r="S57">
        <v>26.390910000000002</v>
      </c>
      <c r="T57">
        <v>0</v>
      </c>
      <c r="U57">
        <v>418.77</v>
      </c>
      <c r="V57">
        <v>20.731850000000001</v>
      </c>
      <c r="W57">
        <v>45.221499999999999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54.059399999999997</v>
      </c>
      <c r="AL57">
        <v>12.782</v>
      </c>
      <c r="AM57">
        <v>0</v>
      </c>
      <c r="AN57">
        <v>0.59302999999999995</v>
      </c>
      <c r="AO57">
        <v>0</v>
      </c>
      <c r="AP57">
        <v>2.5619999999999998</v>
      </c>
      <c r="AQ57">
        <v>0</v>
      </c>
      <c r="AR57">
        <v>6.6239999999999997</v>
      </c>
      <c r="AS57">
        <v>9.4163999999999994</v>
      </c>
      <c r="AT57">
        <v>20.001799999999999</v>
      </c>
      <c r="AU57">
        <v>0</v>
      </c>
      <c r="AV57">
        <v>29.925000000000001</v>
      </c>
      <c r="AW57">
        <v>69.721199999999996</v>
      </c>
      <c r="AX57">
        <v>92.063999999999993</v>
      </c>
      <c r="AY57">
        <v>0</v>
      </c>
      <c r="AZ57">
        <v>0</v>
      </c>
      <c r="BA57">
        <v>0</v>
      </c>
      <c r="BB57">
        <v>0</v>
      </c>
      <c r="BC57">
        <v>93.75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2573.833599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341.56456300000002</v>
      </c>
      <c r="L58">
        <v>653.15250000000003</v>
      </c>
      <c r="M58">
        <v>92</v>
      </c>
      <c r="N58">
        <v>118.125</v>
      </c>
      <c r="O58">
        <v>123.66562500000001</v>
      </c>
      <c r="P58">
        <v>123.375</v>
      </c>
      <c r="Q58">
        <v>20.556000000000001</v>
      </c>
      <c r="R58">
        <v>42.392195999999998</v>
      </c>
      <c r="S58">
        <v>26.390910000000002</v>
      </c>
      <c r="T58">
        <v>0</v>
      </c>
      <c r="U58">
        <v>418.77</v>
      </c>
      <c r="V58">
        <v>20.731850000000001</v>
      </c>
      <c r="W58">
        <v>45.221499999999999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54.059399999999997</v>
      </c>
      <c r="AL58">
        <v>12.782</v>
      </c>
      <c r="AM58">
        <v>0</v>
      </c>
      <c r="AN58">
        <v>0.59302999999999995</v>
      </c>
      <c r="AO58">
        <v>0</v>
      </c>
      <c r="AP58">
        <v>2.5619999999999998</v>
      </c>
      <c r="AQ58">
        <v>0</v>
      </c>
      <c r="AR58">
        <v>6.6239999999999997</v>
      </c>
      <c r="AS58">
        <v>9.4163999999999994</v>
      </c>
      <c r="AT58">
        <v>20.001799999999999</v>
      </c>
      <c r="AU58">
        <v>0</v>
      </c>
      <c r="AV58">
        <v>29.925000000000001</v>
      </c>
      <c r="AW58">
        <v>69.721199999999996</v>
      </c>
      <c r="AX58">
        <v>92.063999999999993</v>
      </c>
      <c r="AY58">
        <v>0</v>
      </c>
      <c r="AZ58">
        <v>0</v>
      </c>
      <c r="BA58">
        <v>0</v>
      </c>
      <c r="BB58">
        <v>0</v>
      </c>
      <c r="BC58">
        <v>93.75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2573.833599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341.56456300000002</v>
      </c>
      <c r="L59">
        <v>653.15250000000003</v>
      </c>
      <c r="M59">
        <v>92</v>
      </c>
      <c r="N59">
        <v>118.125</v>
      </c>
      <c r="O59">
        <v>123.66562500000001</v>
      </c>
      <c r="P59">
        <v>123.375</v>
      </c>
      <c r="Q59">
        <v>20.556000000000001</v>
      </c>
      <c r="R59">
        <v>42.392195999999998</v>
      </c>
      <c r="S59">
        <v>26.390910000000002</v>
      </c>
      <c r="T59">
        <v>0</v>
      </c>
      <c r="U59">
        <v>418.77</v>
      </c>
      <c r="V59">
        <v>20.731850000000001</v>
      </c>
      <c r="W59">
        <v>45.221499999999999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54.059399999999997</v>
      </c>
      <c r="AL59">
        <v>12.782</v>
      </c>
      <c r="AM59">
        <v>0</v>
      </c>
      <c r="AN59">
        <v>0.59302999999999995</v>
      </c>
      <c r="AO59">
        <v>0</v>
      </c>
      <c r="AP59">
        <v>2.5619999999999998</v>
      </c>
      <c r="AQ59">
        <v>0</v>
      </c>
      <c r="AR59">
        <v>6.6239999999999997</v>
      </c>
      <c r="AS59">
        <v>9.4163999999999994</v>
      </c>
      <c r="AT59">
        <v>20.001799999999999</v>
      </c>
      <c r="AU59">
        <v>0</v>
      </c>
      <c r="AV59">
        <v>29.925000000000001</v>
      </c>
      <c r="AW59">
        <v>69.721199999999996</v>
      </c>
      <c r="AX59">
        <v>92.063999999999993</v>
      </c>
      <c r="AY59">
        <v>0</v>
      </c>
      <c r="AZ59">
        <v>0</v>
      </c>
      <c r="BA59">
        <v>0</v>
      </c>
      <c r="BB59">
        <v>0</v>
      </c>
      <c r="BC59">
        <v>93.75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2573.833599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341.56456300000002</v>
      </c>
      <c r="L60">
        <v>653.15250000000003</v>
      </c>
      <c r="M60">
        <v>92</v>
      </c>
      <c r="N60">
        <v>118.125</v>
      </c>
      <c r="O60">
        <v>123.66562500000001</v>
      </c>
      <c r="P60">
        <v>123.375</v>
      </c>
      <c r="Q60">
        <v>20.556000000000001</v>
      </c>
      <c r="R60">
        <v>42.392195999999998</v>
      </c>
      <c r="S60">
        <v>26.390910000000002</v>
      </c>
      <c r="T60">
        <v>0</v>
      </c>
      <c r="U60">
        <v>418.77</v>
      </c>
      <c r="V60">
        <v>20.731850000000001</v>
      </c>
      <c r="W60">
        <v>45.221499999999999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54.059399999999997</v>
      </c>
      <c r="AL60">
        <v>12.782</v>
      </c>
      <c r="AM60">
        <v>0</v>
      </c>
      <c r="AN60">
        <v>0.59302999999999995</v>
      </c>
      <c r="AO60">
        <v>0</v>
      </c>
      <c r="AP60">
        <v>2.5619999999999998</v>
      </c>
      <c r="AQ60">
        <v>0</v>
      </c>
      <c r="AR60">
        <v>39.744</v>
      </c>
      <c r="AS60">
        <v>9.4163999999999994</v>
      </c>
      <c r="AT60">
        <v>20.001799999999999</v>
      </c>
      <c r="AU60">
        <v>0</v>
      </c>
      <c r="AV60">
        <v>29.925000000000001</v>
      </c>
      <c r="AW60">
        <v>69.721199999999996</v>
      </c>
      <c r="AX60">
        <v>92.063999999999993</v>
      </c>
      <c r="AY60">
        <v>0</v>
      </c>
      <c r="AZ60">
        <v>0</v>
      </c>
      <c r="BA60">
        <v>0</v>
      </c>
      <c r="BB60">
        <v>0</v>
      </c>
      <c r="BC60">
        <v>93.75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2606.9535990000004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341.56456300000002</v>
      </c>
      <c r="L61">
        <v>653.15250000000003</v>
      </c>
      <c r="M61">
        <v>92</v>
      </c>
      <c r="N61">
        <v>118.125</v>
      </c>
      <c r="O61">
        <v>123.66562500000001</v>
      </c>
      <c r="P61">
        <v>123.375</v>
      </c>
      <c r="Q61">
        <v>20.556000000000001</v>
      </c>
      <c r="R61">
        <v>42.392195999999998</v>
      </c>
      <c r="S61">
        <v>26.390910000000002</v>
      </c>
      <c r="T61">
        <v>0</v>
      </c>
      <c r="U61">
        <v>418.77</v>
      </c>
      <c r="V61">
        <v>20.731850000000001</v>
      </c>
      <c r="W61">
        <v>45.221499999999999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54.059399999999997</v>
      </c>
      <c r="AL61">
        <v>70.882000000000005</v>
      </c>
      <c r="AM61">
        <v>0</v>
      </c>
      <c r="AN61">
        <v>0.59302999999999995</v>
      </c>
      <c r="AO61">
        <v>0</v>
      </c>
      <c r="AP61">
        <v>2.5619999999999998</v>
      </c>
      <c r="AQ61">
        <v>0</v>
      </c>
      <c r="AR61">
        <v>8.8320000000000007</v>
      </c>
      <c r="AS61">
        <v>9.4163999999999994</v>
      </c>
      <c r="AT61">
        <v>20.001799999999999</v>
      </c>
      <c r="AU61">
        <v>0</v>
      </c>
      <c r="AV61">
        <v>29.925000000000001</v>
      </c>
      <c r="AW61">
        <v>69.721199999999996</v>
      </c>
      <c r="AX61">
        <v>69.048000000000002</v>
      </c>
      <c r="AY61">
        <v>0</v>
      </c>
      <c r="AZ61">
        <v>0</v>
      </c>
      <c r="BA61">
        <v>0</v>
      </c>
      <c r="BB61">
        <v>0</v>
      </c>
      <c r="BC61">
        <v>93.75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2611.125599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341.56456300000002</v>
      </c>
      <c r="L62">
        <v>653.15250000000003</v>
      </c>
      <c r="M62">
        <v>92</v>
      </c>
      <c r="N62">
        <v>118.125</v>
      </c>
      <c r="O62">
        <v>123.66562500000001</v>
      </c>
      <c r="P62">
        <v>123.375</v>
      </c>
      <c r="Q62">
        <v>20.556000000000001</v>
      </c>
      <c r="R62">
        <v>42.392195999999998</v>
      </c>
      <c r="S62">
        <v>26.390910000000002</v>
      </c>
      <c r="T62">
        <v>0</v>
      </c>
      <c r="U62">
        <v>418.77</v>
      </c>
      <c r="V62">
        <v>20.731850000000001</v>
      </c>
      <c r="W62">
        <v>45.221499999999999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54.059399999999997</v>
      </c>
      <c r="AL62">
        <v>70.882000000000005</v>
      </c>
      <c r="AM62">
        <v>0</v>
      </c>
      <c r="AN62">
        <v>0.59302999999999995</v>
      </c>
      <c r="AO62">
        <v>0</v>
      </c>
      <c r="AP62">
        <v>2.5619999999999998</v>
      </c>
      <c r="AQ62">
        <v>0</v>
      </c>
      <c r="AR62">
        <v>8.8320000000000007</v>
      </c>
      <c r="AS62">
        <v>9.4163999999999994</v>
      </c>
      <c r="AT62">
        <v>20.001799999999999</v>
      </c>
      <c r="AU62">
        <v>0</v>
      </c>
      <c r="AV62">
        <v>29.925000000000001</v>
      </c>
      <c r="AW62">
        <v>69.721199999999996</v>
      </c>
      <c r="AX62">
        <v>69.048000000000002</v>
      </c>
      <c r="AY62">
        <v>0</v>
      </c>
      <c r="AZ62">
        <v>0</v>
      </c>
      <c r="BA62">
        <v>0</v>
      </c>
      <c r="BB62">
        <v>0</v>
      </c>
      <c r="BC62">
        <v>93.75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2611.125599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341.56456300000002</v>
      </c>
      <c r="L63">
        <v>653.15250000000003</v>
      </c>
      <c r="M63">
        <v>92</v>
      </c>
      <c r="N63">
        <v>118.125</v>
      </c>
      <c r="O63">
        <v>123.66562500000001</v>
      </c>
      <c r="P63">
        <v>123.375</v>
      </c>
      <c r="Q63">
        <v>20.556000000000001</v>
      </c>
      <c r="R63">
        <v>42.392195999999998</v>
      </c>
      <c r="S63">
        <v>26.390910000000002</v>
      </c>
      <c r="T63">
        <v>0</v>
      </c>
      <c r="U63">
        <v>418.77</v>
      </c>
      <c r="V63">
        <v>20.731850000000001</v>
      </c>
      <c r="W63">
        <v>45.221499999999999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54.059399999999997</v>
      </c>
      <c r="AL63">
        <v>70.882000000000005</v>
      </c>
      <c r="AM63">
        <v>0</v>
      </c>
      <c r="AN63">
        <v>0.59302999999999995</v>
      </c>
      <c r="AO63">
        <v>0</v>
      </c>
      <c r="AP63">
        <v>2.5619999999999998</v>
      </c>
      <c r="AQ63">
        <v>0</v>
      </c>
      <c r="AR63">
        <v>8.8320000000000007</v>
      </c>
      <c r="AS63">
        <v>9.4163999999999994</v>
      </c>
      <c r="AT63">
        <v>20.001799999999999</v>
      </c>
      <c r="AU63">
        <v>0</v>
      </c>
      <c r="AV63">
        <v>29.925000000000001</v>
      </c>
      <c r="AW63">
        <v>69.721199999999996</v>
      </c>
      <c r="AX63">
        <v>69.048000000000002</v>
      </c>
      <c r="AY63">
        <v>0</v>
      </c>
      <c r="AZ63">
        <v>0</v>
      </c>
      <c r="BA63">
        <v>0</v>
      </c>
      <c r="BB63">
        <v>0</v>
      </c>
      <c r="BC63">
        <v>93.75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2611.125599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341.56456300000002</v>
      </c>
      <c r="L64">
        <v>653.15250000000003</v>
      </c>
      <c r="M64">
        <v>92</v>
      </c>
      <c r="N64">
        <v>118.125</v>
      </c>
      <c r="O64">
        <v>123.66562500000001</v>
      </c>
      <c r="P64">
        <v>123.375</v>
      </c>
      <c r="Q64">
        <v>20.556000000000001</v>
      </c>
      <c r="R64">
        <v>42.392195999999998</v>
      </c>
      <c r="S64">
        <v>26.390910000000002</v>
      </c>
      <c r="T64">
        <v>0</v>
      </c>
      <c r="U64">
        <v>418.77</v>
      </c>
      <c r="V64">
        <v>20.731850000000001</v>
      </c>
      <c r="W64">
        <v>45.221499999999999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54.059399999999997</v>
      </c>
      <c r="AL64">
        <v>70.882000000000005</v>
      </c>
      <c r="AM64">
        <v>0</v>
      </c>
      <c r="AN64">
        <v>0.59302999999999995</v>
      </c>
      <c r="AO64">
        <v>0</v>
      </c>
      <c r="AP64">
        <v>2.5619999999999998</v>
      </c>
      <c r="AQ64">
        <v>0</v>
      </c>
      <c r="AR64">
        <v>8.8320000000000007</v>
      </c>
      <c r="AS64">
        <v>9.4163999999999994</v>
      </c>
      <c r="AT64">
        <v>20.001799999999999</v>
      </c>
      <c r="AU64">
        <v>0</v>
      </c>
      <c r="AV64">
        <v>29.925000000000001</v>
      </c>
      <c r="AW64">
        <v>69.721199999999996</v>
      </c>
      <c r="AX64">
        <v>69.048000000000002</v>
      </c>
      <c r="AY64">
        <v>0</v>
      </c>
      <c r="AZ64">
        <v>0</v>
      </c>
      <c r="BA64">
        <v>0</v>
      </c>
      <c r="BB64">
        <v>0</v>
      </c>
      <c r="BC64">
        <v>93.75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2611.125599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341.56456300000002</v>
      </c>
      <c r="L65">
        <v>653.15250000000003</v>
      </c>
      <c r="M65">
        <v>92</v>
      </c>
      <c r="N65">
        <v>118.125</v>
      </c>
      <c r="O65">
        <v>123.66562500000001</v>
      </c>
      <c r="P65">
        <v>123.375</v>
      </c>
      <c r="Q65">
        <v>20.556000000000001</v>
      </c>
      <c r="R65">
        <v>42.392195999999998</v>
      </c>
      <c r="S65">
        <v>26.390910000000002</v>
      </c>
      <c r="T65">
        <v>0</v>
      </c>
      <c r="U65">
        <v>418.77</v>
      </c>
      <c r="V65">
        <v>20.731850000000001</v>
      </c>
      <c r="W65">
        <v>45.221499999999999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54.059399999999997</v>
      </c>
      <c r="AL65">
        <v>25.564</v>
      </c>
      <c r="AM65">
        <v>0</v>
      </c>
      <c r="AN65">
        <v>0.59302999999999995</v>
      </c>
      <c r="AO65">
        <v>0</v>
      </c>
      <c r="AP65">
        <v>3.843</v>
      </c>
      <c r="AQ65">
        <v>0</v>
      </c>
      <c r="AR65">
        <v>8.8320000000000007</v>
      </c>
      <c r="AS65">
        <v>5.3807999999999998</v>
      </c>
      <c r="AT65">
        <v>20.001799999999999</v>
      </c>
      <c r="AU65">
        <v>0</v>
      </c>
      <c r="AV65">
        <v>29.924999</v>
      </c>
      <c r="AW65">
        <v>69.721199999999996</v>
      </c>
      <c r="AX65">
        <v>69.048000000000002</v>
      </c>
      <c r="AY65">
        <v>0</v>
      </c>
      <c r="AZ65">
        <v>0</v>
      </c>
      <c r="BA65">
        <v>0</v>
      </c>
      <c r="BB65">
        <v>0</v>
      </c>
      <c r="BC65">
        <v>93.75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2579.5318499999994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341.56456300000002</v>
      </c>
      <c r="L66">
        <v>653.15250000000003</v>
      </c>
      <c r="M66">
        <v>92</v>
      </c>
      <c r="N66">
        <v>118.125</v>
      </c>
      <c r="O66">
        <v>123.66562500000001</v>
      </c>
      <c r="P66">
        <v>123.375</v>
      </c>
      <c r="Q66">
        <v>20.556000000000001</v>
      </c>
      <c r="R66">
        <v>42.392195999999998</v>
      </c>
      <c r="S66">
        <v>26.390910000000002</v>
      </c>
      <c r="T66">
        <v>0</v>
      </c>
      <c r="U66">
        <v>418.77</v>
      </c>
      <c r="V66">
        <v>20.731850000000001</v>
      </c>
      <c r="W66">
        <v>45.221499999999999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0</v>
      </c>
      <c r="AH66">
        <v>2.8410000000000002</v>
      </c>
      <c r="AI66">
        <v>0</v>
      </c>
      <c r="AJ66">
        <v>0</v>
      </c>
      <c r="AK66">
        <v>54.059399999999997</v>
      </c>
      <c r="AL66">
        <v>12.782</v>
      </c>
      <c r="AM66">
        <v>0</v>
      </c>
      <c r="AN66">
        <v>0.59302999999999995</v>
      </c>
      <c r="AO66">
        <v>0</v>
      </c>
      <c r="AP66">
        <v>3.843</v>
      </c>
      <c r="AQ66">
        <v>0</v>
      </c>
      <c r="AR66">
        <v>8.8320000000000007</v>
      </c>
      <c r="AS66">
        <v>5.3807999999999998</v>
      </c>
      <c r="AT66">
        <v>20.001799999999999</v>
      </c>
      <c r="AU66">
        <v>0</v>
      </c>
      <c r="AV66">
        <v>29.925000000000001</v>
      </c>
      <c r="AW66">
        <v>69.721199999999996</v>
      </c>
      <c r="AX66">
        <v>69.048000000000002</v>
      </c>
      <c r="AY66">
        <v>0</v>
      </c>
      <c r="AZ66">
        <v>0</v>
      </c>
      <c r="BA66">
        <v>0</v>
      </c>
      <c r="BB66">
        <v>0</v>
      </c>
      <c r="BC66">
        <v>93.75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2569.5908509999999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341.56456300000002</v>
      </c>
      <c r="L67">
        <v>653.15250000000003</v>
      </c>
      <c r="M67">
        <v>92</v>
      </c>
      <c r="N67">
        <v>118.125</v>
      </c>
      <c r="O67">
        <v>123.66562500000001</v>
      </c>
      <c r="P67">
        <v>123.375</v>
      </c>
      <c r="Q67">
        <v>20.556000000000001</v>
      </c>
      <c r="R67">
        <v>42.392195999999998</v>
      </c>
      <c r="S67">
        <v>26.390910000000002</v>
      </c>
      <c r="T67">
        <v>0</v>
      </c>
      <c r="U67">
        <v>418.77</v>
      </c>
      <c r="V67">
        <v>20.731850000000001</v>
      </c>
      <c r="W67">
        <v>45.221499999999999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0</v>
      </c>
      <c r="AH67">
        <v>18.940000000000001</v>
      </c>
      <c r="AI67">
        <v>0</v>
      </c>
      <c r="AJ67">
        <v>0</v>
      </c>
      <c r="AK67">
        <v>54.059399999999997</v>
      </c>
      <c r="AL67">
        <v>12.782</v>
      </c>
      <c r="AM67">
        <v>0</v>
      </c>
      <c r="AN67">
        <v>0.59302999999999995</v>
      </c>
      <c r="AO67">
        <v>0</v>
      </c>
      <c r="AP67">
        <v>3.843</v>
      </c>
      <c r="AQ67">
        <v>0</v>
      </c>
      <c r="AR67">
        <v>8.8320000000000007</v>
      </c>
      <c r="AS67">
        <v>5.3807999999999998</v>
      </c>
      <c r="AT67">
        <v>20.001799999999999</v>
      </c>
      <c r="AU67">
        <v>0</v>
      </c>
      <c r="AV67">
        <v>29.925000000000001</v>
      </c>
      <c r="AW67">
        <v>69.721199999999996</v>
      </c>
      <c r="AX67">
        <v>69.048000000000002</v>
      </c>
      <c r="AY67">
        <v>0</v>
      </c>
      <c r="AZ67">
        <v>0</v>
      </c>
      <c r="BA67">
        <v>0</v>
      </c>
      <c r="BB67">
        <v>0</v>
      </c>
      <c r="BC67">
        <v>93.75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2585.6898510000001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341.56456300000002</v>
      </c>
      <c r="L68">
        <v>653.15250000000003</v>
      </c>
      <c r="M68">
        <v>92</v>
      </c>
      <c r="N68">
        <v>118.125</v>
      </c>
      <c r="O68">
        <v>123.66562500000001</v>
      </c>
      <c r="P68">
        <v>123.375</v>
      </c>
      <c r="Q68">
        <v>20.556000000000001</v>
      </c>
      <c r="R68">
        <v>42.392195999999998</v>
      </c>
      <c r="S68">
        <v>26.390910000000002</v>
      </c>
      <c r="T68">
        <v>0</v>
      </c>
      <c r="U68">
        <v>418.77</v>
      </c>
      <c r="V68">
        <v>20.731850000000001</v>
      </c>
      <c r="W68">
        <v>45.221499999999999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0</v>
      </c>
      <c r="AH68">
        <v>18.940000000000001</v>
      </c>
      <c r="AI68">
        <v>0</v>
      </c>
      <c r="AJ68">
        <v>0</v>
      </c>
      <c r="AK68">
        <v>54.059399999999997</v>
      </c>
      <c r="AL68">
        <v>12.782</v>
      </c>
      <c r="AM68">
        <v>0</v>
      </c>
      <c r="AN68">
        <v>0.59302999999999995</v>
      </c>
      <c r="AO68">
        <v>0</v>
      </c>
      <c r="AP68">
        <v>3.843</v>
      </c>
      <c r="AQ68">
        <v>0</v>
      </c>
      <c r="AR68">
        <v>8.8320000000000007</v>
      </c>
      <c r="AS68">
        <v>5.3807999999999998</v>
      </c>
      <c r="AT68">
        <v>20.001799999999999</v>
      </c>
      <c r="AU68">
        <v>0</v>
      </c>
      <c r="AV68">
        <v>29.925000000000001</v>
      </c>
      <c r="AW68">
        <v>69.721199999999996</v>
      </c>
      <c r="AX68">
        <v>69.048000000000002</v>
      </c>
      <c r="AY68">
        <v>0</v>
      </c>
      <c r="AZ68">
        <v>0</v>
      </c>
      <c r="BA68">
        <v>0</v>
      </c>
      <c r="BB68">
        <v>0</v>
      </c>
      <c r="BC68">
        <v>93.75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2585.6898510000001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341.56456300000002</v>
      </c>
      <c r="L69">
        <v>653.15250000000003</v>
      </c>
      <c r="M69">
        <v>92</v>
      </c>
      <c r="N69">
        <v>118.125</v>
      </c>
      <c r="O69">
        <v>123.66562500000001</v>
      </c>
      <c r="P69">
        <v>123.375</v>
      </c>
      <c r="Q69">
        <v>20.556000000000001</v>
      </c>
      <c r="R69">
        <v>42.392195999999998</v>
      </c>
      <c r="S69">
        <v>26.390910000000002</v>
      </c>
      <c r="T69">
        <v>0</v>
      </c>
      <c r="U69">
        <v>418.77</v>
      </c>
      <c r="V69">
        <v>20.731850000000001</v>
      </c>
      <c r="W69">
        <v>45.221499999999999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0</v>
      </c>
      <c r="AH69">
        <v>37.880000000000003</v>
      </c>
      <c r="AI69">
        <v>0</v>
      </c>
      <c r="AJ69">
        <v>0</v>
      </c>
      <c r="AK69">
        <v>54.059399999999997</v>
      </c>
      <c r="AL69">
        <v>12.782</v>
      </c>
      <c r="AM69">
        <v>0</v>
      </c>
      <c r="AN69">
        <v>0.59302999999999995</v>
      </c>
      <c r="AO69">
        <v>0</v>
      </c>
      <c r="AP69">
        <v>11.922267</v>
      </c>
      <c r="AQ69">
        <v>0</v>
      </c>
      <c r="AR69">
        <v>6.6239999999999997</v>
      </c>
      <c r="AS69">
        <v>5.3807999999999998</v>
      </c>
      <c r="AT69">
        <v>20.001799999999999</v>
      </c>
      <c r="AU69">
        <v>0</v>
      </c>
      <c r="AV69">
        <v>29.925000000000001</v>
      </c>
      <c r="AW69">
        <v>69.721199999999996</v>
      </c>
      <c r="AX69">
        <v>69.048000000000002</v>
      </c>
      <c r="AY69">
        <v>0</v>
      </c>
      <c r="AZ69">
        <v>0</v>
      </c>
      <c r="BA69">
        <v>0</v>
      </c>
      <c r="BB69">
        <v>0</v>
      </c>
      <c r="BC69">
        <v>93.75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2610.5011180000001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341.56456300000002</v>
      </c>
      <c r="L70">
        <v>653.15250000000003</v>
      </c>
      <c r="M70">
        <v>92</v>
      </c>
      <c r="N70">
        <v>118.125</v>
      </c>
      <c r="O70">
        <v>123.66562500000001</v>
      </c>
      <c r="P70">
        <v>123.375</v>
      </c>
      <c r="Q70">
        <v>20.556000000000001</v>
      </c>
      <c r="R70">
        <v>42.392195999999998</v>
      </c>
      <c r="S70">
        <v>26.390910000000002</v>
      </c>
      <c r="T70">
        <v>0</v>
      </c>
      <c r="U70">
        <v>418.77</v>
      </c>
      <c r="V70">
        <v>20.731850000000001</v>
      </c>
      <c r="W70">
        <v>45.221499999999999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0</v>
      </c>
      <c r="AH70">
        <v>37.880000000000003</v>
      </c>
      <c r="AI70">
        <v>0</v>
      </c>
      <c r="AJ70">
        <v>0</v>
      </c>
      <c r="AK70">
        <v>54.059399999999997</v>
      </c>
      <c r="AL70">
        <v>12.782</v>
      </c>
      <c r="AM70">
        <v>0</v>
      </c>
      <c r="AN70">
        <v>0.59302999999999995</v>
      </c>
      <c r="AO70">
        <v>0</v>
      </c>
      <c r="AP70">
        <v>11.922267</v>
      </c>
      <c r="AQ70">
        <v>0</v>
      </c>
      <c r="AR70">
        <v>6.6239999999999997</v>
      </c>
      <c r="AS70">
        <v>5.3807999999999998</v>
      </c>
      <c r="AT70">
        <v>20.001799999999999</v>
      </c>
      <c r="AU70">
        <v>0</v>
      </c>
      <c r="AV70">
        <v>29.925000000000001</v>
      </c>
      <c r="AW70">
        <v>69.721199999999996</v>
      </c>
      <c r="AX70">
        <v>69.048000000000002</v>
      </c>
      <c r="AY70">
        <v>0</v>
      </c>
      <c r="AZ70">
        <v>0</v>
      </c>
      <c r="BA70">
        <v>0</v>
      </c>
      <c r="BB70">
        <v>0</v>
      </c>
      <c r="BC70">
        <v>93.75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2610.5011180000001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341.56456300000002</v>
      </c>
      <c r="L71">
        <v>653.15250000000003</v>
      </c>
      <c r="M71">
        <v>92</v>
      </c>
      <c r="N71">
        <v>118.125</v>
      </c>
      <c r="O71">
        <v>123.66562500000001</v>
      </c>
      <c r="P71">
        <v>123.375</v>
      </c>
      <c r="Q71">
        <v>20.556000000000001</v>
      </c>
      <c r="R71">
        <v>42.392195999999998</v>
      </c>
      <c r="S71">
        <v>26.390910000000002</v>
      </c>
      <c r="T71">
        <v>0</v>
      </c>
      <c r="U71">
        <v>418.77</v>
      </c>
      <c r="V71">
        <v>20.731850000000001</v>
      </c>
      <c r="W71">
        <v>45.221499999999999</v>
      </c>
      <c r="X71">
        <v>147.515625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16.478852</v>
      </c>
      <c r="AF71">
        <v>8.8740000000000006</v>
      </c>
      <c r="AG71">
        <v>0</v>
      </c>
      <c r="AH71">
        <v>37.880000000000003</v>
      </c>
      <c r="AI71">
        <v>0</v>
      </c>
      <c r="AJ71">
        <v>0</v>
      </c>
      <c r="AK71">
        <v>54.059399999999997</v>
      </c>
      <c r="AL71">
        <v>12.782</v>
      </c>
      <c r="AM71">
        <v>0</v>
      </c>
      <c r="AN71">
        <v>0.59302999999999995</v>
      </c>
      <c r="AO71">
        <v>0</v>
      </c>
      <c r="AP71">
        <v>11.922267</v>
      </c>
      <c r="AQ71">
        <v>15.561</v>
      </c>
      <c r="AR71">
        <v>6.6239999999999997</v>
      </c>
      <c r="AS71">
        <v>5.3807999999999998</v>
      </c>
      <c r="AT71">
        <v>20.001799999999999</v>
      </c>
      <c r="AU71">
        <v>0</v>
      </c>
      <c r="AV71">
        <v>29.925000000000001</v>
      </c>
      <c r="AW71">
        <v>69.721199999999996</v>
      </c>
      <c r="AX71">
        <v>69.048000000000002</v>
      </c>
      <c r="AY71">
        <v>0</v>
      </c>
      <c r="AZ71">
        <v>0</v>
      </c>
      <c r="BA71">
        <v>0</v>
      </c>
      <c r="BB71">
        <v>0</v>
      </c>
      <c r="BC71">
        <v>93.75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2626.0621180000007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341.56456300000002</v>
      </c>
      <c r="L72">
        <v>653.15250000000003</v>
      </c>
      <c r="M72">
        <v>92</v>
      </c>
      <c r="N72">
        <v>118.125</v>
      </c>
      <c r="O72">
        <v>123.66562500000001</v>
      </c>
      <c r="P72">
        <v>123.375</v>
      </c>
      <c r="Q72">
        <v>20.556000000000001</v>
      </c>
      <c r="R72">
        <v>42.392195999999998</v>
      </c>
      <c r="S72">
        <v>26.390910000000002</v>
      </c>
      <c r="T72">
        <v>0</v>
      </c>
      <c r="U72">
        <v>418.77</v>
      </c>
      <c r="V72">
        <v>20.731850000000001</v>
      </c>
      <c r="W72">
        <v>45.221499999999999</v>
      </c>
      <c r="X72">
        <v>147.515625</v>
      </c>
      <c r="Y72">
        <v>0</v>
      </c>
      <c r="Z72">
        <v>0</v>
      </c>
      <c r="AA72">
        <v>0</v>
      </c>
      <c r="AB72">
        <v>0</v>
      </c>
      <c r="AC72">
        <v>0</v>
      </c>
      <c r="AD72">
        <v>9.1149000000000004</v>
      </c>
      <c r="AE72">
        <v>16.478852</v>
      </c>
      <c r="AF72">
        <v>8.8740000000000006</v>
      </c>
      <c r="AG72">
        <v>0</v>
      </c>
      <c r="AH72">
        <v>56.82</v>
      </c>
      <c r="AI72">
        <v>0</v>
      </c>
      <c r="AJ72">
        <v>0</v>
      </c>
      <c r="AK72">
        <v>54.059399999999997</v>
      </c>
      <c r="AL72">
        <v>12.782</v>
      </c>
      <c r="AM72">
        <v>0</v>
      </c>
      <c r="AN72">
        <v>0.59302999999999995</v>
      </c>
      <c r="AO72">
        <v>0</v>
      </c>
      <c r="AP72">
        <v>11.922267</v>
      </c>
      <c r="AQ72">
        <v>15.561</v>
      </c>
      <c r="AR72">
        <v>6.6239999999999997</v>
      </c>
      <c r="AS72">
        <v>5.3807999999999998</v>
      </c>
      <c r="AT72">
        <v>20.001799999999999</v>
      </c>
      <c r="AU72">
        <v>0</v>
      </c>
      <c r="AV72">
        <v>29.925000000000001</v>
      </c>
      <c r="AW72">
        <v>69.721199999999996</v>
      </c>
      <c r="AX72">
        <v>69.048000000000002</v>
      </c>
      <c r="AY72">
        <v>0</v>
      </c>
      <c r="AZ72">
        <v>0</v>
      </c>
      <c r="BA72">
        <v>0</v>
      </c>
      <c r="BB72">
        <v>0</v>
      </c>
      <c r="BC72">
        <v>93.75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2654.1170180000008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341.56456300000002</v>
      </c>
      <c r="L73">
        <v>653.15250000000003</v>
      </c>
      <c r="M73">
        <v>92</v>
      </c>
      <c r="N73">
        <v>118.125</v>
      </c>
      <c r="O73">
        <v>123.66562500000001</v>
      </c>
      <c r="P73">
        <v>123.375</v>
      </c>
      <c r="Q73">
        <v>20.556000000000001</v>
      </c>
      <c r="R73">
        <v>42.392195999999998</v>
      </c>
      <c r="S73">
        <v>26.390910000000002</v>
      </c>
      <c r="T73">
        <v>0</v>
      </c>
      <c r="U73">
        <v>418.77</v>
      </c>
      <c r="V73">
        <v>20.731850000000001</v>
      </c>
      <c r="W73">
        <v>45.221499999999999</v>
      </c>
      <c r="X73">
        <v>147.515625</v>
      </c>
      <c r="Y73">
        <v>0</v>
      </c>
      <c r="Z73">
        <v>0</v>
      </c>
      <c r="AA73">
        <v>7.0309999999999997</v>
      </c>
      <c r="AB73">
        <v>13.17004</v>
      </c>
      <c r="AC73">
        <v>0</v>
      </c>
      <c r="AD73">
        <v>18.272072000000001</v>
      </c>
      <c r="AE73">
        <v>16.478852</v>
      </c>
      <c r="AF73">
        <v>8.8740000000000006</v>
      </c>
      <c r="AG73">
        <v>0</v>
      </c>
      <c r="AH73">
        <v>72.918999999999997</v>
      </c>
      <c r="AI73">
        <v>3.819</v>
      </c>
      <c r="AJ73">
        <v>0</v>
      </c>
      <c r="AK73">
        <v>54.059399999999997</v>
      </c>
      <c r="AL73">
        <v>12.782</v>
      </c>
      <c r="AM73">
        <v>0</v>
      </c>
      <c r="AN73">
        <v>0.59302999999999995</v>
      </c>
      <c r="AO73">
        <v>0</v>
      </c>
      <c r="AP73">
        <v>3.843</v>
      </c>
      <c r="AQ73">
        <v>31.122</v>
      </c>
      <c r="AR73">
        <v>6.6239999999999997</v>
      </c>
      <c r="AS73">
        <v>5.3807999999999998</v>
      </c>
      <c r="AT73">
        <v>20.001799999999999</v>
      </c>
      <c r="AU73">
        <v>0</v>
      </c>
      <c r="AV73">
        <v>29.925000000000001</v>
      </c>
      <c r="AW73">
        <v>69.721199999999996</v>
      </c>
      <c r="AX73">
        <v>69.048000000000002</v>
      </c>
      <c r="AY73">
        <v>0</v>
      </c>
      <c r="AZ73">
        <v>0</v>
      </c>
      <c r="BA73">
        <v>0</v>
      </c>
      <c r="BB73">
        <v>0</v>
      </c>
      <c r="BC73">
        <v>93.75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2710.8749630000002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341.56456300000002</v>
      </c>
      <c r="L74">
        <v>653.15250000000003</v>
      </c>
      <c r="M74">
        <v>92</v>
      </c>
      <c r="N74">
        <v>118.125</v>
      </c>
      <c r="O74">
        <v>123.66562500000001</v>
      </c>
      <c r="P74">
        <v>123.375</v>
      </c>
      <c r="Q74">
        <v>20.556000000000001</v>
      </c>
      <c r="R74">
        <v>42.392195999999998</v>
      </c>
      <c r="S74">
        <v>26.390910000000002</v>
      </c>
      <c r="T74">
        <v>0</v>
      </c>
      <c r="U74">
        <v>418.77</v>
      </c>
      <c r="V74">
        <v>20.731850000000001</v>
      </c>
      <c r="W74">
        <v>45.221499999999999</v>
      </c>
      <c r="X74">
        <v>147.515625</v>
      </c>
      <c r="Y74">
        <v>0</v>
      </c>
      <c r="Z74">
        <v>0</v>
      </c>
      <c r="AA74">
        <v>14.061999999999999</v>
      </c>
      <c r="AB74">
        <v>13.17004</v>
      </c>
      <c r="AC74">
        <v>0</v>
      </c>
      <c r="AD74">
        <v>18.272072000000001</v>
      </c>
      <c r="AE74">
        <v>16.478852</v>
      </c>
      <c r="AF74">
        <v>8.8740000000000006</v>
      </c>
      <c r="AG74">
        <v>0</v>
      </c>
      <c r="AH74">
        <v>94.7</v>
      </c>
      <c r="AI74">
        <v>16.350411999999999</v>
      </c>
      <c r="AJ74">
        <v>0</v>
      </c>
      <c r="AK74">
        <v>54.059399999999997</v>
      </c>
      <c r="AL74">
        <v>12.782</v>
      </c>
      <c r="AM74">
        <v>0</v>
      </c>
      <c r="AN74">
        <v>0.59302999999999995</v>
      </c>
      <c r="AO74">
        <v>0</v>
      </c>
      <c r="AP74">
        <v>3.843</v>
      </c>
      <c r="AQ74">
        <v>46.683</v>
      </c>
      <c r="AR74">
        <v>6.6239999999999997</v>
      </c>
      <c r="AS74">
        <v>5.3807999999999998</v>
      </c>
      <c r="AT74">
        <v>20.001799999999999</v>
      </c>
      <c r="AU74">
        <v>0</v>
      </c>
      <c r="AV74">
        <v>29.925000000000001</v>
      </c>
      <c r="AW74">
        <v>69.721199999999996</v>
      </c>
      <c r="AX74">
        <v>69.048000000000002</v>
      </c>
      <c r="AY74">
        <v>0</v>
      </c>
      <c r="AZ74">
        <v>0</v>
      </c>
      <c r="BA74">
        <v>0</v>
      </c>
      <c r="BB74">
        <v>0</v>
      </c>
      <c r="BC74">
        <v>93.75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2767.7793750000001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341.56456300000002</v>
      </c>
      <c r="L75">
        <v>653.15250000000003</v>
      </c>
      <c r="M75">
        <v>92</v>
      </c>
      <c r="N75">
        <v>118.125</v>
      </c>
      <c r="O75">
        <v>123.66562500000001</v>
      </c>
      <c r="P75">
        <v>123.375</v>
      </c>
      <c r="Q75">
        <v>20.556000000000001</v>
      </c>
      <c r="R75">
        <v>42.392195999999998</v>
      </c>
      <c r="S75">
        <v>26.390910000000002</v>
      </c>
      <c r="T75">
        <v>0</v>
      </c>
      <c r="U75">
        <v>418.77</v>
      </c>
      <c r="V75">
        <v>20.731850000000001</v>
      </c>
      <c r="W75">
        <v>45.221499999999999</v>
      </c>
      <c r="X75">
        <v>147.515625</v>
      </c>
      <c r="Y75">
        <v>0</v>
      </c>
      <c r="Z75">
        <v>2.2000000000000002</v>
      </c>
      <c r="AA75">
        <v>21.093</v>
      </c>
      <c r="AB75">
        <v>26.34008</v>
      </c>
      <c r="AC75">
        <v>0</v>
      </c>
      <c r="AD75">
        <v>36.544144000000003</v>
      </c>
      <c r="AE75">
        <v>32.957704</v>
      </c>
      <c r="AF75">
        <v>17.748000000000001</v>
      </c>
      <c r="AG75">
        <v>0</v>
      </c>
      <c r="AH75">
        <v>113.64</v>
      </c>
      <c r="AI75">
        <v>32.700823999999997</v>
      </c>
      <c r="AJ75">
        <v>0</v>
      </c>
      <c r="AK75">
        <v>54.059399999999997</v>
      </c>
      <c r="AL75">
        <v>12.782</v>
      </c>
      <c r="AM75">
        <v>4.5321999999999996</v>
      </c>
      <c r="AN75">
        <v>0.59302999999999995</v>
      </c>
      <c r="AO75">
        <v>0</v>
      </c>
      <c r="AP75">
        <v>3.843</v>
      </c>
      <c r="AQ75">
        <v>46.683</v>
      </c>
      <c r="AR75">
        <v>6.6239999999999997</v>
      </c>
      <c r="AS75">
        <v>5.3807999999999998</v>
      </c>
      <c r="AT75">
        <v>20.001799999999999</v>
      </c>
      <c r="AU75">
        <v>0</v>
      </c>
      <c r="AV75">
        <v>30.45</v>
      </c>
      <c r="AW75">
        <v>69.721199999999996</v>
      </c>
      <c r="AX75">
        <v>69.048000000000002</v>
      </c>
      <c r="AY75">
        <v>0</v>
      </c>
      <c r="AZ75">
        <v>0</v>
      </c>
      <c r="BA75">
        <v>0</v>
      </c>
      <c r="BB75">
        <v>0</v>
      </c>
      <c r="BC75">
        <v>93.75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2874.1529509999991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341.56456300000002</v>
      </c>
      <c r="L76">
        <v>653.15250000000003</v>
      </c>
      <c r="M76">
        <v>92</v>
      </c>
      <c r="N76">
        <v>118.125</v>
      </c>
      <c r="O76">
        <v>123.66562500000001</v>
      </c>
      <c r="P76">
        <v>123.375</v>
      </c>
      <c r="Q76">
        <v>20.556000000000001</v>
      </c>
      <c r="R76">
        <v>42.392195999999998</v>
      </c>
      <c r="S76">
        <v>26.390910000000002</v>
      </c>
      <c r="T76">
        <v>0</v>
      </c>
      <c r="U76">
        <v>418.77</v>
      </c>
      <c r="V76">
        <v>20.731850000000001</v>
      </c>
      <c r="W76">
        <v>45.221499999999999</v>
      </c>
      <c r="X76">
        <v>147.515625</v>
      </c>
      <c r="Y76">
        <v>0</v>
      </c>
      <c r="Z76">
        <v>13.041600000000001</v>
      </c>
      <c r="AA76">
        <v>39.5</v>
      </c>
      <c r="AB76">
        <v>39.510120000000001</v>
      </c>
      <c r="AC76">
        <v>9.6778399999999998</v>
      </c>
      <c r="AD76">
        <v>36.544144000000003</v>
      </c>
      <c r="AE76">
        <v>49.436556000000003</v>
      </c>
      <c r="AF76">
        <v>26.622</v>
      </c>
      <c r="AG76">
        <v>0</v>
      </c>
      <c r="AH76">
        <v>140.34540000000001</v>
      </c>
      <c r="AI76">
        <v>32.700823999999997</v>
      </c>
      <c r="AJ76">
        <v>0</v>
      </c>
      <c r="AK76">
        <v>54.059399999999997</v>
      </c>
      <c r="AL76">
        <v>12.782</v>
      </c>
      <c r="AM76">
        <v>10.536032000000001</v>
      </c>
      <c r="AN76">
        <v>0.59302999999999995</v>
      </c>
      <c r="AO76">
        <v>0</v>
      </c>
      <c r="AP76">
        <v>3.843</v>
      </c>
      <c r="AQ76">
        <v>46.683</v>
      </c>
      <c r="AR76">
        <v>8.8320000000000007</v>
      </c>
      <c r="AS76">
        <v>5.3807999999999998</v>
      </c>
      <c r="AT76">
        <v>20.001799999999999</v>
      </c>
      <c r="AU76">
        <v>0</v>
      </c>
      <c r="AV76">
        <v>30.45</v>
      </c>
      <c r="AW76">
        <v>69.721199999999996</v>
      </c>
      <c r="AX76">
        <v>69.048000000000002</v>
      </c>
      <c r="AY76">
        <v>0</v>
      </c>
      <c r="AZ76">
        <v>0</v>
      </c>
      <c r="BA76">
        <v>0</v>
      </c>
      <c r="BB76">
        <v>0</v>
      </c>
      <c r="BC76">
        <v>93.75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2986.519515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341.56456300000002</v>
      </c>
      <c r="L77">
        <v>653.15250000000003</v>
      </c>
      <c r="M77">
        <v>92</v>
      </c>
      <c r="N77">
        <v>118.125</v>
      </c>
      <c r="O77">
        <v>123.66562500000001</v>
      </c>
      <c r="P77">
        <v>123.375</v>
      </c>
      <c r="Q77">
        <v>20.556000000000001</v>
      </c>
      <c r="R77">
        <v>42.392195999999998</v>
      </c>
      <c r="S77">
        <v>26.390910000000002</v>
      </c>
      <c r="T77">
        <v>0</v>
      </c>
      <c r="U77">
        <v>418.77</v>
      </c>
      <c r="V77">
        <v>20.731850000000001</v>
      </c>
      <c r="W77">
        <v>45.221499999999999</v>
      </c>
      <c r="X77">
        <v>147.515625</v>
      </c>
      <c r="Y77">
        <v>0</v>
      </c>
      <c r="Z77">
        <v>13.041600000000001</v>
      </c>
      <c r="AA77">
        <v>39.5</v>
      </c>
      <c r="AB77">
        <v>39.510120000000001</v>
      </c>
      <c r="AC77">
        <v>9.6778399999999998</v>
      </c>
      <c r="AD77">
        <v>36.544144000000003</v>
      </c>
      <c r="AE77">
        <v>49.436556000000003</v>
      </c>
      <c r="AF77">
        <v>26.622</v>
      </c>
      <c r="AG77">
        <v>0</v>
      </c>
      <c r="AH77">
        <v>140.34540000000001</v>
      </c>
      <c r="AI77">
        <v>32.700823999999997</v>
      </c>
      <c r="AJ77">
        <v>0</v>
      </c>
      <c r="AK77">
        <v>54.059399999999997</v>
      </c>
      <c r="AL77">
        <v>12.782</v>
      </c>
      <c r="AM77">
        <v>10.536032000000001</v>
      </c>
      <c r="AN77">
        <v>0.59302999999999995</v>
      </c>
      <c r="AO77">
        <v>0</v>
      </c>
      <c r="AP77">
        <v>3.843</v>
      </c>
      <c r="AQ77">
        <v>46.683</v>
      </c>
      <c r="AR77">
        <v>39.744</v>
      </c>
      <c r="AS77">
        <v>8.0711999999999993</v>
      </c>
      <c r="AT77">
        <v>20.001799999999999</v>
      </c>
      <c r="AU77">
        <v>0</v>
      </c>
      <c r="AV77">
        <v>30.45</v>
      </c>
      <c r="AW77">
        <v>69.721199999999996</v>
      </c>
      <c r="AX77">
        <v>69.048000000000002</v>
      </c>
      <c r="AY77">
        <v>0</v>
      </c>
      <c r="AZ77">
        <v>0</v>
      </c>
      <c r="BA77">
        <v>0</v>
      </c>
      <c r="BB77">
        <v>0</v>
      </c>
      <c r="BC77">
        <v>93.75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3020.1219149999997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341.56456300000002</v>
      </c>
      <c r="L78">
        <v>653.15250000000003</v>
      </c>
      <c r="M78">
        <v>92</v>
      </c>
      <c r="N78">
        <v>118.125</v>
      </c>
      <c r="O78">
        <v>123.66562500000001</v>
      </c>
      <c r="P78">
        <v>123.375</v>
      </c>
      <c r="Q78">
        <v>20.556000000000001</v>
      </c>
      <c r="R78">
        <v>42.392195999999998</v>
      </c>
      <c r="S78">
        <v>26.390910000000002</v>
      </c>
      <c r="T78">
        <v>0</v>
      </c>
      <c r="U78">
        <v>418.77</v>
      </c>
      <c r="V78">
        <v>20.731850000000001</v>
      </c>
      <c r="W78">
        <v>45.221499999999999</v>
      </c>
      <c r="X78">
        <v>147.515625</v>
      </c>
      <c r="Y78">
        <v>0</v>
      </c>
      <c r="Z78">
        <v>13.041600000000001</v>
      </c>
      <c r="AA78">
        <v>39.5</v>
      </c>
      <c r="AB78">
        <v>39.510120000000001</v>
      </c>
      <c r="AC78">
        <v>9.6778399999999998</v>
      </c>
      <c r="AD78">
        <v>36.544144000000003</v>
      </c>
      <c r="AE78">
        <v>49.436556000000003</v>
      </c>
      <c r="AF78">
        <v>26.622</v>
      </c>
      <c r="AG78">
        <v>0</v>
      </c>
      <c r="AH78">
        <v>140.34540000000001</v>
      </c>
      <c r="AI78">
        <v>32.700823999999997</v>
      </c>
      <c r="AJ78">
        <v>0</v>
      </c>
      <c r="AK78">
        <v>54.059399999999997</v>
      </c>
      <c r="AL78">
        <v>12.782</v>
      </c>
      <c r="AM78">
        <v>10.536032000000001</v>
      </c>
      <c r="AN78">
        <v>0.59302999999999995</v>
      </c>
      <c r="AO78">
        <v>0</v>
      </c>
      <c r="AP78">
        <v>3.843</v>
      </c>
      <c r="AQ78">
        <v>46.683</v>
      </c>
      <c r="AR78">
        <v>39.744</v>
      </c>
      <c r="AS78">
        <v>8.0711999999999993</v>
      </c>
      <c r="AT78">
        <v>20.001799999999999</v>
      </c>
      <c r="AU78">
        <v>0</v>
      </c>
      <c r="AV78">
        <v>30.45</v>
      </c>
      <c r="AW78">
        <v>69.721199999999996</v>
      </c>
      <c r="AX78">
        <v>69.048000000000002</v>
      </c>
      <c r="AY78">
        <v>0</v>
      </c>
      <c r="AZ78">
        <v>0</v>
      </c>
      <c r="BA78">
        <v>0</v>
      </c>
      <c r="BB78">
        <v>0</v>
      </c>
      <c r="BC78">
        <v>93.75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3020.1219149999997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341.56456300000002</v>
      </c>
      <c r="L79">
        <v>653.15250000000003</v>
      </c>
      <c r="M79">
        <v>92</v>
      </c>
      <c r="N79">
        <v>118.125</v>
      </c>
      <c r="O79">
        <v>123.66562500000001</v>
      </c>
      <c r="P79">
        <v>123.375</v>
      </c>
      <c r="Q79">
        <v>20.556000000000001</v>
      </c>
      <c r="R79">
        <v>42.392195999999998</v>
      </c>
      <c r="S79">
        <v>26.390910000000002</v>
      </c>
      <c r="T79">
        <v>0</v>
      </c>
      <c r="U79">
        <v>418.77</v>
      </c>
      <c r="V79">
        <v>20.731850000000001</v>
      </c>
      <c r="W79">
        <v>45.221499999999999</v>
      </c>
      <c r="X79">
        <v>147.515625</v>
      </c>
      <c r="Y79">
        <v>0</v>
      </c>
      <c r="Z79">
        <v>13.041600000000001</v>
      </c>
      <c r="AA79">
        <v>26.07</v>
      </c>
      <c r="AB79">
        <v>39.510120000000001</v>
      </c>
      <c r="AC79">
        <v>15.280799999999999</v>
      </c>
      <c r="AD79">
        <v>36.544144000000003</v>
      </c>
      <c r="AE79">
        <v>49.436556000000003</v>
      </c>
      <c r="AF79">
        <v>26.622</v>
      </c>
      <c r="AG79">
        <v>0</v>
      </c>
      <c r="AH79">
        <v>140.34540000000001</v>
      </c>
      <c r="AI79">
        <v>16.350411999999999</v>
      </c>
      <c r="AJ79">
        <v>0</v>
      </c>
      <c r="AK79">
        <v>54.059399999999997</v>
      </c>
      <c r="AL79">
        <v>12.782</v>
      </c>
      <c r="AM79">
        <v>10.536032000000001</v>
      </c>
      <c r="AN79">
        <v>0.59302999999999995</v>
      </c>
      <c r="AO79">
        <v>0</v>
      </c>
      <c r="AP79">
        <v>3.843</v>
      </c>
      <c r="AQ79">
        <v>46.683</v>
      </c>
      <c r="AR79">
        <v>39.744</v>
      </c>
      <c r="AS79">
        <v>8.0711999999999993</v>
      </c>
      <c r="AT79">
        <v>20.001799999999999</v>
      </c>
      <c r="AU79">
        <v>0</v>
      </c>
      <c r="AV79">
        <v>30.45</v>
      </c>
      <c r="AW79">
        <v>70.155600000000007</v>
      </c>
      <c r="AX79">
        <v>69.048000000000002</v>
      </c>
      <c r="AY79">
        <v>0</v>
      </c>
      <c r="AZ79">
        <v>0</v>
      </c>
      <c r="BA79">
        <v>0</v>
      </c>
      <c r="BB79">
        <v>0</v>
      </c>
      <c r="BC79">
        <v>93.75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2996.3788629999999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341.56456300000002</v>
      </c>
      <c r="L80">
        <v>653.15250000000003</v>
      </c>
      <c r="M80">
        <v>92</v>
      </c>
      <c r="N80">
        <v>118.125</v>
      </c>
      <c r="O80">
        <v>123.66562500000001</v>
      </c>
      <c r="P80">
        <v>123.375</v>
      </c>
      <c r="Q80">
        <v>20.556000000000001</v>
      </c>
      <c r="R80">
        <v>42.392195999999998</v>
      </c>
      <c r="S80">
        <v>26.390910000000002</v>
      </c>
      <c r="T80">
        <v>0</v>
      </c>
      <c r="U80">
        <v>418.77</v>
      </c>
      <c r="V80">
        <v>20.731850000000001</v>
      </c>
      <c r="W80">
        <v>45.221499999999999</v>
      </c>
      <c r="X80">
        <v>147.515625</v>
      </c>
      <c r="Y80">
        <v>0</v>
      </c>
      <c r="Z80">
        <v>13.041600000000001</v>
      </c>
      <c r="AA80">
        <v>26.07</v>
      </c>
      <c r="AB80">
        <v>39.510120000000001</v>
      </c>
      <c r="AC80">
        <v>15.280799999999999</v>
      </c>
      <c r="AD80">
        <v>36.544144000000003</v>
      </c>
      <c r="AE80">
        <v>49.436556000000003</v>
      </c>
      <c r="AF80">
        <v>26.622</v>
      </c>
      <c r="AG80">
        <v>0</v>
      </c>
      <c r="AH80">
        <v>140.34540000000001</v>
      </c>
      <c r="AI80">
        <v>3.819</v>
      </c>
      <c r="AJ80">
        <v>0</v>
      </c>
      <c r="AK80">
        <v>54.059399999999997</v>
      </c>
      <c r="AL80">
        <v>12.782</v>
      </c>
      <c r="AM80">
        <v>10.536032000000001</v>
      </c>
      <c r="AN80">
        <v>0.59302999999999995</v>
      </c>
      <c r="AO80">
        <v>0</v>
      </c>
      <c r="AP80">
        <v>3.843</v>
      </c>
      <c r="AQ80">
        <v>46.683</v>
      </c>
      <c r="AR80">
        <v>8.8320000000000007</v>
      </c>
      <c r="AS80">
        <v>8.0711999999999993</v>
      </c>
      <c r="AT80">
        <v>20.001799999999999</v>
      </c>
      <c r="AU80">
        <v>0</v>
      </c>
      <c r="AV80">
        <v>30.45</v>
      </c>
      <c r="AW80">
        <v>70.155600000000007</v>
      </c>
      <c r="AX80">
        <v>69.048000000000002</v>
      </c>
      <c r="AY80">
        <v>0</v>
      </c>
      <c r="AZ80">
        <v>0</v>
      </c>
      <c r="BA80">
        <v>0</v>
      </c>
      <c r="BB80">
        <v>0</v>
      </c>
      <c r="BC80">
        <v>93.75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2952.9354510000003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341.56456300000002</v>
      </c>
      <c r="L81">
        <v>653.15250000000003</v>
      </c>
      <c r="M81">
        <v>92</v>
      </c>
      <c r="N81">
        <v>118.125</v>
      </c>
      <c r="O81">
        <v>123.66562500000001</v>
      </c>
      <c r="P81">
        <v>123.375</v>
      </c>
      <c r="Q81">
        <v>20.556000000000001</v>
      </c>
      <c r="R81">
        <v>42.392195999999998</v>
      </c>
      <c r="S81">
        <v>26.390910000000002</v>
      </c>
      <c r="T81">
        <v>0</v>
      </c>
      <c r="U81">
        <v>418.77</v>
      </c>
      <c r="V81">
        <v>20.731850000000001</v>
      </c>
      <c r="W81">
        <v>45.221499999999999</v>
      </c>
      <c r="X81">
        <v>147.515625</v>
      </c>
      <c r="Y81">
        <v>0</v>
      </c>
      <c r="Z81">
        <v>13.041600000000001</v>
      </c>
      <c r="AA81">
        <v>26.07</v>
      </c>
      <c r="AB81">
        <v>39.510120000000001</v>
      </c>
      <c r="AC81">
        <v>15.280799999999999</v>
      </c>
      <c r="AD81">
        <v>36.544144000000003</v>
      </c>
      <c r="AE81">
        <v>49.436556000000003</v>
      </c>
      <c r="AF81">
        <v>26.622</v>
      </c>
      <c r="AG81">
        <v>0</v>
      </c>
      <c r="AH81">
        <v>132.58000000000001</v>
      </c>
      <c r="AI81">
        <v>0</v>
      </c>
      <c r="AJ81">
        <v>0</v>
      </c>
      <c r="AK81">
        <v>54.059399999999997</v>
      </c>
      <c r="AL81">
        <v>12.782</v>
      </c>
      <c r="AM81">
        <v>10.536032000000001</v>
      </c>
      <c r="AN81">
        <v>0.59302999999999995</v>
      </c>
      <c r="AO81">
        <v>0</v>
      </c>
      <c r="AP81">
        <v>3.843</v>
      </c>
      <c r="AQ81">
        <v>46.683</v>
      </c>
      <c r="AR81">
        <v>6.6239999999999997</v>
      </c>
      <c r="AS81">
        <v>5.3807999999999998</v>
      </c>
      <c r="AT81">
        <v>20.001799999999999</v>
      </c>
      <c r="AU81">
        <v>0</v>
      </c>
      <c r="AV81">
        <v>30.45</v>
      </c>
      <c r="AW81">
        <v>70.155600000000007</v>
      </c>
      <c r="AX81">
        <v>69.048000000000002</v>
      </c>
      <c r="AY81">
        <v>0</v>
      </c>
      <c r="AZ81">
        <v>0</v>
      </c>
      <c r="BA81">
        <v>0</v>
      </c>
      <c r="BB81">
        <v>0</v>
      </c>
      <c r="BC81">
        <v>93.75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2936.4526509999996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341.56456300000002</v>
      </c>
      <c r="L82">
        <v>653.15250000000003</v>
      </c>
      <c r="M82">
        <v>92</v>
      </c>
      <c r="N82">
        <v>118.125</v>
      </c>
      <c r="O82">
        <v>123.66562500000001</v>
      </c>
      <c r="P82">
        <v>123.375</v>
      </c>
      <c r="Q82">
        <v>20.556000000000001</v>
      </c>
      <c r="R82">
        <v>42.392195999999998</v>
      </c>
      <c r="S82">
        <v>26.390910000000002</v>
      </c>
      <c r="T82">
        <v>0</v>
      </c>
      <c r="U82">
        <v>418.77</v>
      </c>
      <c r="V82">
        <v>20.731850000000001</v>
      </c>
      <c r="W82">
        <v>45.221499999999999</v>
      </c>
      <c r="X82">
        <v>147.515625</v>
      </c>
      <c r="Y82">
        <v>0</v>
      </c>
      <c r="Z82">
        <v>13.041600000000001</v>
      </c>
      <c r="AA82">
        <v>12.798</v>
      </c>
      <c r="AB82">
        <v>26.34008</v>
      </c>
      <c r="AC82">
        <v>0</v>
      </c>
      <c r="AD82">
        <v>18.272072000000001</v>
      </c>
      <c r="AE82">
        <v>49.436556000000003</v>
      </c>
      <c r="AF82">
        <v>17.748000000000001</v>
      </c>
      <c r="AG82">
        <v>0</v>
      </c>
      <c r="AH82">
        <v>122.163</v>
      </c>
      <c r="AI82">
        <v>0</v>
      </c>
      <c r="AJ82">
        <v>0</v>
      </c>
      <c r="AK82">
        <v>54.059399999999997</v>
      </c>
      <c r="AL82">
        <v>12.782</v>
      </c>
      <c r="AM82">
        <v>10.536032000000001</v>
      </c>
      <c r="AN82">
        <v>0.59302999999999995</v>
      </c>
      <c r="AO82">
        <v>0</v>
      </c>
      <c r="AP82">
        <v>3.843</v>
      </c>
      <c r="AQ82">
        <v>46.683</v>
      </c>
      <c r="AR82">
        <v>6.6239999999999997</v>
      </c>
      <c r="AS82">
        <v>5.3807999999999998</v>
      </c>
      <c r="AT82">
        <v>20.001799999999999</v>
      </c>
      <c r="AU82">
        <v>0</v>
      </c>
      <c r="AV82">
        <v>30.45</v>
      </c>
      <c r="AW82">
        <v>70.155600000000007</v>
      </c>
      <c r="AX82">
        <v>69.048000000000002</v>
      </c>
      <c r="AY82">
        <v>0</v>
      </c>
      <c r="AZ82">
        <v>0</v>
      </c>
      <c r="BA82">
        <v>0</v>
      </c>
      <c r="BB82">
        <v>0</v>
      </c>
      <c r="BC82">
        <v>93.75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2857.1667390000002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341.56456300000002</v>
      </c>
      <c r="L83">
        <v>653.15250000000003</v>
      </c>
      <c r="M83">
        <v>92</v>
      </c>
      <c r="N83">
        <v>118.125</v>
      </c>
      <c r="O83">
        <v>123.66562500000001</v>
      </c>
      <c r="P83">
        <v>123.375</v>
      </c>
      <c r="Q83">
        <v>20.556000000000001</v>
      </c>
      <c r="R83">
        <v>42.392195999999998</v>
      </c>
      <c r="S83">
        <v>26.390910000000002</v>
      </c>
      <c r="T83">
        <v>0</v>
      </c>
      <c r="U83">
        <v>418.77</v>
      </c>
      <c r="V83">
        <v>20.731850000000001</v>
      </c>
      <c r="W83">
        <v>45.221499999999999</v>
      </c>
      <c r="X83">
        <v>147.515625</v>
      </c>
      <c r="Y83">
        <v>0</v>
      </c>
      <c r="Z83">
        <v>6.5208000000000004</v>
      </c>
      <c r="AA83">
        <v>0</v>
      </c>
      <c r="AB83">
        <v>13.17004</v>
      </c>
      <c r="AC83">
        <v>0</v>
      </c>
      <c r="AD83">
        <v>9.1149000000000004</v>
      </c>
      <c r="AE83">
        <v>32.957704</v>
      </c>
      <c r="AF83">
        <v>8.8740000000000006</v>
      </c>
      <c r="AG83">
        <v>0</v>
      </c>
      <c r="AH83">
        <v>75.760000000000005</v>
      </c>
      <c r="AI83">
        <v>0</v>
      </c>
      <c r="AJ83">
        <v>0</v>
      </c>
      <c r="AK83">
        <v>54.059399999999997</v>
      </c>
      <c r="AL83">
        <v>12.782</v>
      </c>
      <c r="AM83">
        <v>10.536032000000001</v>
      </c>
      <c r="AN83">
        <v>0.59302999999999995</v>
      </c>
      <c r="AO83">
        <v>0</v>
      </c>
      <c r="AP83">
        <v>3.843</v>
      </c>
      <c r="AQ83">
        <v>46.683</v>
      </c>
      <c r="AR83">
        <v>6.6239999999999997</v>
      </c>
      <c r="AS83">
        <v>5.3807999999999998</v>
      </c>
      <c r="AT83">
        <v>20.001799999999999</v>
      </c>
      <c r="AU83">
        <v>0</v>
      </c>
      <c r="AV83">
        <v>30.45</v>
      </c>
      <c r="AW83">
        <v>70.155600000000007</v>
      </c>
      <c r="AX83">
        <v>69.048000000000002</v>
      </c>
      <c r="AY83">
        <v>0</v>
      </c>
      <c r="AZ83">
        <v>0</v>
      </c>
      <c r="BA83">
        <v>0</v>
      </c>
      <c r="BB83">
        <v>0</v>
      </c>
      <c r="BC83">
        <v>93.75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2743.7648749999998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341.56456300000002</v>
      </c>
      <c r="L84">
        <v>653.15250000000003</v>
      </c>
      <c r="M84">
        <v>92</v>
      </c>
      <c r="N84">
        <v>118.125</v>
      </c>
      <c r="O84">
        <v>123.66562500000001</v>
      </c>
      <c r="P84">
        <v>123.375</v>
      </c>
      <c r="Q84">
        <v>20.556000000000001</v>
      </c>
      <c r="R84">
        <v>42.392195999999998</v>
      </c>
      <c r="S84">
        <v>26.390910000000002</v>
      </c>
      <c r="T84">
        <v>0</v>
      </c>
      <c r="U84">
        <v>418.77</v>
      </c>
      <c r="V84">
        <v>20.731850000000001</v>
      </c>
      <c r="W84">
        <v>45.221499999999999</v>
      </c>
      <c r="X84">
        <v>147.515625</v>
      </c>
      <c r="Y84">
        <v>0</v>
      </c>
      <c r="Z84">
        <v>6.5208000000000004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0</v>
      </c>
      <c r="AH84">
        <v>56.82</v>
      </c>
      <c r="AI84">
        <v>0</v>
      </c>
      <c r="AJ84">
        <v>0</v>
      </c>
      <c r="AK84">
        <v>54.059399999999997</v>
      </c>
      <c r="AL84">
        <v>12.782</v>
      </c>
      <c r="AM84">
        <v>10.536032000000001</v>
      </c>
      <c r="AN84">
        <v>0.59302999999999995</v>
      </c>
      <c r="AO84">
        <v>0</v>
      </c>
      <c r="AP84">
        <v>3.843</v>
      </c>
      <c r="AQ84">
        <v>46.683</v>
      </c>
      <c r="AR84">
        <v>6.6239999999999997</v>
      </c>
      <c r="AS84">
        <v>5.3807999999999998</v>
      </c>
      <c r="AT84">
        <v>20.001799999999999</v>
      </c>
      <c r="AU84">
        <v>0</v>
      </c>
      <c r="AV84">
        <v>30.45</v>
      </c>
      <c r="AW84">
        <v>70.155600000000007</v>
      </c>
      <c r="AX84">
        <v>69.048000000000002</v>
      </c>
      <c r="AY84">
        <v>0</v>
      </c>
      <c r="AZ84">
        <v>0</v>
      </c>
      <c r="BA84">
        <v>0</v>
      </c>
      <c r="BB84">
        <v>0</v>
      </c>
      <c r="BC84">
        <v>93.75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2686.0610829999996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341.56456300000002</v>
      </c>
      <c r="L85">
        <v>653.15250000000003</v>
      </c>
      <c r="M85">
        <v>92</v>
      </c>
      <c r="N85">
        <v>118.125</v>
      </c>
      <c r="O85">
        <v>123.66562500000001</v>
      </c>
      <c r="P85">
        <v>123.375</v>
      </c>
      <c r="Q85">
        <v>20.556000000000001</v>
      </c>
      <c r="R85">
        <v>42.392195999999998</v>
      </c>
      <c r="S85">
        <v>26.390910000000002</v>
      </c>
      <c r="T85">
        <v>0</v>
      </c>
      <c r="U85">
        <v>418.77</v>
      </c>
      <c r="V85">
        <v>20.731850000000001</v>
      </c>
      <c r="W85">
        <v>45.221499999999999</v>
      </c>
      <c r="X85">
        <v>147.515625</v>
      </c>
      <c r="Y85">
        <v>0</v>
      </c>
      <c r="Z85">
        <v>6.5208000000000004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37.880000000000003</v>
      </c>
      <c r="AI85">
        <v>0</v>
      </c>
      <c r="AJ85">
        <v>0</v>
      </c>
      <c r="AK85">
        <v>54.059399999999997</v>
      </c>
      <c r="AL85">
        <v>12.782</v>
      </c>
      <c r="AM85">
        <v>10.536032000000001</v>
      </c>
      <c r="AN85">
        <v>0.59302999999999995</v>
      </c>
      <c r="AO85">
        <v>0</v>
      </c>
      <c r="AP85">
        <v>3.843</v>
      </c>
      <c r="AQ85">
        <v>45.36</v>
      </c>
      <c r="AR85">
        <v>11.04</v>
      </c>
      <c r="AS85">
        <v>5.3807999999999998</v>
      </c>
      <c r="AT85">
        <v>20.001799999999999</v>
      </c>
      <c r="AU85">
        <v>0</v>
      </c>
      <c r="AV85">
        <v>30.45</v>
      </c>
      <c r="AW85">
        <v>70.155600000000007</v>
      </c>
      <c r="AX85">
        <v>69.048000000000002</v>
      </c>
      <c r="AY85">
        <v>0</v>
      </c>
      <c r="AZ85">
        <v>0</v>
      </c>
      <c r="BA85">
        <v>0</v>
      </c>
      <c r="BB85">
        <v>0</v>
      </c>
      <c r="BC85">
        <v>93.75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2670.2140829999998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341.56456300000002</v>
      </c>
      <c r="L86">
        <v>653.15250000000003</v>
      </c>
      <c r="M86">
        <v>92</v>
      </c>
      <c r="N86">
        <v>118.125</v>
      </c>
      <c r="O86">
        <v>123.66562500000001</v>
      </c>
      <c r="P86">
        <v>123.375</v>
      </c>
      <c r="Q86">
        <v>20.556000000000001</v>
      </c>
      <c r="R86">
        <v>42.392195999999998</v>
      </c>
      <c r="S86">
        <v>26.390910000000002</v>
      </c>
      <c r="T86">
        <v>0</v>
      </c>
      <c r="U86">
        <v>418.77</v>
      </c>
      <c r="V86">
        <v>20.731850000000001</v>
      </c>
      <c r="W86">
        <v>45.221499999999999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37.880000000000003</v>
      </c>
      <c r="AI86">
        <v>0</v>
      </c>
      <c r="AJ86">
        <v>0</v>
      </c>
      <c r="AK86">
        <v>54.059399999999997</v>
      </c>
      <c r="AL86">
        <v>12.782</v>
      </c>
      <c r="AM86">
        <v>4.9187700000000003</v>
      </c>
      <c r="AN86">
        <v>0.59302999999999995</v>
      </c>
      <c r="AO86">
        <v>0</v>
      </c>
      <c r="AP86">
        <v>3.843</v>
      </c>
      <c r="AQ86">
        <v>45.36</v>
      </c>
      <c r="AR86">
        <v>11.04</v>
      </c>
      <c r="AS86">
        <v>5.3807999999999998</v>
      </c>
      <c r="AT86">
        <v>20.001799999999999</v>
      </c>
      <c r="AU86">
        <v>0</v>
      </c>
      <c r="AV86">
        <v>30.975000000000001</v>
      </c>
      <c r="AW86">
        <v>70.155600000000007</v>
      </c>
      <c r="AX86">
        <v>69.048000000000002</v>
      </c>
      <c r="AY86">
        <v>0</v>
      </c>
      <c r="AZ86">
        <v>0</v>
      </c>
      <c r="BA86">
        <v>0</v>
      </c>
      <c r="BB86">
        <v>0</v>
      </c>
      <c r="BC86">
        <v>93.75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2658.6010210000004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341.56456300000002</v>
      </c>
      <c r="L87">
        <v>653.15250000000003</v>
      </c>
      <c r="M87">
        <v>92</v>
      </c>
      <c r="N87">
        <v>118.125</v>
      </c>
      <c r="O87">
        <v>123.66562500000001</v>
      </c>
      <c r="P87">
        <v>123.375</v>
      </c>
      <c r="Q87">
        <v>20.556000000000001</v>
      </c>
      <c r="R87">
        <v>42.392195999999998</v>
      </c>
      <c r="S87">
        <v>26.390910000000002</v>
      </c>
      <c r="T87">
        <v>0</v>
      </c>
      <c r="U87">
        <v>418.77</v>
      </c>
      <c r="V87">
        <v>20.731850000000001</v>
      </c>
      <c r="W87">
        <v>45.221499999999999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18.940000000000001</v>
      </c>
      <c r="AI87">
        <v>0</v>
      </c>
      <c r="AJ87">
        <v>0</v>
      </c>
      <c r="AK87">
        <v>54.059399999999997</v>
      </c>
      <c r="AL87">
        <v>12.782</v>
      </c>
      <c r="AM87">
        <v>3.9990000000000001</v>
      </c>
      <c r="AN87">
        <v>0.59302999999999995</v>
      </c>
      <c r="AO87">
        <v>0</v>
      </c>
      <c r="AP87">
        <v>3.843</v>
      </c>
      <c r="AQ87">
        <v>45.36</v>
      </c>
      <c r="AR87">
        <v>11.04</v>
      </c>
      <c r="AS87">
        <v>5.3807999999999998</v>
      </c>
      <c r="AT87">
        <v>20.001799999999999</v>
      </c>
      <c r="AU87">
        <v>0</v>
      </c>
      <c r="AV87">
        <v>30.975000000000001</v>
      </c>
      <c r="AW87">
        <v>70.155600000000007</v>
      </c>
      <c r="AX87">
        <v>92.063999999999993</v>
      </c>
      <c r="AY87">
        <v>0</v>
      </c>
      <c r="AZ87">
        <v>0</v>
      </c>
      <c r="BA87">
        <v>0</v>
      </c>
      <c r="BB87">
        <v>0</v>
      </c>
      <c r="BC87">
        <v>93.75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2661.757251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341.56456300000002</v>
      </c>
      <c r="L88">
        <v>653.15250000000003</v>
      </c>
      <c r="M88">
        <v>92</v>
      </c>
      <c r="N88">
        <v>118.125</v>
      </c>
      <c r="O88">
        <v>123.66562500000001</v>
      </c>
      <c r="P88">
        <v>123.375</v>
      </c>
      <c r="Q88">
        <v>20.556000000000001</v>
      </c>
      <c r="R88">
        <v>42.392195999999998</v>
      </c>
      <c r="S88">
        <v>26.390910000000002</v>
      </c>
      <c r="T88">
        <v>0</v>
      </c>
      <c r="U88">
        <v>418.77</v>
      </c>
      <c r="V88">
        <v>20.731850000000001</v>
      </c>
      <c r="W88">
        <v>45.221499999999999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18.940000000000001</v>
      </c>
      <c r="AI88">
        <v>0</v>
      </c>
      <c r="AJ88">
        <v>0</v>
      </c>
      <c r="AK88">
        <v>54.059399999999997</v>
      </c>
      <c r="AL88">
        <v>12.782</v>
      </c>
      <c r="AM88">
        <v>0</v>
      </c>
      <c r="AN88">
        <v>0.59302999999999995</v>
      </c>
      <c r="AO88">
        <v>0</v>
      </c>
      <c r="AP88">
        <v>3.843</v>
      </c>
      <c r="AQ88">
        <v>45.36</v>
      </c>
      <c r="AR88">
        <v>11.04</v>
      </c>
      <c r="AS88">
        <v>5.3807999999999998</v>
      </c>
      <c r="AT88">
        <v>20.001799999999999</v>
      </c>
      <c r="AU88">
        <v>0</v>
      </c>
      <c r="AV88">
        <v>30.975000000000001</v>
      </c>
      <c r="AW88">
        <v>70.155600000000007</v>
      </c>
      <c r="AX88">
        <v>92.063999999999993</v>
      </c>
      <c r="AY88">
        <v>0</v>
      </c>
      <c r="AZ88">
        <v>0</v>
      </c>
      <c r="BA88">
        <v>0</v>
      </c>
      <c r="BB88">
        <v>0</v>
      </c>
      <c r="BC88">
        <v>93.75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2657.7582510000002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341.56456300000002</v>
      </c>
      <c r="L89">
        <v>653.15250000000003</v>
      </c>
      <c r="M89">
        <v>92</v>
      </c>
      <c r="N89">
        <v>118.125</v>
      </c>
      <c r="O89">
        <v>123.66562500000001</v>
      </c>
      <c r="P89">
        <v>123.375</v>
      </c>
      <c r="Q89">
        <v>20.556000000000001</v>
      </c>
      <c r="R89">
        <v>42.392195999999998</v>
      </c>
      <c r="S89">
        <v>26.390910000000002</v>
      </c>
      <c r="T89">
        <v>0</v>
      </c>
      <c r="U89">
        <v>418.77</v>
      </c>
      <c r="V89">
        <v>20.731850000000001</v>
      </c>
      <c r="W89">
        <v>45.221499999999999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18.940000000000001</v>
      </c>
      <c r="AI89">
        <v>0</v>
      </c>
      <c r="AJ89">
        <v>0</v>
      </c>
      <c r="AK89">
        <v>54.059399999999997</v>
      </c>
      <c r="AL89">
        <v>12.782</v>
      </c>
      <c r="AM89">
        <v>0</v>
      </c>
      <c r="AN89">
        <v>0.59302999999999995</v>
      </c>
      <c r="AO89">
        <v>0</v>
      </c>
      <c r="AP89">
        <v>2.5619999999999998</v>
      </c>
      <c r="AQ89">
        <v>45.36</v>
      </c>
      <c r="AR89">
        <v>11.04</v>
      </c>
      <c r="AS89">
        <v>5.3807999999999998</v>
      </c>
      <c r="AT89">
        <v>20.001799999999999</v>
      </c>
      <c r="AU89">
        <v>0</v>
      </c>
      <c r="AV89">
        <v>30.975000000000001</v>
      </c>
      <c r="AW89">
        <v>70.264200000000002</v>
      </c>
      <c r="AX89">
        <v>92.063999999999993</v>
      </c>
      <c r="AY89">
        <v>0</v>
      </c>
      <c r="AZ89">
        <v>0</v>
      </c>
      <c r="BA89">
        <v>0</v>
      </c>
      <c r="BB89">
        <v>0</v>
      </c>
      <c r="BC89">
        <v>93.75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2656.5858510000003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341.56456300000002</v>
      </c>
      <c r="L90">
        <v>653.15250000000003</v>
      </c>
      <c r="M90">
        <v>92</v>
      </c>
      <c r="N90">
        <v>118.125</v>
      </c>
      <c r="O90">
        <v>123.66562500000001</v>
      </c>
      <c r="P90">
        <v>123.375</v>
      </c>
      <c r="Q90">
        <v>20.556000000000001</v>
      </c>
      <c r="R90">
        <v>42.392195999999998</v>
      </c>
      <c r="S90">
        <v>26.390910000000002</v>
      </c>
      <c r="T90">
        <v>0</v>
      </c>
      <c r="U90">
        <v>418.77</v>
      </c>
      <c r="V90">
        <v>20.731850000000001</v>
      </c>
      <c r="W90">
        <v>45.221499999999999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18.940000000000001</v>
      </c>
      <c r="AI90">
        <v>0</v>
      </c>
      <c r="AJ90">
        <v>0</v>
      </c>
      <c r="AK90">
        <v>54.059399999999997</v>
      </c>
      <c r="AL90">
        <v>12.782</v>
      </c>
      <c r="AM90">
        <v>0</v>
      </c>
      <c r="AN90">
        <v>0.59302999999999995</v>
      </c>
      <c r="AO90">
        <v>0</v>
      </c>
      <c r="AP90">
        <v>2.5619999999999998</v>
      </c>
      <c r="AQ90">
        <v>30.24</v>
      </c>
      <c r="AR90">
        <v>11.04</v>
      </c>
      <c r="AS90">
        <v>5.3807999999999998</v>
      </c>
      <c r="AT90">
        <v>20.001799999999999</v>
      </c>
      <c r="AU90">
        <v>0</v>
      </c>
      <c r="AV90">
        <v>30.975000000000001</v>
      </c>
      <c r="AW90">
        <v>70.264200000000002</v>
      </c>
      <c r="AX90">
        <v>92.063999999999993</v>
      </c>
      <c r="AY90">
        <v>0</v>
      </c>
      <c r="AZ90">
        <v>0</v>
      </c>
      <c r="BA90">
        <v>0</v>
      </c>
      <c r="BB90">
        <v>0</v>
      </c>
      <c r="BC90">
        <v>93.75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2641.4658509999999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341.56456300000002</v>
      </c>
      <c r="L91">
        <v>653.15250000000003</v>
      </c>
      <c r="M91">
        <v>92</v>
      </c>
      <c r="N91">
        <v>118.125</v>
      </c>
      <c r="O91">
        <v>123.66562500000001</v>
      </c>
      <c r="P91">
        <v>123.375</v>
      </c>
      <c r="Q91">
        <v>20.556000000000001</v>
      </c>
      <c r="R91">
        <v>42.392195999999998</v>
      </c>
      <c r="S91">
        <v>26.390910000000002</v>
      </c>
      <c r="T91">
        <v>0</v>
      </c>
      <c r="U91">
        <v>418.77</v>
      </c>
      <c r="V91">
        <v>20.731850000000001</v>
      </c>
      <c r="W91">
        <v>45.221499999999999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18.940000000000001</v>
      </c>
      <c r="AI91">
        <v>0</v>
      </c>
      <c r="AJ91">
        <v>0</v>
      </c>
      <c r="AK91">
        <v>54.059399999999997</v>
      </c>
      <c r="AL91">
        <v>12.782</v>
      </c>
      <c r="AM91">
        <v>0</v>
      </c>
      <c r="AN91">
        <v>0.59302999999999995</v>
      </c>
      <c r="AO91">
        <v>0</v>
      </c>
      <c r="AP91">
        <v>2.5619999999999998</v>
      </c>
      <c r="AQ91">
        <v>30.24</v>
      </c>
      <c r="AR91">
        <v>11.04</v>
      </c>
      <c r="AS91">
        <v>5.3807999999999998</v>
      </c>
      <c r="AT91">
        <v>20.001799999999999</v>
      </c>
      <c r="AU91">
        <v>0</v>
      </c>
      <c r="AV91">
        <v>30.975000000000001</v>
      </c>
      <c r="AW91">
        <v>70.264200000000002</v>
      </c>
      <c r="AX91">
        <v>92.063999999999993</v>
      </c>
      <c r="AY91">
        <v>0</v>
      </c>
      <c r="AZ91">
        <v>0</v>
      </c>
      <c r="BA91">
        <v>0</v>
      </c>
      <c r="BB91">
        <v>0</v>
      </c>
      <c r="BC91">
        <v>93.75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2641.4658509999999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341.56456300000002</v>
      </c>
      <c r="L92">
        <v>653.15250000000003</v>
      </c>
      <c r="M92">
        <v>92</v>
      </c>
      <c r="N92">
        <v>118.125</v>
      </c>
      <c r="O92">
        <v>123.66562500000001</v>
      </c>
      <c r="P92">
        <v>123.375</v>
      </c>
      <c r="Q92">
        <v>20.556000000000001</v>
      </c>
      <c r="R92">
        <v>42.392195999999998</v>
      </c>
      <c r="S92">
        <v>26.390910000000002</v>
      </c>
      <c r="T92">
        <v>0</v>
      </c>
      <c r="U92">
        <v>418.77</v>
      </c>
      <c r="V92">
        <v>20.731850000000001</v>
      </c>
      <c r="W92">
        <v>45.221499999999999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54.059399999999997</v>
      </c>
      <c r="AL92">
        <v>12.782</v>
      </c>
      <c r="AM92">
        <v>0</v>
      </c>
      <c r="AN92">
        <v>0.59302999999999995</v>
      </c>
      <c r="AO92">
        <v>0</v>
      </c>
      <c r="AP92">
        <v>2.5619999999999998</v>
      </c>
      <c r="AQ92">
        <v>30.24</v>
      </c>
      <c r="AR92">
        <v>11.04</v>
      </c>
      <c r="AS92">
        <v>5.3807999999999998</v>
      </c>
      <c r="AT92">
        <v>20.001799999999999</v>
      </c>
      <c r="AU92">
        <v>0</v>
      </c>
      <c r="AV92">
        <v>30.975000000000001</v>
      </c>
      <c r="AW92">
        <v>70.264200000000002</v>
      </c>
      <c r="AX92">
        <v>92.063999999999993</v>
      </c>
      <c r="AY92">
        <v>0</v>
      </c>
      <c r="AZ92">
        <v>0</v>
      </c>
      <c r="BA92">
        <v>0</v>
      </c>
      <c r="BB92">
        <v>0</v>
      </c>
      <c r="BC92">
        <v>93.75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2622.5258509999999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341.56456300000002</v>
      </c>
      <c r="L93">
        <v>653.15250000000003</v>
      </c>
      <c r="M93">
        <v>92</v>
      </c>
      <c r="N93">
        <v>118.125</v>
      </c>
      <c r="O93">
        <v>123.66562500000001</v>
      </c>
      <c r="P93">
        <v>123.375</v>
      </c>
      <c r="Q93">
        <v>20.556000000000001</v>
      </c>
      <c r="R93">
        <v>42.392195999999998</v>
      </c>
      <c r="S93">
        <v>26.390910000000002</v>
      </c>
      <c r="T93">
        <v>0</v>
      </c>
      <c r="U93">
        <v>418.77</v>
      </c>
      <c r="V93">
        <v>20.731850000000001</v>
      </c>
      <c r="W93">
        <v>45.221499999999999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54.059399999999997</v>
      </c>
      <c r="AL93">
        <v>12.782</v>
      </c>
      <c r="AM93">
        <v>0</v>
      </c>
      <c r="AN93">
        <v>0.59302999999999995</v>
      </c>
      <c r="AO93">
        <v>0</v>
      </c>
      <c r="AP93">
        <v>2.5619999999999998</v>
      </c>
      <c r="AQ93">
        <v>30.24</v>
      </c>
      <c r="AR93">
        <v>6.6239999999999997</v>
      </c>
      <c r="AS93">
        <v>5.3807999999999998</v>
      </c>
      <c r="AT93">
        <v>20.001799999999999</v>
      </c>
      <c r="AU93">
        <v>0</v>
      </c>
      <c r="AV93">
        <v>30.975000000000001</v>
      </c>
      <c r="AW93">
        <v>70.264200000000002</v>
      </c>
      <c r="AX93">
        <v>92.063999999999993</v>
      </c>
      <c r="AY93">
        <v>0</v>
      </c>
      <c r="AZ93">
        <v>0</v>
      </c>
      <c r="BA93">
        <v>0</v>
      </c>
      <c r="BB93">
        <v>0</v>
      </c>
      <c r="BC93">
        <v>93.75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2618.1098509999997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341.56456300000002</v>
      </c>
      <c r="L94">
        <v>653.15250000000003</v>
      </c>
      <c r="M94">
        <v>92</v>
      </c>
      <c r="N94">
        <v>118.125</v>
      </c>
      <c r="O94">
        <v>123.66562500000001</v>
      </c>
      <c r="P94">
        <v>123.375</v>
      </c>
      <c r="Q94">
        <v>20.556000000000001</v>
      </c>
      <c r="R94">
        <v>42.392195999999998</v>
      </c>
      <c r="S94">
        <v>26.390910000000002</v>
      </c>
      <c r="T94">
        <v>0</v>
      </c>
      <c r="U94">
        <v>418.77</v>
      </c>
      <c r="V94">
        <v>20.731850000000001</v>
      </c>
      <c r="W94">
        <v>45.221499999999999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54.059399999999997</v>
      </c>
      <c r="AL94">
        <v>12.782</v>
      </c>
      <c r="AM94">
        <v>0</v>
      </c>
      <c r="AN94">
        <v>0.59302999999999995</v>
      </c>
      <c r="AO94">
        <v>0</v>
      </c>
      <c r="AP94">
        <v>2.5619999999999998</v>
      </c>
      <c r="AQ94">
        <v>15.308999999999999</v>
      </c>
      <c r="AR94">
        <v>6.6239999999999997</v>
      </c>
      <c r="AS94">
        <v>5.3807999999999998</v>
      </c>
      <c r="AT94">
        <v>20.001799999999999</v>
      </c>
      <c r="AU94">
        <v>0</v>
      </c>
      <c r="AV94">
        <v>30.975000000000001</v>
      </c>
      <c r="AW94">
        <v>70.264200000000002</v>
      </c>
      <c r="AX94">
        <v>92.063999999999993</v>
      </c>
      <c r="AY94">
        <v>0</v>
      </c>
      <c r="AZ94">
        <v>0</v>
      </c>
      <c r="BA94">
        <v>0</v>
      </c>
      <c r="BB94">
        <v>0</v>
      </c>
      <c r="BC94">
        <v>93.75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2594.3048510000003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341.56456300000002</v>
      </c>
      <c r="L95">
        <v>653.15250000000003</v>
      </c>
      <c r="M95">
        <v>92</v>
      </c>
      <c r="N95">
        <v>118.125</v>
      </c>
      <c r="O95">
        <v>123.66562500000001</v>
      </c>
      <c r="P95">
        <v>123.375</v>
      </c>
      <c r="Q95">
        <v>20.556000000000001</v>
      </c>
      <c r="R95">
        <v>42.392195999999998</v>
      </c>
      <c r="S95">
        <v>26.390910000000002</v>
      </c>
      <c r="T95">
        <v>0</v>
      </c>
      <c r="U95">
        <v>418.77</v>
      </c>
      <c r="V95">
        <v>20.731850000000001</v>
      </c>
      <c r="W95">
        <v>45.221499999999999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54.059399999999997</v>
      </c>
      <c r="AL95">
        <v>12.782</v>
      </c>
      <c r="AM95">
        <v>0</v>
      </c>
      <c r="AN95">
        <v>0.59302999999999995</v>
      </c>
      <c r="AO95">
        <v>0</v>
      </c>
      <c r="AP95">
        <v>2.5619999999999998</v>
      </c>
      <c r="AQ95">
        <v>14.49</v>
      </c>
      <c r="AR95">
        <v>6.6239999999999997</v>
      </c>
      <c r="AS95">
        <v>5.3807999999999998</v>
      </c>
      <c r="AT95">
        <v>20.001799999999999</v>
      </c>
      <c r="AU95">
        <v>0</v>
      </c>
      <c r="AV95">
        <v>30.975000000000001</v>
      </c>
      <c r="AW95">
        <v>70.264200000000002</v>
      </c>
      <c r="AX95">
        <v>92.063999999999993</v>
      </c>
      <c r="AY95">
        <v>0</v>
      </c>
      <c r="AZ95">
        <v>0</v>
      </c>
      <c r="BA95">
        <v>0</v>
      </c>
      <c r="BB95">
        <v>0</v>
      </c>
      <c r="BC95">
        <v>93.75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2593.4858509999999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341.56456300000002</v>
      </c>
      <c r="L96">
        <v>653.15250000000003</v>
      </c>
      <c r="M96">
        <v>92</v>
      </c>
      <c r="N96">
        <v>118.125</v>
      </c>
      <c r="O96">
        <v>123.66562500000001</v>
      </c>
      <c r="P96">
        <v>123.375</v>
      </c>
      <c r="Q96">
        <v>20.556000000000001</v>
      </c>
      <c r="R96">
        <v>42.392195999999998</v>
      </c>
      <c r="S96">
        <v>26.390910000000002</v>
      </c>
      <c r="T96">
        <v>0</v>
      </c>
      <c r="U96">
        <v>418.77</v>
      </c>
      <c r="V96">
        <v>20.731850000000001</v>
      </c>
      <c r="W96">
        <v>45.221499999999999</v>
      </c>
      <c r="X96">
        <v>147.515625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54.059399999999997</v>
      </c>
      <c r="AL96">
        <v>12.782</v>
      </c>
      <c r="AM96">
        <v>0</v>
      </c>
      <c r="AN96">
        <v>0.59302999999999995</v>
      </c>
      <c r="AO96">
        <v>0</v>
      </c>
      <c r="AP96">
        <v>2.5619999999999998</v>
      </c>
      <c r="AQ96">
        <v>0</v>
      </c>
      <c r="AR96">
        <v>6.6239999999999997</v>
      </c>
      <c r="AS96">
        <v>5.3807999999999998</v>
      </c>
      <c r="AT96">
        <v>20.001799999999999</v>
      </c>
      <c r="AU96">
        <v>0</v>
      </c>
      <c r="AV96">
        <v>30.975000000000001</v>
      </c>
      <c r="AW96">
        <v>70.264200000000002</v>
      </c>
      <c r="AX96">
        <v>92.063999999999993</v>
      </c>
      <c r="AY96">
        <v>0</v>
      </c>
      <c r="AZ96">
        <v>0</v>
      </c>
      <c r="BA96">
        <v>0</v>
      </c>
      <c r="BB96">
        <v>0</v>
      </c>
      <c r="BC96">
        <v>93.75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2578.9958510000001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341.56456300000002</v>
      </c>
      <c r="L97">
        <v>653.15250000000003</v>
      </c>
      <c r="M97">
        <v>92</v>
      </c>
      <c r="N97">
        <v>118.125</v>
      </c>
      <c r="O97">
        <v>123.66562500000001</v>
      </c>
      <c r="P97">
        <v>123.375</v>
      </c>
      <c r="Q97">
        <v>20.556000000000001</v>
      </c>
      <c r="R97">
        <v>42.392195999999998</v>
      </c>
      <c r="S97">
        <v>26.390910000000002</v>
      </c>
      <c r="T97">
        <v>0</v>
      </c>
      <c r="U97">
        <v>418.77</v>
      </c>
      <c r="V97">
        <v>20.731850000000001</v>
      </c>
      <c r="W97">
        <v>45.221499999999999</v>
      </c>
      <c r="X97">
        <v>147.515625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54.059399999999997</v>
      </c>
      <c r="AL97">
        <v>12.782</v>
      </c>
      <c r="AM97">
        <v>0</v>
      </c>
      <c r="AN97">
        <v>0.59302999999999995</v>
      </c>
      <c r="AO97">
        <v>0</v>
      </c>
      <c r="AP97">
        <v>2.5619999999999998</v>
      </c>
      <c r="AQ97">
        <v>0</v>
      </c>
      <c r="AR97">
        <v>11.04</v>
      </c>
      <c r="AS97">
        <v>8.0711999999999993</v>
      </c>
      <c r="AT97">
        <v>20.001799999999999</v>
      </c>
      <c r="AU97">
        <v>0</v>
      </c>
      <c r="AV97">
        <v>30.975000000000001</v>
      </c>
      <c r="AW97">
        <v>70.264200000000002</v>
      </c>
      <c r="AX97">
        <v>92.063999999999993</v>
      </c>
      <c r="AY97">
        <v>0</v>
      </c>
      <c r="AZ97">
        <v>0</v>
      </c>
      <c r="BA97">
        <v>0</v>
      </c>
      <c r="BB97">
        <v>0</v>
      </c>
      <c r="BC97">
        <v>93.75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2586.1022510000003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341.56456300000002</v>
      </c>
      <c r="L98">
        <v>653.15250000000003</v>
      </c>
      <c r="M98">
        <v>92</v>
      </c>
      <c r="N98">
        <v>118.125</v>
      </c>
      <c r="O98">
        <v>123.66562500000001</v>
      </c>
      <c r="P98">
        <v>123.375</v>
      </c>
      <c r="Q98">
        <v>20.556000000000001</v>
      </c>
      <c r="R98">
        <v>42.392195999999998</v>
      </c>
      <c r="S98">
        <v>26.390910000000002</v>
      </c>
      <c r="T98">
        <v>0</v>
      </c>
      <c r="U98">
        <v>418.77</v>
      </c>
      <c r="V98">
        <v>20.731850000000001</v>
      </c>
      <c r="W98">
        <v>45.221499999999999</v>
      </c>
      <c r="X98">
        <v>147.515625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54.059399999999997</v>
      </c>
      <c r="AL98">
        <v>12.782</v>
      </c>
      <c r="AM98">
        <v>0</v>
      </c>
      <c r="AN98">
        <v>0.59302999999999995</v>
      </c>
      <c r="AO98">
        <v>0</v>
      </c>
      <c r="AP98">
        <v>2.5619999999999998</v>
      </c>
      <c r="AQ98">
        <v>0</v>
      </c>
      <c r="AR98">
        <v>11.04</v>
      </c>
      <c r="AS98">
        <v>9.4163999999999994</v>
      </c>
      <c r="AT98">
        <v>20.001799999999999</v>
      </c>
      <c r="AU98">
        <v>0</v>
      </c>
      <c r="AV98">
        <v>30.975000000000001</v>
      </c>
      <c r="AW98">
        <v>70.264200000000002</v>
      </c>
      <c r="AX98">
        <v>92.063999999999993</v>
      </c>
      <c r="AY98">
        <v>0</v>
      </c>
      <c r="AZ98">
        <v>0</v>
      </c>
      <c r="BA98">
        <v>0</v>
      </c>
      <c r="BB98">
        <v>0</v>
      </c>
      <c r="BC98">
        <v>93.75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2587.4474510000005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8.1975495120000001</v>
      </c>
      <c r="L99">
        <f t="shared" si="2"/>
        <v>15.675659999999962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2.9609999999999999</v>
      </c>
      <c r="Q99">
        <f t="shared" si="2"/>
        <v>0.49334400000000067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10.050479999999991</v>
      </c>
      <c r="V99">
        <f t="shared" si="2"/>
        <v>0.49756439999999885</v>
      </c>
      <c r="W99">
        <f t="shared" si="2"/>
        <v>1.0853160000000011</v>
      </c>
      <c r="X99">
        <f t="shared" si="2"/>
        <v>3.540375</v>
      </c>
      <c r="Y99">
        <f t="shared" si="2"/>
        <v>0</v>
      </c>
      <c r="Z99">
        <f t="shared" si="2"/>
        <v>5.3266399999999992E-2</v>
      </c>
      <c r="AA99">
        <f t="shared" si="2"/>
        <v>0.1343</v>
      </c>
      <c r="AB99">
        <f t="shared" si="2"/>
        <v>0.17450302999999998</v>
      </c>
      <c r="AC99">
        <f t="shared" si="2"/>
        <v>3.7437960000000006E-2</v>
      </c>
      <c r="AD99">
        <f t="shared" si="2"/>
        <v>0.13702997200000003</v>
      </c>
      <c r="AE99">
        <f t="shared" si="2"/>
        <v>0.46964728199999994</v>
      </c>
      <c r="AF99">
        <f t="shared" si="2"/>
        <v>0.20853900000000022</v>
      </c>
      <c r="AG99">
        <f t="shared" si="2"/>
        <v>0</v>
      </c>
      <c r="AH99">
        <f t="shared" si="2"/>
        <v>0.8049500000000005</v>
      </c>
      <c r="AI99">
        <f t="shared" si="2"/>
        <v>6.4973920000000004E-2</v>
      </c>
      <c r="AJ99">
        <f t="shared" si="2"/>
        <v>0</v>
      </c>
      <c r="AK99">
        <f t="shared" si="2"/>
        <v>1.2974256000000017</v>
      </c>
      <c r="AL99">
        <f t="shared" si="2"/>
        <v>0.45288949999999961</v>
      </c>
      <c r="AM99">
        <f t="shared" si="2"/>
        <v>5.9981667500000016E-2</v>
      </c>
      <c r="AN99">
        <f t="shared" si="2"/>
        <v>1.4232719999999982E-2</v>
      </c>
      <c r="AO99">
        <f t="shared" si="2"/>
        <v>0</v>
      </c>
      <c r="AP99">
        <f t="shared" si="2"/>
        <v>0.10333955100000006</v>
      </c>
      <c r="AQ99">
        <f t="shared" si="2"/>
        <v>0.40949999999999986</v>
      </c>
      <c r="AR99">
        <f t="shared" si="2"/>
        <v>0.27655200000000002</v>
      </c>
      <c r="AS99">
        <f t="shared" si="2"/>
        <v>0.21869589</v>
      </c>
      <c r="AT99">
        <f t="shared" si="2"/>
        <v>0.4800432</v>
      </c>
      <c r="AU99">
        <f t="shared" si="2"/>
        <v>0</v>
      </c>
      <c r="AV99">
        <f t="shared" si="2"/>
        <v>0.73263749974999937</v>
      </c>
      <c r="AW99">
        <f t="shared" si="2"/>
        <v>1.6813451999999991</v>
      </c>
      <c r="AX99">
        <f t="shared" si="2"/>
        <v>2.0599319999999999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2.5546549999999999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64.588935848250017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E3" sqref="E3:E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26"/>
      <c r="AV2" s="199" t="s">
        <v>347</v>
      </c>
      <c r="AW2" s="199" t="s">
        <v>348</v>
      </c>
      <c r="AX2" s="199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181</v>
      </c>
      <c r="L3">
        <v>239</v>
      </c>
      <c r="M3">
        <v>92</v>
      </c>
      <c r="N3">
        <v>118.125</v>
      </c>
      <c r="O3">
        <v>123.66562500000001</v>
      </c>
      <c r="P3">
        <v>123.37128</v>
      </c>
      <c r="Q3">
        <v>7.9917129999999998</v>
      </c>
      <c r="R3">
        <v>12</v>
      </c>
      <c r="S3">
        <v>8.6097140000000003</v>
      </c>
      <c r="T3">
        <v>0</v>
      </c>
      <c r="U3">
        <v>418.77</v>
      </c>
      <c r="V3">
        <v>8.6620519999999992</v>
      </c>
      <c r="W3">
        <v>45.22</v>
      </c>
      <c r="X3">
        <v>147.515625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16.478852</v>
      </c>
      <c r="AF3">
        <v>0</v>
      </c>
      <c r="AG3">
        <v>0</v>
      </c>
      <c r="AH3">
        <v>0</v>
      </c>
      <c r="AI3">
        <v>0</v>
      </c>
      <c r="AJ3">
        <v>0</v>
      </c>
      <c r="AK3">
        <v>54.059399999999997</v>
      </c>
      <c r="AL3">
        <v>2.3239999999999998</v>
      </c>
      <c r="AM3">
        <v>0</v>
      </c>
      <c r="AN3">
        <v>0.59302999999999995</v>
      </c>
      <c r="AO3">
        <v>0</v>
      </c>
      <c r="AP3">
        <v>3.2025000000000001</v>
      </c>
      <c r="AQ3">
        <v>0</v>
      </c>
      <c r="AR3">
        <v>3.3119999999999998</v>
      </c>
      <c r="AS3">
        <v>5.3807999999999998</v>
      </c>
      <c r="AT3">
        <v>20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64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1695.2815909999999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181</v>
      </c>
      <c r="L4">
        <v>239</v>
      </c>
      <c r="M4">
        <v>92</v>
      </c>
      <c r="N4">
        <v>118.125</v>
      </c>
      <c r="O4">
        <v>123.66562500000001</v>
      </c>
      <c r="P4">
        <v>123.375</v>
      </c>
      <c r="Q4">
        <v>7.9917129999999998</v>
      </c>
      <c r="R4">
        <v>12</v>
      </c>
      <c r="S4">
        <v>8.6097140000000003</v>
      </c>
      <c r="T4">
        <v>0</v>
      </c>
      <c r="U4">
        <v>418.77</v>
      </c>
      <c r="V4">
        <v>5</v>
      </c>
      <c r="W4">
        <v>45.22</v>
      </c>
      <c r="X4">
        <v>147.515625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16.478852</v>
      </c>
      <c r="AF4">
        <v>0</v>
      </c>
      <c r="AG4">
        <v>0</v>
      </c>
      <c r="AH4">
        <v>0</v>
      </c>
      <c r="AI4">
        <v>0</v>
      </c>
      <c r="AJ4">
        <v>0</v>
      </c>
      <c r="AK4">
        <v>54.059399999999997</v>
      </c>
      <c r="AL4">
        <v>2.3239999999999998</v>
      </c>
      <c r="AM4">
        <v>0</v>
      </c>
      <c r="AN4">
        <v>0.59302999999999995</v>
      </c>
      <c r="AO4">
        <v>0</v>
      </c>
      <c r="AP4">
        <v>3.2025000000000001</v>
      </c>
      <c r="AQ4">
        <v>0</v>
      </c>
      <c r="AR4">
        <v>3.3119999999999998</v>
      </c>
      <c r="AS4">
        <v>5.3807999999999998</v>
      </c>
      <c r="AT4">
        <v>20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64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1691.6232590000002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181</v>
      </c>
      <c r="L5">
        <v>239</v>
      </c>
      <c r="M5">
        <v>92</v>
      </c>
      <c r="N5">
        <v>118.125</v>
      </c>
      <c r="O5">
        <v>123.66562500000001</v>
      </c>
      <c r="P5">
        <v>123.375</v>
      </c>
      <c r="Q5">
        <v>7.9917129999999998</v>
      </c>
      <c r="R5">
        <v>12</v>
      </c>
      <c r="S5">
        <v>8.6097140000000003</v>
      </c>
      <c r="T5">
        <v>0</v>
      </c>
      <c r="U5">
        <v>418.77</v>
      </c>
      <c r="V5">
        <v>5</v>
      </c>
      <c r="W5">
        <v>45.22</v>
      </c>
      <c r="X5">
        <v>147.515625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16.478852</v>
      </c>
      <c r="AF5">
        <v>0</v>
      </c>
      <c r="AG5">
        <v>0</v>
      </c>
      <c r="AH5">
        <v>0</v>
      </c>
      <c r="AI5">
        <v>0</v>
      </c>
      <c r="AJ5">
        <v>0</v>
      </c>
      <c r="AK5">
        <v>54.059399999999997</v>
      </c>
      <c r="AL5">
        <v>2.3239999999999998</v>
      </c>
      <c r="AM5">
        <v>0</v>
      </c>
      <c r="AN5">
        <v>0.59302999999999995</v>
      </c>
      <c r="AO5">
        <v>0</v>
      </c>
      <c r="AP5">
        <v>3.2025000000000001</v>
      </c>
      <c r="AQ5">
        <v>0</v>
      </c>
      <c r="AR5">
        <v>3.3119999999999998</v>
      </c>
      <c r="AS5">
        <v>5.3807999999999998</v>
      </c>
      <c r="AT5">
        <v>18.579999999999998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63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1689.2032590000001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181</v>
      </c>
      <c r="L6">
        <v>239</v>
      </c>
      <c r="M6">
        <v>92</v>
      </c>
      <c r="N6">
        <v>118.125</v>
      </c>
      <c r="O6">
        <v>123.66562500000001</v>
      </c>
      <c r="P6">
        <v>123.375</v>
      </c>
      <c r="Q6">
        <v>7.9917129999999998</v>
      </c>
      <c r="R6">
        <v>12</v>
      </c>
      <c r="S6">
        <v>8.6097140000000003</v>
      </c>
      <c r="T6">
        <v>0</v>
      </c>
      <c r="U6">
        <v>418.77</v>
      </c>
      <c r="V6">
        <v>5</v>
      </c>
      <c r="W6">
        <v>45.22</v>
      </c>
      <c r="X6">
        <v>110.72920000000001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16.478852</v>
      </c>
      <c r="AF6">
        <v>0</v>
      </c>
      <c r="AG6">
        <v>0</v>
      </c>
      <c r="AH6">
        <v>0</v>
      </c>
      <c r="AI6">
        <v>0</v>
      </c>
      <c r="AJ6">
        <v>0</v>
      </c>
      <c r="AK6">
        <v>54.059399999999997</v>
      </c>
      <c r="AL6">
        <v>2.3239999999999998</v>
      </c>
      <c r="AM6">
        <v>0</v>
      </c>
      <c r="AN6">
        <v>0.59302999999999995</v>
      </c>
      <c r="AO6">
        <v>0</v>
      </c>
      <c r="AP6">
        <v>3.2025000000000001</v>
      </c>
      <c r="AQ6">
        <v>0</v>
      </c>
      <c r="AR6">
        <v>3.3119999999999998</v>
      </c>
      <c r="AS6">
        <v>5.3807999999999998</v>
      </c>
      <c r="AT6">
        <v>17.79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63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1651.6268340000001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186</v>
      </c>
      <c r="L7">
        <v>239</v>
      </c>
      <c r="M7">
        <v>92</v>
      </c>
      <c r="N7">
        <v>118.125</v>
      </c>
      <c r="O7">
        <v>123.66562500000001</v>
      </c>
      <c r="P7">
        <v>123.375</v>
      </c>
      <c r="Q7">
        <v>7.9917129999999998</v>
      </c>
      <c r="R7">
        <v>12</v>
      </c>
      <c r="S7">
        <v>8.6097140000000003</v>
      </c>
      <c r="T7">
        <v>0</v>
      </c>
      <c r="U7">
        <v>418.77</v>
      </c>
      <c r="V7">
        <v>5</v>
      </c>
      <c r="W7">
        <v>30.359400000000001</v>
      </c>
      <c r="X7">
        <v>97.1892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16.478852</v>
      </c>
      <c r="AF7">
        <v>0</v>
      </c>
      <c r="AG7">
        <v>0</v>
      </c>
      <c r="AH7">
        <v>0</v>
      </c>
      <c r="AI7">
        <v>0</v>
      </c>
      <c r="AJ7">
        <v>0</v>
      </c>
      <c r="AK7">
        <v>54.059399999999997</v>
      </c>
      <c r="AL7">
        <v>70.882000000000005</v>
      </c>
      <c r="AM7">
        <v>0</v>
      </c>
      <c r="AN7">
        <v>0.59302999999999995</v>
      </c>
      <c r="AO7">
        <v>0</v>
      </c>
      <c r="AP7">
        <v>3.2025000000000001</v>
      </c>
      <c r="AQ7">
        <v>0</v>
      </c>
      <c r="AR7">
        <v>39.744</v>
      </c>
      <c r="AS7">
        <v>24.75168</v>
      </c>
      <c r="AT7">
        <v>16.28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61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1749.0771140000004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186</v>
      </c>
      <c r="L8">
        <v>239</v>
      </c>
      <c r="M8">
        <v>92</v>
      </c>
      <c r="N8">
        <v>118.125</v>
      </c>
      <c r="O8">
        <v>123.66562500000001</v>
      </c>
      <c r="P8">
        <v>123.375</v>
      </c>
      <c r="Q8">
        <v>7.9917129999999998</v>
      </c>
      <c r="R8">
        <v>12</v>
      </c>
      <c r="S8">
        <v>8.6097140000000003</v>
      </c>
      <c r="T8">
        <v>0</v>
      </c>
      <c r="U8">
        <v>418.77</v>
      </c>
      <c r="V8">
        <v>5</v>
      </c>
      <c r="W8">
        <v>30.359400000000001</v>
      </c>
      <c r="X8">
        <v>97.1892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16.478852</v>
      </c>
      <c r="AF8">
        <v>0</v>
      </c>
      <c r="AG8">
        <v>0</v>
      </c>
      <c r="AH8">
        <v>0</v>
      </c>
      <c r="AI8">
        <v>0</v>
      </c>
      <c r="AJ8">
        <v>0</v>
      </c>
      <c r="AK8">
        <v>54.059399999999997</v>
      </c>
      <c r="AL8">
        <v>70.882000000000005</v>
      </c>
      <c r="AM8">
        <v>0</v>
      </c>
      <c r="AN8">
        <v>0.59302999999999995</v>
      </c>
      <c r="AO8">
        <v>0</v>
      </c>
      <c r="AP8">
        <v>3.2025000000000001</v>
      </c>
      <c r="AQ8">
        <v>0</v>
      </c>
      <c r="AR8">
        <v>39.744</v>
      </c>
      <c r="AS8">
        <v>24.75168</v>
      </c>
      <c r="AT8">
        <v>13.49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59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1744.2871140000004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186</v>
      </c>
      <c r="L9">
        <v>239</v>
      </c>
      <c r="M9">
        <v>92</v>
      </c>
      <c r="N9">
        <v>118.125</v>
      </c>
      <c r="O9">
        <v>123.66562500000001</v>
      </c>
      <c r="P9">
        <v>123.375</v>
      </c>
      <c r="Q9">
        <v>7.9917129999999998</v>
      </c>
      <c r="R9">
        <v>12</v>
      </c>
      <c r="S9">
        <v>8.6097140000000003</v>
      </c>
      <c r="T9">
        <v>0</v>
      </c>
      <c r="U9">
        <v>418.77</v>
      </c>
      <c r="V9">
        <v>5</v>
      </c>
      <c r="W9">
        <v>30.359400000000001</v>
      </c>
      <c r="X9">
        <v>97.1892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16.478852</v>
      </c>
      <c r="AF9">
        <v>0</v>
      </c>
      <c r="AG9">
        <v>0</v>
      </c>
      <c r="AH9">
        <v>0</v>
      </c>
      <c r="AI9">
        <v>0</v>
      </c>
      <c r="AJ9">
        <v>0</v>
      </c>
      <c r="AK9">
        <v>54.059399999999997</v>
      </c>
      <c r="AL9">
        <v>70.882000000000005</v>
      </c>
      <c r="AM9">
        <v>0</v>
      </c>
      <c r="AN9">
        <v>0.59302999999999995</v>
      </c>
      <c r="AO9">
        <v>0</v>
      </c>
      <c r="AP9">
        <v>3.2025000000000001</v>
      </c>
      <c r="AQ9">
        <v>0</v>
      </c>
      <c r="AR9">
        <v>6.6239999999999997</v>
      </c>
      <c r="AS9">
        <v>24.75168</v>
      </c>
      <c r="AT9">
        <v>12.2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60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1710.8771140000006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186</v>
      </c>
      <c r="L10">
        <v>239</v>
      </c>
      <c r="M10">
        <v>92</v>
      </c>
      <c r="N10">
        <v>118.125</v>
      </c>
      <c r="O10">
        <v>123.66562500000001</v>
      </c>
      <c r="P10">
        <v>123.375</v>
      </c>
      <c r="Q10">
        <v>7.9917129999999998</v>
      </c>
      <c r="R10">
        <v>12</v>
      </c>
      <c r="S10">
        <v>8.6097140000000003</v>
      </c>
      <c r="T10">
        <v>0</v>
      </c>
      <c r="U10">
        <v>418.77</v>
      </c>
      <c r="V10">
        <v>5</v>
      </c>
      <c r="W10">
        <v>18.485900000000001</v>
      </c>
      <c r="X10">
        <v>61.930100000000003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16.478852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54.059399999999997</v>
      </c>
      <c r="AL10">
        <v>70.882000000000005</v>
      </c>
      <c r="AM10">
        <v>0</v>
      </c>
      <c r="AN10">
        <v>0.59302999999999995</v>
      </c>
      <c r="AO10">
        <v>0</v>
      </c>
      <c r="AP10">
        <v>3.2025000000000001</v>
      </c>
      <c r="AQ10">
        <v>0</v>
      </c>
      <c r="AR10">
        <v>6.6239999999999997</v>
      </c>
      <c r="AS10">
        <v>24.75168</v>
      </c>
      <c r="AT10">
        <v>14.02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61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1666.5645140000004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186</v>
      </c>
      <c r="L11">
        <v>239</v>
      </c>
      <c r="M11">
        <v>92</v>
      </c>
      <c r="N11">
        <v>118.125</v>
      </c>
      <c r="O11">
        <v>123.66562500000001</v>
      </c>
      <c r="P11">
        <v>123.375</v>
      </c>
      <c r="Q11">
        <v>7.9917129999999998</v>
      </c>
      <c r="R11">
        <v>12</v>
      </c>
      <c r="S11">
        <v>8.6097140000000003</v>
      </c>
      <c r="T11">
        <v>0</v>
      </c>
      <c r="U11">
        <v>418.77</v>
      </c>
      <c r="V11">
        <v>5</v>
      </c>
      <c r="W11">
        <v>18.485900000000001</v>
      </c>
      <c r="X11">
        <v>61.930100000000003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16.478852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54.059399999999997</v>
      </c>
      <c r="AL11">
        <v>12.782</v>
      </c>
      <c r="AM11">
        <v>0</v>
      </c>
      <c r="AN11">
        <v>0.59302999999999995</v>
      </c>
      <c r="AO11">
        <v>0</v>
      </c>
      <c r="AP11">
        <v>11.922267</v>
      </c>
      <c r="AQ11">
        <v>0</v>
      </c>
      <c r="AR11">
        <v>6.6239999999999997</v>
      </c>
      <c r="AS11">
        <v>24.75168</v>
      </c>
      <c r="AT11">
        <v>13.73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58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1613.8942810000001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186</v>
      </c>
      <c r="L12">
        <v>239</v>
      </c>
      <c r="M12">
        <v>92</v>
      </c>
      <c r="N12">
        <v>118.125</v>
      </c>
      <c r="O12">
        <v>123.66562500000001</v>
      </c>
      <c r="P12">
        <v>123.375</v>
      </c>
      <c r="Q12">
        <v>7.9917129999999998</v>
      </c>
      <c r="R12">
        <v>12</v>
      </c>
      <c r="S12">
        <v>8.6097140000000003</v>
      </c>
      <c r="T12">
        <v>0</v>
      </c>
      <c r="U12">
        <v>418.77</v>
      </c>
      <c r="V12">
        <v>5</v>
      </c>
      <c r="W12">
        <v>18.485900000000001</v>
      </c>
      <c r="X12">
        <v>61.930100000000003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16.478852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54.059399999999997</v>
      </c>
      <c r="AL12">
        <v>12.782</v>
      </c>
      <c r="AM12">
        <v>0</v>
      </c>
      <c r="AN12">
        <v>0.59302999999999995</v>
      </c>
      <c r="AO12">
        <v>0</v>
      </c>
      <c r="AP12">
        <v>11.922267</v>
      </c>
      <c r="AQ12">
        <v>0</v>
      </c>
      <c r="AR12">
        <v>6.6239999999999997</v>
      </c>
      <c r="AS12">
        <v>24.75168</v>
      </c>
      <c r="AT12">
        <v>13.39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58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1613.5542810000002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186</v>
      </c>
      <c r="L13">
        <v>239</v>
      </c>
      <c r="M13">
        <v>92</v>
      </c>
      <c r="N13">
        <v>118.125</v>
      </c>
      <c r="O13">
        <v>123.66562500000001</v>
      </c>
      <c r="P13">
        <v>123.375</v>
      </c>
      <c r="Q13">
        <v>7.9917129999999998</v>
      </c>
      <c r="R13">
        <v>11.82</v>
      </c>
      <c r="S13">
        <v>8.6097140000000003</v>
      </c>
      <c r="T13">
        <v>0</v>
      </c>
      <c r="U13">
        <v>418.77</v>
      </c>
      <c r="V13">
        <v>4.8899999999999997</v>
      </c>
      <c r="W13">
        <v>11.82</v>
      </c>
      <c r="X13">
        <v>42.946953999999998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16.478852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54.059399999999997</v>
      </c>
      <c r="AL13">
        <v>12.782</v>
      </c>
      <c r="AM13">
        <v>0</v>
      </c>
      <c r="AN13">
        <v>0.59302999999999995</v>
      </c>
      <c r="AO13">
        <v>0</v>
      </c>
      <c r="AP13">
        <v>11.922267</v>
      </c>
      <c r="AQ13">
        <v>0</v>
      </c>
      <c r="AR13">
        <v>6.6239999999999997</v>
      </c>
      <c r="AS13">
        <v>9.4163999999999994</v>
      </c>
      <c r="AT13">
        <v>13.68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1571.5699550000002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186</v>
      </c>
      <c r="L14">
        <v>239</v>
      </c>
      <c r="M14">
        <v>92</v>
      </c>
      <c r="N14">
        <v>118.125</v>
      </c>
      <c r="O14">
        <v>123.66562500000001</v>
      </c>
      <c r="P14">
        <v>123.375</v>
      </c>
      <c r="Q14">
        <v>7.9917129999999998</v>
      </c>
      <c r="R14">
        <v>11.82</v>
      </c>
      <c r="S14">
        <v>8.6097140000000003</v>
      </c>
      <c r="T14">
        <v>0</v>
      </c>
      <c r="U14">
        <v>418.77</v>
      </c>
      <c r="V14">
        <v>4.8899999999999997</v>
      </c>
      <c r="W14">
        <v>11.82</v>
      </c>
      <c r="X14">
        <v>42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16.478852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54.059399999999997</v>
      </c>
      <c r="AL14">
        <v>12.782</v>
      </c>
      <c r="AM14">
        <v>0</v>
      </c>
      <c r="AN14">
        <v>0.59302999999999995</v>
      </c>
      <c r="AO14">
        <v>0</v>
      </c>
      <c r="AP14">
        <v>11.922267</v>
      </c>
      <c r="AQ14">
        <v>0</v>
      </c>
      <c r="AR14">
        <v>6.6239999999999997</v>
      </c>
      <c r="AS14">
        <v>6.0533999999999999</v>
      </c>
      <c r="AT14">
        <v>14.17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58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1568.7500010000001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186</v>
      </c>
      <c r="L15">
        <v>239</v>
      </c>
      <c r="M15">
        <v>92</v>
      </c>
      <c r="N15">
        <v>118.125</v>
      </c>
      <c r="O15">
        <v>123.66562500000001</v>
      </c>
      <c r="P15">
        <v>123.375</v>
      </c>
      <c r="Q15">
        <v>7.9917129999999998</v>
      </c>
      <c r="R15">
        <v>11.82</v>
      </c>
      <c r="S15">
        <v>8.6097140000000003</v>
      </c>
      <c r="T15">
        <v>0</v>
      </c>
      <c r="U15">
        <v>418.77</v>
      </c>
      <c r="V15">
        <v>4.8899999999999997</v>
      </c>
      <c r="W15">
        <v>11.82</v>
      </c>
      <c r="X15">
        <v>42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16.478852</v>
      </c>
      <c r="AF15">
        <v>8.8740000000000006</v>
      </c>
      <c r="AG15">
        <v>0</v>
      </c>
      <c r="AH15">
        <v>0</v>
      </c>
      <c r="AI15">
        <v>0</v>
      </c>
      <c r="AJ15">
        <v>0</v>
      </c>
      <c r="AK15">
        <v>54.059399999999997</v>
      </c>
      <c r="AL15">
        <v>12.782</v>
      </c>
      <c r="AM15">
        <v>0</v>
      </c>
      <c r="AN15">
        <v>0.59302999999999995</v>
      </c>
      <c r="AO15">
        <v>0</v>
      </c>
      <c r="AP15">
        <v>2.5619999999999998</v>
      </c>
      <c r="AQ15">
        <v>0</v>
      </c>
      <c r="AR15">
        <v>6.6239999999999997</v>
      </c>
      <c r="AS15">
        <v>6.0533999999999999</v>
      </c>
      <c r="AT15">
        <v>15.29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57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1568.383734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186</v>
      </c>
      <c r="L16">
        <v>239</v>
      </c>
      <c r="M16">
        <v>92</v>
      </c>
      <c r="N16">
        <v>118.125</v>
      </c>
      <c r="O16">
        <v>123.66562500000001</v>
      </c>
      <c r="P16">
        <v>123.375</v>
      </c>
      <c r="Q16">
        <v>7.9917129999999998</v>
      </c>
      <c r="R16">
        <v>11.82</v>
      </c>
      <c r="S16">
        <v>8.6097140000000003</v>
      </c>
      <c r="T16">
        <v>0</v>
      </c>
      <c r="U16">
        <v>418.77</v>
      </c>
      <c r="V16">
        <v>4.8899999999999997</v>
      </c>
      <c r="W16">
        <v>11.82</v>
      </c>
      <c r="X16">
        <v>42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16.478852</v>
      </c>
      <c r="AF16">
        <v>8.8740000000000006</v>
      </c>
      <c r="AG16">
        <v>0</v>
      </c>
      <c r="AH16">
        <v>0</v>
      </c>
      <c r="AI16">
        <v>0</v>
      </c>
      <c r="AJ16">
        <v>0</v>
      </c>
      <c r="AK16">
        <v>54.059399999999997</v>
      </c>
      <c r="AL16">
        <v>12.782</v>
      </c>
      <c r="AM16">
        <v>0</v>
      </c>
      <c r="AN16">
        <v>0.59302999999999995</v>
      </c>
      <c r="AO16">
        <v>0</v>
      </c>
      <c r="AP16">
        <v>2.5619999999999998</v>
      </c>
      <c r="AQ16">
        <v>0</v>
      </c>
      <c r="AR16">
        <v>6.6239999999999997</v>
      </c>
      <c r="AS16">
        <v>6.0533999999999999</v>
      </c>
      <c r="AT16">
        <v>14.46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56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1566.5537340000001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186</v>
      </c>
      <c r="L17">
        <v>239</v>
      </c>
      <c r="M17">
        <v>92</v>
      </c>
      <c r="N17">
        <v>118.125</v>
      </c>
      <c r="O17">
        <v>123.66562500000001</v>
      </c>
      <c r="P17">
        <v>123.375</v>
      </c>
      <c r="Q17">
        <v>7.9917129999999998</v>
      </c>
      <c r="R17">
        <v>11.82</v>
      </c>
      <c r="S17">
        <v>8.6097140000000003</v>
      </c>
      <c r="T17">
        <v>0</v>
      </c>
      <c r="U17">
        <v>418.77</v>
      </c>
      <c r="V17">
        <v>4.8899999999999997</v>
      </c>
      <c r="W17">
        <v>11.82</v>
      </c>
      <c r="X17">
        <v>42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16.478852</v>
      </c>
      <c r="AF17">
        <v>8.8740000000000006</v>
      </c>
      <c r="AG17">
        <v>0</v>
      </c>
      <c r="AH17">
        <v>0</v>
      </c>
      <c r="AI17">
        <v>0</v>
      </c>
      <c r="AJ17">
        <v>0</v>
      </c>
      <c r="AK17">
        <v>54.059399999999997</v>
      </c>
      <c r="AL17">
        <v>12.782</v>
      </c>
      <c r="AM17">
        <v>0</v>
      </c>
      <c r="AN17">
        <v>0.59302999999999995</v>
      </c>
      <c r="AO17">
        <v>0</v>
      </c>
      <c r="AP17">
        <v>2.5619999999999998</v>
      </c>
      <c r="AQ17">
        <v>0</v>
      </c>
      <c r="AR17">
        <v>6.6239999999999997</v>
      </c>
      <c r="AS17">
        <v>6.0533999999999999</v>
      </c>
      <c r="AT17">
        <v>17.18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56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1569.2737340000001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186</v>
      </c>
      <c r="L18">
        <v>239</v>
      </c>
      <c r="M18">
        <v>92</v>
      </c>
      <c r="N18">
        <v>118.125</v>
      </c>
      <c r="O18">
        <v>123.66562500000001</v>
      </c>
      <c r="P18">
        <v>123.375</v>
      </c>
      <c r="Q18">
        <v>7.9917129999999998</v>
      </c>
      <c r="R18">
        <v>11.82</v>
      </c>
      <c r="S18">
        <v>8.6097140000000003</v>
      </c>
      <c r="T18">
        <v>0</v>
      </c>
      <c r="U18">
        <v>418.77</v>
      </c>
      <c r="V18">
        <v>4.8899999999999997</v>
      </c>
      <c r="W18">
        <v>11.82</v>
      </c>
      <c r="X18">
        <v>42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16.478852</v>
      </c>
      <c r="AF18">
        <v>8.8740000000000006</v>
      </c>
      <c r="AG18">
        <v>0</v>
      </c>
      <c r="AH18">
        <v>2.8410000000000002</v>
      </c>
      <c r="AI18">
        <v>0</v>
      </c>
      <c r="AJ18">
        <v>0</v>
      </c>
      <c r="AK18">
        <v>54.059399999999997</v>
      </c>
      <c r="AL18">
        <v>12.782</v>
      </c>
      <c r="AM18">
        <v>0</v>
      </c>
      <c r="AN18">
        <v>0.59302999999999995</v>
      </c>
      <c r="AO18">
        <v>0</v>
      </c>
      <c r="AP18">
        <v>2.5619999999999998</v>
      </c>
      <c r="AQ18">
        <v>0</v>
      </c>
      <c r="AR18">
        <v>6.6239999999999997</v>
      </c>
      <c r="AS18">
        <v>6.0533999999999999</v>
      </c>
      <c r="AT18">
        <v>17.989999999999998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56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1572.9247339999999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186</v>
      </c>
      <c r="L19">
        <v>239</v>
      </c>
      <c r="M19">
        <v>92</v>
      </c>
      <c r="N19">
        <v>118.125</v>
      </c>
      <c r="O19">
        <v>123.66562500000001</v>
      </c>
      <c r="P19">
        <v>123.375</v>
      </c>
      <c r="Q19">
        <v>7.9917129999999998</v>
      </c>
      <c r="R19">
        <v>11.82</v>
      </c>
      <c r="S19">
        <v>8.6097140000000003</v>
      </c>
      <c r="T19">
        <v>0</v>
      </c>
      <c r="U19">
        <v>418.77</v>
      </c>
      <c r="V19">
        <v>4.8899999999999997</v>
      </c>
      <c r="W19">
        <v>19</v>
      </c>
      <c r="X19">
        <v>42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16.478852</v>
      </c>
      <c r="AF19">
        <v>8.8740000000000006</v>
      </c>
      <c r="AG19">
        <v>0</v>
      </c>
      <c r="AH19">
        <v>18.940000000000001</v>
      </c>
      <c r="AI19">
        <v>0</v>
      </c>
      <c r="AJ19">
        <v>0</v>
      </c>
      <c r="AK19">
        <v>54.059399999999997</v>
      </c>
      <c r="AL19">
        <v>2.3239999999999998</v>
      </c>
      <c r="AM19">
        <v>0</v>
      </c>
      <c r="AN19">
        <v>0.59302999999999995</v>
      </c>
      <c r="AO19">
        <v>0</v>
      </c>
      <c r="AP19">
        <v>3.2025000000000001</v>
      </c>
      <c r="AQ19">
        <v>0</v>
      </c>
      <c r="AR19">
        <v>6.6239999999999997</v>
      </c>
      <c r="AS19">
        <v>6.0533999999999999</v>
      </c>
      <c r="AT19">
        <v>17.510000000000002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59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1588.9062340000005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186</v>
      </c>
      <c r="L20">
        <v>239</v>
      </c>
      <c r="M20">
        <v>92</v>
      </c>
      <c r="N20">
        <v>118.125</v>
      </c>
      <c r="O20">
        <v>123.66562500000001</v>
      </c>
      <c r="P20">
        <v>123.375</v>
      </c>
      <c r="Q20">
        <v>7.9917129999999998</v>
      </c>
      <c r="R20">
        <v>11.82</v>
      </c>
      <c r="S20">
        <v>8.6097140000000003</v>
      </c>
      <c r="T20">
        <v>0</v>
      </c>
      <c r="U20">
        <v>418.77</v>
      </c>
      <c r="V20">
        <v>4.8899999999999997</v>
      </c>
      <c r="W20">
        <v>33.346499999999999</v>
      </c>
      <c r="X20">
        <v>65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16.478852</v>
      </c>
      <c r="AF20">
        <v>8.8740000000000006</v>
      </c>
      <c r="AG20">
        <v>0</v>
      </c>
      <c r="AH20">
        <v>18.940000000000001</v>
      </c>
      <c r="AI20">
        <v>0</v>
      </c>
      <c r="AJ20">
        <v>0</v>
      </c>
      <c r="AK20">
        <v>54.059399999999997</v>
      </c>
      <c r="AL20">
        <v>2.3239999999999998</v>
      </c>
      <c r="AM20">
        <v>0</v>
      </c>
      <c r="AN20">
        <v>0.59302999999999995</v>
      </c>
      <c r="AO20">
        <v>0</v>
      </c>
      <c r="AP20">
        <v>3.2025000000000001</v>
      </c>
      <c r="AQ20">
        <v>0</v>
      </c>
      <c r="AR20">
        <v>6.6239999999999997</v>
      </c>
      <c r="AS20">
        <v>6.0533999999999999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1626.7427340000006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186</v>
      </c>
      <c r="L21">
        <v>239</v>
      </c>
      <c r="M21">
        <v>92</v>
      </c>
      <c r="N21">
        <v>118.125</v>
      </c>
      <c r="O21">
        <v>123.66562500000001</v>
      </c>
      <c r="P21">
        <v>123.375</v>
      </c>
      <c r="Q21">
        <v>7.9917129999999998</v>
      </c>
      <c r="R21">
        <v>11.82</v>
      </c>
      <c r="S21">
        <v>8.6097140000000003</v>
      </c>
      <c r="T21">
        <v>0</v>
      </c>
      <c r="U21">
        <v>418.77</v>
      </c>
      <c r="V21">
        <v>4.8899999999999997</v>
      </c>
      <c r="W21">
        <v>44.359400000000001</v>
      </c>
      <c r="X21">
        <v>135.04990000000001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16.478852</v>
      </c>
      <c r="AF21">
        <v>8.8740000000000006</v>
      </c>
      <c r="AG21">
        <v>0</v>
      </c>
      <c r="AH21">
        <v>18.940000000000001</v>
      </c>
      <c r="AI21">
        <v>0</v>
      </c>
      <c r="AJ21">
        <v>0</v>
      </c>
      <c r="AK21">
        <v>54.059399999999997</v>
      </c>
      <c r="AL21">
        <v>2.3239999999999998</v>
      </c>
      <c r="AM21">
        <v>0</v>
      </c>
      <c r="AN21">
        <v>0.59302999999999995</v>
      </c>
      <c r="AO21">
        <v>0</v>
      </c>
      <c r="AP21">
        <v>3.2025000000000001</v>
      </c>
      <c r="AQ21">
        <v>0</v>
      </c>
      <c r="AR21">
        <v>6.6239999999999997</v>
      </c>
      <c r="AS21">
        <v>6.0533999999999999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59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1709.8055340000005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186</v>
      </c>
      <c r="L22">
        <v>239</v>
      </c>
      <c r="M22">
        <v>92</v>
      </c>
      <c r="N22">
        <v>118.125</v>
      </c>
      <c r="O22">
        <v>123.66562500000001</v>
      </c>
      <c r="P22">
        <v>123.375</v>
      </c>
      <c r="Q22">
        <v>7.9917129999999998</v>
      </c>
      <c r="R22">
        <v>11.82</v>
      </c>
      <c r="S22">
        <v>4</v>
      </c>
      <c r="T22">
        <v>0</v>
      </c>
      <c r="U22">
        <v>418.77</v>
      </c>
      <c r="V22">
        <v>4.8899999999999997</v>
      </c>
      <c r="W22">
        <v>44.359400000000001</v>
      </c>
      <c r="X22">
        <v>135.04990000000001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16.478852</v>
      </c>
      <c r="AF22">
        <v>8.8740000000000006</v>
      </c>
      <c r="AG22">
        <v>0</v>
      </c>
      <c r="AH22">
        <v>18.940000000000001</v>
      </c>
      <c r="AI22">
        <v>0</v>
      </c>
      <c r="AJ22">
        <v>0</v>
      </c>
      <c r="AK22">
        <v>54.059399999999997</v>
      </c>
      <c r="AL22">
        <v>2.3239999999999998</v>
      </c>
      <c r="AM22">
        <v>0</v>
      </c>
      <c r="AN22">
        <v>0.59302999999999995</v>
      </c>
      <c r="AO22">
        <v>0</v>
      </c>
      <c r="AP22">
        <v>3.2025000000000001</v>
      </c>
      <c r="AQ22">
        <v>0</v>
      </c>
      <c r="AR22">
        <v>6.6239999999999997</v>
      </c>
      <c r="AS22">
        <v>6.0533999999999999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1705.1958200000006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186</v>
      </c>
      <c r="L23">
        <v>239</v>
      </c>
      <c r="M23">
        <v>92</v>
      </c>
      <c r="N23">
        <v>118.125</v>
      </c>
      <c r="O23">
        <v>123.66562500000001</v>
      </c>
      <c r="P23">
        <v>123.375</v>
      </c>
      <c r="Q23">
        <v>7.9733479999999997</v>
      </c>
      <c r="R23">
        <v>19.415043000000001</v>
      </c>
      <c r="S23">
        <v>4</v>
      </c>
      <c r="T23">
        <v>0</v>
      </c>
      <c r="U23">
        <v>418.77</v>
      </c>
      <c r="V23">
        <v>9.8691150000000007</v>
      </c>
      <c r="W23">
        <v>45.22</v>
      </c>
      <c r="X23">
        <v>135.04990000000001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16.478852</v>
      </c>
      <c r="AF23">
        <v>8.8740000000000006</v>
      </c>
      <c r="AG23">
        <v>0</v>
      </c>
      <c r="AH23">
        <v>18.940000000000001</v>
      </c>
      <c r="AI23">
        <v>0</v>
      </c>
      <c r="AJ23">
        <v>0</v>
      </c>
      <c r="AK23">
        <v>54.059399999999997</v>
      </c>
      <c r="AL23">
        <v>2.3239999999999998</v>
      </c>
      <c r="AM23">
        <v>0</v>
      </c>
      <c r="AN23">
        <v>0.59302999999999995</v>
      </c>
      <c r="AO23">
        <v>0</v>
      </c>
      <c r="AP23">
        <v>3.2025000000000001</v>
      </c>
      <c r="AQ23">
        <v>15.561</v>
      </c>
      <c r="AR23">
        <v>6.6239999999999997</v>
      </c>
      <c r="AS23">
        <v>6.0533999999999999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60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1735.1732130000003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214.67939999999999</v>
      </c>
      <c r="L24">
        <v>239</v>
      </c>
      <c r="M24">
        <v>92</v>
      </c>
      <c r="N24">
        <v>118.125</v>
      </c>
      <c r="O24">
        <v>123.66562500000001</v>
      </c>
      <c r="P24">
        <v>123.375</v>
      </c>
      <c r="Q24">
        <v>7.9733479999999997</v>
      </c>
      <c r="R24">
        <v>36.622999999999998</v>
      </c>
      <c r="S24">
        <v>4</v>
      </c>
      <c r="T24">
        <v>0</v>
      </c>
      <c r="U24">
        <v>418.77</v>
      </c>
      <c r="V24">
        <v>14.366201999999999</v>
      </c>
      <c r="W24">
        <v>45.22</v>
      </c>
      <c r="X24">
        <v>130.04990000000001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16.478852</v>
      </c>
      <c r="AF24">
        <v>8.8740000000000006</v>
      </c>
      <c r="AG24">
        <v>0</v>
      </c>
      <c r="AH24">
        <v>37.880000000000003</v>
      </c>
      <c r="AI24">
        <v>0</v>
      </c>
      <c r="AJ24">
        <v>0</v>
      </c>
      <c r="AK24">
        <v>54.059399999999997</v>
      </c>
      <c r="AL24">
        <v>2.3239999999999998</v>
      </c>
      <c r="AM24">
        <v>0</v>
      </c>
      <c r="AN24">
        <v>0.59302999999999995</v>
      </c>
      <c r="AO24">
        <v>0</v>
      </c>
      <c r="AP24">
        <v>3.2025000000000001</v>
      </c>
      <c r="AQ24">
        <v>31.122</v>
      </c>
      <c r="AR24">
        <v>6.6239999999999997</v>
      </c>
      <c r="AS24">
        <v>6.0533999999999999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64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1819.0586570000005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267.67939999999999</v>
      </c>
      <c r="L25">
        <v>239</v>
      </c>
      <c r="M25">
        <v>92</v>
      </c>
      <c r="N25">
        <v>118.125</v>
      </c>
      <c r="O25">
        <v>123.66562500000001</v>
      </c>
      <c r="P25">
        <v>123.375</v>
      </c>
      <c r="Q25">
        <v>7.657432</v>
      </c>
      <c r="R25">
        <v>42.390099999999997</v>
      </c>
      <c r="S25">
        <v>4</v>
      </c>
      <c r="T25">
        <v>0</v>
      </c>
      <c r="U25">
        <v>418.77</v>
      </c>
      <c r="V25">
        <v>20.181362</v>
      </c>
      <c r="W25">
        <v>45.22</v>
      </c>
      <c r="X25">
        <v>147.515625</v>
      </c>
      <c r="Y25">
        <v>0</v>
      </c>
      <c r="Z25">
        <v>0</v>
      </c>
      <c r="AA25">
        <v>0</v>
      </c>
      <c r="AB25">
        <v>13.17004</v>
      </c>
      <c r="AC25">
        <v>0</v>
      </c>
      <c r="AD25">
        <v>0</v>
      </c>
      <c r="AE25">
        <v>16.478852</v>
      </c>
      <c r="AF25">
        <v>8.8740000000000006</v>
      </c>
      <c r="AG25">
        <v>0</v>
      </c>
      <c r="AH25">
        <v>56.82</v>
      </c>
      <c r="AI25">
        <v>0</v>
      </c>
      <c r="AJ25">
        <v>0</v>
      </c>
      <c r="AK25">
        <v>54.059399999999997</v>
      </c>
      <c r="AL25">
        <v>2.3239999999999998</v>
      </c>
      <c r="AM25">
        <v>0</v>
      </c>
      <c r="AN25">
        <v>0.59302999999999995</v>
      </c>
      <c r="AO25">
        <v>0</v>
      </c>
      <c r="AP25">
        <v>3.2025000000000001</v>
      </c>
      <c r="AQ25">
        <v>31.122</v>
      </c>
      <c r="AR25">
        <v>6.6239999999999997</v>
      </c>
      <c r="AS25">
        <v>6.0533999999999999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66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1934.9007660000002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304.48320000000001</v>
      </c>
      <c r="L26">
        <v>253</v>
      </c>
      <c r="M26">
        <v>92</v>
      </c>
      <c r="N26">
        <v>118.125</v>
      </c>
      <c r="O26">
        <v>123.66562500000001</v>
      </c>
      <c r="P26">
        <v>123.375</v>
      </c>
      <c r="Q26">
        <v>12.03</v>
      </c>
      <c r="R26">
        <v>42.390099999999997</v>
      </c>
      <c r="S26">
        <v>4</v>
      </c>
      <c r="T26">
        <v>0</v>
      </c>
      <c r="U26">
        <v>418.77</v>
      </c>
      <c r="V26">
        <v>20.73</v>
      </c>
      <c r="W26">
        <v>45.22</v>
      </c>
      <c r="X26">
        <v>147.515625</v>
      </c>
      <c r="Y26">
        <v>0</v>
      </c>
      <c r="Z26">
        <v>0</v>
      </c>
      <c r="AA26">
        <v>0</v>
      </c>
      <c r="AB26">
        <v>13.17004</v>
      </c>
      <c r="AC26">
        <v>0</v>
      </c>
      <c r="AD26">
        <v>9.1360360000000007</v>
      </c>
      <c r="AE26">
        <v>32.957704</v>
      </c>
      <c r="AF26">
        <v>8.8740000000000006</v>
      </c>
      <c r="AG26">
        <v>0</v>
      </c>
      <c r="AH26">
        <v>72.918999999999997</v>
      </c>
      <c r="AI26">
        <v>3.819</v>
      </c>
      <c r="AJ26">
        <v>0</v>
      </c>
      <c r="AK26">
        <v>54.059399999999997</v>
      </c>
      <c r="AL26">
        <v>2.3239999999999998</v>
      </c>
      <c r="AM26">
        <v>5.1986999999999997</v>
      </c>
      <c r="AN26">
        <v>0.59302999999999995</v>
      </c>
      <c r="AO26">
        <v>0</v>
      </c>
      <c r="AP26">
        <v>3.2025000000000001</v>
      </c>
      <c r="AQ26">
        <v>46.683</v>
      </c>
      <c r="AR26">
        <v>6.6239999999999997</v>
      </c>
      <c r="AS26">
        <v>6.0533999999999999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2060.9183600000006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341.56009999999998</v>
      </c>
      <c r="L27">
        <v>311.730366</v>
      </c>
      <c r="M27">
        <v>92</v>
      </c>
      <c r="N27">
        <v>118.125</v>
      </c>
      <c r="O27">
        <v>123.66562500000001</v>
      </c>
      <c r="P27">
        <v>123.375</v>
      </c>
      <c r="Q27">
        <v>15.2522</v>
      </c>
      <c r="R27">
        <v>42.390099999999997</v>
      </c>
      <c r="S27">
        <v>4</v>
      </c>
      <c r="T27">
        <v>0</v>
      </c>
      <c r="U27">
        <v>418.77</v>
      </c>
      <c r="V27">
        <v>20.73</v>
      </c>
      <c r="W27">
        <v>45.22</v>
      </c>
      <c r="X27">
        <v>147.515625</v>
      </c>
      <c r="Y27">
        <v>0</v>
      </c>
      <c r="Z27">
        <v>2.2000000000000002</v>
      </c>
      <c r="AA27">
        <v>7.0309999999999997</v>
      </c>
      <c r="AB27">
        <v>26.34008</v>
      </c>
      <c r="AC27">
        <v>0</v>
      </c>
      <c r="AD27">
        <v>18.272072000000001</v>
      </c>
      <c r="AE27">
        <v>49.436556000000003</v>
      </c>
      <c r="AF27">
        <v>17.748000000000001</v>
      </c>
      <c r="AG27">
        <v>0</v>
      </c>
      <c r="AH27">
        <v>104.17</v>
      </c>
      <c r="AI27">
        <v>16.350411999999999</v>
      </c>
      <c r="AJ27">
        <v>0</v>
      </c>
      <c r="AK27">
        <v>54.059399999999997</v>
      </c>
      <c r="AL27">
        <v>12.782</v>
      </c>
      <c r="AM27">
        <v>10.536032000000001</v>
      </c>
      <c r="AN27">
        <v>0.59302999999999995</v>
      </c>
      <c r="AO27">
        <v>0</v>
      </c>
      <c r="AP27">
        <v>3.2025000000000001</v>
      </c>
      <c r="AQ27">
        <v>46.683</v>
      </c>
      <c r="AR27">
        <v>6.6239999999999997</v>
      </c>
      <c r="AS27">
        <v>6.0533999999999999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73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2279.4154979999998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341.56009999999998</v>
      </c>
      <c r="L28">
        <v>362</v>
      </c>
      <c r="M28">
        <v>92</v>
      </c>
      <c r="N28">
        <v>118.125</v>
      </c>
      <c r="O28">
        <v>123.66562500000001</v>
      </c>
      <c r="P28">
        <v>123.375</v>
      </c>
      <c r="Q28">
        <v>15.2522</v>
      </c>
      <c r="R28">
        <v>42.390099999999997</v>
      </c>
      <c r="S28">
        <v>4</v>
      </c>
      <c r="T28">
        <v>0</v>
      </c>
      <c r="U28">
        <v>418.77</v>
      </c>
      <c r="V28">
        <v>20.73</v>
      </c>
      <c r="W28">
        <v>45.22</v>
      </c>
      <c r="X28">
        <v>147.515625</v>
      </c>
      <c r="Y28">
        <v>0</v>
      </c>
      <c r="Z28">
        <v>13.041600000000001</v>
      </c>
      <c r="AA28">
        <v>26.07</v>
      </c>
      <c r="AB28">
        <v>39.510120000000001</v>
      </c>
      <c r="AC28">
        <v>9.6778399999999998</v>
      </c>
      <c r="AD28">
        <v>27.408107999999999</v>
      </c>
      <c r="AE28">
        <v>49.436556000000003</v>
      </c>
      <c r="AF28">
        <v>26.622</v>
      </c>
      <c r="AG28">
        <v>0</v>
      </c>
      <c r="AH28">
        <v>132.58000000000001</v>
      </c>
      <c r="AI28">
        <v>16.350411999999999</v>
      </c>
      <c r="AJ28">
        <v>0</v>
      </c>
      <c r="AK28">
        <v>54.059399999999997</v>
      </c>
      <c r="AL28">
        <v>12.782</v>
      </c>
      <c r="AM28">
        <v>10.536032000000001</v>
      </c>
      <c r="AN28">
        <v>0.59302999999999995</v>
      </c>
      <c r="AO28">
        <v>0</v>
      </c>
      <c r="AP28">
        <v>3.2025000000000001</v>
      </c>
      <c r="AQ28">
        <v>46.683</v>
      </c>
      <c r="AR28">
        <v>6.6239999999999997</v>
      </c>
      <c r="AS28">
        <v>6.0533999999999999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79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2434.8336479999998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341.56009999999998</v>
      </c>
      <c r="L29">
        <v>396</v>
      </c>
      <c r="M29">
        <v>92</v>
      </c>
      <c r="N29">
        <v>118.125</v>
      </c>
      <c r="O29">
        <v>123.66562500000001</v>
      </c>
      <c r="P29">
        <v>123.375</v>
      </c>
      <c r="Q29">
        <v>15.2522</v>
      </c>
      <c r="R29">
        <v>42.390099999999997</v>
      </c>
      <c r="S29">
        <v>4</v>
      </c>
      <c r="T29">
        <v>0</v>
      </c>
      <c r="U29">
        <v>418.77</v>
      </c>
      <c r="V29">
        <v>20.73</v>
      </c>
      <c r="W29">
        <v>45.22</v>
      </c>
      <c r="X29">
        <v>147.515625</v>
      </c>
      <c r="Y29">
        <v>0</v>
      </c>
      <c r="Z29">
        <v>13.041600000000001</v>
      </c>
      <c r="AA29">
        <v>27.65</v>
      </c>
      <c r="AB29">
        <v>39.510120000000001</v>
      </c>
      <c r="AC29">
        <v>9.6778399999999998</v>
      </c>
      <c r="AD29">
        <v>27.408107999999999</v>
      </c>
      <c r="AE29">
        <v>49.436556000000003</v>
      </c>
      <c r="AF29">
        <v>26.622</v>
      </c>
      <c r="AG29">
        <v>0</v>
      </c>
      <c r="AH29">
        <v>132.58000000000001</v>
      </c>
      <c r="AI29">
        <v>16.350411999999999</v>
      </c>
      <c r="AJ29">
        <v>0</v>
      </c>
      <c r="AK29">
        <v>54.059399999999997</v>
      </c>
      <c r="AL29">
        <v>12.782</v>
      </c>
      <c r="AM29">
        <v>10.536032000000001</v>
      </c>
      <c r="AN29">
        <v>0.59302999999999995</v>
      </c>
      <c r="AO29">
        <v>0</v>
      </c>
      <c r="AP29">
        <v>3.2025000000000001</v>
      </c>
      <c r="AQ29">
        <v>46.683</v>
      </c>
      <c r="AR29">
        <v>6.6239999999999997</v>
      </c>
      <c r="AS29">
        <v>6.0533999999999999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85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2476.4136479999993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341.56009999999998</v>
      </c>
      <c r="L30">
        <v>450</v>
      </c>
      <c r="M30">
        <v>92</v>
      </c>
      <c r="N30">
        <v>118.125</v>
      </c>
      <c r="O30">
        <v>123.66562500000001</v>
      </c>
      <c r="P30">
        <v>123.375</v>
      </c>
      <c r="Q30">
        <v>15.2522</v>
      </c>
      <c r="R30">
        <v>42.390099999999997</v>
      </c>
      <c r="S30">
        <v>4</v>
      </c>
      <c r="T30">
        <v>0</v>
      </c>
      <c r="U30">
        <v>418.77</v>
      </c>
      <c r="V30">
        <v>20.73</v>
      </c>
      <c r="W30">
        <v>45.22</v>
      </c>
      <c r="X30">
        <v>147.515625</v>
      </c>
      <c r="Y30">
        <v>0</v>
      </c>
      <c r="Z30">
        <v>13.041600000000001</v>
      </c>
      <c r="AA30">
        <v>27.65</v>
      </c>
      <c r="AB30">
        <v>39.510120000000001</v>
      </c>
      <c r="AC30">
        <v>9.6778399999999998</v>
      </c>
      <c r="AD30">
        <v>27.408107999999999</v>
      </c>
      <c r="AE30">
        <v>49.436556000000003</v>
      </c>
      <c r="AF30">
        <v>26.622</v>
      </c>
      <c r="AG30">
        <v>0</v>
      </c>
      <c r="AH30">
        <v>132.58000000000001</v>
      </c>
      <c r="AI30">
        <v>16.350411999999999</v>
      </c>
      <c r="AJ30">
        <v>0</v>
      </c>
      <c r="AK30">
        <v>54.059399999999997</v>
      </c>
      <c r="AL30">
        <v>12.782</v>
      </c>
      <c r="AM30">
        <v>10.536032000000001</v>
      </c>
      <c r="AN30">
        <v>0.59302999999999995</v>
      </c>
      <c r="AO30">
        <v>0</v>
      </c>
      <c r="AP30">
        <v>3.2025000000000001</v>
      </c>
      <c r="AQ30">
        <v>46.683</v>
      </c>
      <c r="AR30">
        <v>39.744</v>
      </c>
      <c r="AS30">
        <v>6.0533999999999999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85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2563.5336479999996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341.56009999999998</v>
      </c>
      <c r="L31">
        <v>466</v>
      </c>
      <c r="M31">
        <v>92</v>
      </c>
      <c r="N31">
        <v>118.125</v>
      </c>
      <c r="O31">
        <v>123.66562500000001</v>
      </c>
      <c r="P31">
        <v>123.375</v>
      </c>
      <c r="Q31">
        <v>20.556000000000001</v>
      </c>
      <c r="R31">
        <v>42.390099999999997</v>
      </c>
      <c r="S31">
        <v>4</v>
      </c>
      <c r="T31">
        <v>0</v>
      </c>
      <c r="U31">
        <v>418.77</v>
      </c>
      <c r="V31">
        <v>20.73</v>
      </c>
      <c r="W31">
        <v>45.22</v>
      </c>
      <c r="X31">
        <v>147.515625</v>
      </c>
      <c r="Y31">
        <v>0</v>
      </c>
      <c r="Z31">
        <v>13.041600000000001</v>
      </c>
      <c r="AA31">
        <v>39.5</v>
      </c>
      <c r="AB31">
        <v>39.510120000000001</v>
      </c>
      <c r="AC31">
        <v>15.280799999999999</v>
      </c>
      <c r="AD31">
        <v>27.408107999999999</v>
      </c>
      <c r="AE31">
        <v>49.436556000000003</v>
      </c>
      <c r="AF31">
        <v>26.622</v>
      </c>
      <c r="AG31">
        <v>0</v>
      </c>
      <c r="AH31">
        <v>132.58000000000001</v>
      </c>
      <c r="AI31">
        <v>16.350411999999999</v>
      </c>
      <c r="AJ31">
        <v>0</v>
      </c>
      <c r="AK31">
        <v>54.059399999999997</v>
      </c>
      <c r="AL31">
        <v>12.782</v>
      </c>
      <c r="AM31">
        <v>10.536032000000001</v>
      </c>
      <c r="AN31">
        <v>0.59302999999999995</v>
      </c>
      <c r="AO31">
        <v>0</v>
      </c>
      <c r="AP31">
        <v>3.2025000000000001</v>
      </c>
      <c r="AQ31">
        <v>46.683</v>
      </c>
      <c r="AR31">
        <v>39.744</v>
      </c>
      <c r="AS31">
        <v>6.0533999999999999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93.75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2611.0404079999998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341.56009999999998</v>
      </c>
      <c r="L32">
        <v>466</v>
      </c>
      <c r="M32">
        <v>92</v>
      </c>
      <c r="N32">
        <v>118.125</v>
      </c>
      <c r="O32">
        <v>123.66562500000001</v>
      </c>
      <c r="P32">
        <v>123.375</v>
      </c>
      <c r="Q32">
        <v>20.556000000000001</v>
      </c>
      <c r="R32">
        <v>42.390099999999997</v>
      </c>
      <c r="S32">
        <v>4</v>
      </c>
      <c r="T32">
        <v>0</v>
      </c>
      <c r="U32">
        <v>418.77</v>
      </c>
      <c r="V32">
        <v>20.73</v>
      </c>
      <c r="W32">
        <v>45.22</v>
      </c>
      <c r="X32">
        <v>147.515625</v>
      </c>
      <c r="Y32">
        <v>0</v>
      </c>
      <c r="Z32">
        <v>13.041600000000001</v>
      </c>
      <c r="AA32">
        <v>39.5</v>
      </c>
      <c r="AB32">
        <v>39.510120000000001</v>
      </c>
      <c r="AC32">
        <v>15.280799999999999</v>
      </c>
      <c r="AD32">
        <v>27.408107999999999</v>
      </c>
      <c r="AE32">
        <v>49.436556000000003</v>
      </c>
      <c r="AF32">
        <v>26.622</v>
      </c>
      <c r="AG32">
        <v>0</v>
      </c>
      <c r="AH32">
        <v>132.58000000000001</v>
      </c>
      <c r="AI32">
        <v>3.1825000000000001</v>
      </c>
      <c r="AJ32">
        <v>0</v>
      </c>
      <c r="AK32">
        <v>54.059399999999997</v>
      </c>
      <c r="AL32">
        <v>12.782</v>
      </c>
      <c r="AM32">
        <v>10.536032000000001</v>
      </c>
      <c r="AN32">
        <v>0.59302999999999995</v>
      </c>
      <c r="AO32">
        <v>0</v>
      </c>
      <c r="AP32">
        <v>3.2025000000000001</v>
      </c>
      <c r="AQ32">
        <v>46.683</v>
      </c>
      <c r="AR32">
        <v>4.4160000000000004</v>
      </c>
      <c r="AS32">
        <v>6.0533999999999999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93.75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2562.544496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341.56009999999998</v>
      </c>
      <c r="L33">
        <v>458</v>
      </c>
      <c r="M33">
        <v>92</v>
      </c>
      <c r="N33">
        <v>118.125</v>
      </c>
      <c r="O33">
        <v>123.66562500000001</v>
      </c>
      <c r="P33">
        <v>123.375</v>
      </c>
      <c r="Q33">
        <v>18.337800000000001</v>
      </c>
      <c r="R33">
        <v>42.390099999999997</v>
      </c>
      <c r="S33">
        <v>4</v>
      </c>
      <c r="T33">
        <v>0</v>
      </c>
      <c r="U33">
        <v>418.77</v>
      </c>
      <c r="V33">
        <v>20.73</v>
      </c>
      <c r="W33">
        <v>45.22</v>
      </c>
      <c r="X33">
        <v>147.515625</v>
      </c>
      <c r="Y33">
        <v>0</v>
      </c>
      <c r="Z33">
        <v>13.041600000000001</v>
      </c>
      <c r="AA33">
        <v>39.5</v>
      </c>
      <c r="AB33">
        <v>39.510120000000001</v>
      </c>
      <c r="AC33">
        <v>15.280799999999999</v>
      </c>
      <c r="AD33">
        <v>27.408107999999999</v>
      </c>
      <c r="AE33">
        <v>49.436556000000003</v>
      </c>
      <c r="AF33">
        <v>26.622</v>
      </c>
      <c r="AG33">
        <v>0</v>
      </c>
      <c r="AH33">
        <v>132.58000000000001</v>
      </c>
      <c r="AI33">
        <v>0</v>
      </c>
      <c r="AJ33">
        <v>0</v>
      </c>
      <c r="AK33">
        <v>54.059399999999997</v>
      </c>
      <c r="AL33">
        <v>12.782</v>
      </c>
      <c r="AM33">
        <v>10.536032000000001</v>
      </c>
      <c r="AN33">
        <v>0.59302999999999995</v>
      </c>
      <c r="AO33">
        <v>0</v>
      </c>
      <c r="AP33">
        <v>3.2025000000000001</v>
      </c>
      <c r="AQ33">
        <v>46.683</v>
      </c>
      <c r="AR33">
        <v>4.4160000000000004</v>
      </c>
      <c r="AS33">
        <v>6.0533999999999999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93.75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2549.1437960000003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341.56009999999998</v>
      </c>
      <c r="L34">
        <v>458</v>
      </c>
      <c r="M34">
        <v>92</v>
      </c>
      <c r="N34">
        <v>118.125</v>
      </c>
      <c r="O34">
        <v>123.66562500000001</v>
      </c>
      <c r="P34">
        <v>123.375</v>
      </c>
      <c r="Q34">
        <v>18.337800000000001</v>
      </c>
      <c r="R34">
        <v>42.390099999999997</v>
      </c>
      <c r="S34">
        <v>4</v>
      </c>
      <c r="T34">
        <v>0</v>
      </c>
      <c r="U34">
        <v>418.77</v>
      </c>
      <c r="V34">
        <v>20.73</v>
      </c>
      <c r="W34">
        <v>45.22</v>
      </c>
      <c r="X34">
        <v>147.515625</v>
      </c>
      <c r="Y34">
        <v>0</v>
      </c>
      <c r="Z34">
        <v>6.5208000000000004</v>
      </c>
      <c r="AA34">
        <v>39.104999999999997</v>
      </c>
      <c r="AB34">
        <v>26.34008</v>
      </c>
      <c r="AC34">
        <v>0</v>
      </c>
      <c r="AD34">
        <v>18.272072000000001</v>
      </c>
      <c r="AE34">
        <v>49.436556000000003</v>
      </c>
      <c r="AF34">
        <v>8.8740000000000006</v>
      </c>
      <c r="AG34">
        <v>0</v>
      </c>
      <c r="AH34">
        <v>113.64</v>
      </c>
      <c r="AI34">
        <v>0</v>
      </c>
      <c r="AJ34">
        <v>0</v>
      </c>
      <c r="AK34">
        <v>54.059399999999997</v>
      </c>
      <c r="AL34">
        <v>12.782</v>
      </c>
      <c r="AM34">
        <v>10.536032000000001</v>
      </c>
      <c r="AN34">
        <v>0.59302999999999995</v>
      </c>
      <c r="AO34">
        <v>0</v>
      </c>
      <c r="AP34">
        <v>3.2025000000000001</v>
      </c>
      <c r="AQ34">
        <v>46.683</v>
      </c>
      <c r="AR34">
        <v>4.4160000000000004</v>
      </c>
      <c r="AS34">
        <v>6.0533999999999999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93.75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2467.9531199999997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341.56009999999998</v>
      </c>
      <c r="L35">
        <v>458</v>
      </c>
      <c r="M35">
        <v>92</v>
      </c>
      <c r="N35">
        <v>118.125</v>
      </c>
      <c r="O35">
        <v>123.66562500000001</v>
      </c>
      <c r="P35">
        <v>123.375</v>
      </c>
      <c r="Q35">
        <v>18.337800000000001</v>
      </c>
      <c r="R35">
        <v>42.390099999999997</v>
      </c>
      <c r="S35">
        <v>4</v>
      </c>
      <c r="T35">
        <v>0</v>
      </c>
      <c r="U35">
        <v>418.77</v>
      </c>
      <c r="V35">
        <v>20.73</v>
      </c>
      <c r="W35">
        <v>45.22</v>
      </c>
      <c r="X35">
        <v>147.515625</v>
      </c>
      <c r="Y35">
        <v>0</v>
      </c>
      <c r="Z35">
        <v>6.5208000000000004</v>
      </c>
      <c r="AA35">
        <v>26.07</v>
      </c>
      <c r="AB35">
        <v>13.17004</v>
      </c>
      <c r="AC35">
        <v>0</v>
      </c>
      <c r="AD35">
        <v>9.1360360000000007</v>
      </c>
      <c r="AE35">
        <v>32.957704</v>
      </c>
      <c r="AF35">
        <v>8.8740000000000006</v>
      </c>
      <c r="AG35">
        <v>0</v>
      </c>
      <c r="AH35">
        <v>75.760000000000005</v>
      </c>
      <c r="AI35">
        <v>0</v>
      </c>
      <c r="AJ35">
        <v>0</v>
      </c>
      <c r="AK35">
        <v>54.059399999999997</v>
      </c>
      <c r="AL35">
        <v>12.782</v>
      </c>
      <c r="AM35">
        <v>10.536032000000001</v>
      </c>
      <c r="AN35">
        <v>0.59302999999999995</v>
      </c>
      <c r="AO35">
        <v>0</v>
      </c>
      <c r="AP35">
        <v>3.843</v>
      </c>
      <c r="AQ35">
        <v>46.683</v>
      </c>
      <c r="AR35">
        <v>4.4160000000000004</v>
      </c>
      <c r="AS35">
        <v>6.0533999999999999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93.75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2378.8936920000001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341.56009999999998</v>
      </c>
      <c r="L36">
        <v>458</v>
      </c>
      <c r="M36">
        <v>92</v>
      </c>
      <c r="N36">
        <v>118.125</v>
      </c>
      <c r="O36">
        <v>123.66562500000001</v>
      </c>
      <c r="P36">
        <v>123.375</v>
      </c>
      <c r="Q36">
        <v>18.337800000000001</v>
      </c>
      <c r="R36">
        <v>42.390099999999997</v>
      </c>
      <c r="S36">
        <v>4</v>
      </c>
      <c r="T36">
        <v>0</v>
      </c>
      <c r="U36">
        <v>418.77</v>
      </c>
      <c r="V36">
        <v>20.73</v>
      </c>
      <c r="W36">
        <v>45.22</v>
      </c>
      <c r="X36">
        <v>147.515625</v>
      </c>
      <c r="Y36">
        <v>0</v>
      </c>
      <c r="Z36">
        <v>6.5208000000000004</v>
      </c>
      <c r="AA36">
        <v>13.43</v>
      </c>
      <c r="AB36">
        <v>13.17004</v>
      </c>
      <c r="AC36">
        <v>0</v>
      </c>
      <c r="AD36">
        <v>0</v>
      </c>
      <c r="AE36">
        <v>32.957704</v>
      </c>
      <c r="AF36">
        <v>8.8740000000000006</v>
      </c>
      <c r="AG36">
        <v>0</v>
      </c>
      <c r="AH36">
        <v>56.82</v>
      </c>
      <c r="AI36">
        <v>0</v>
      </c>
      <c r="AJ36">
        <v>0</v>
      </c>
      <c r="AK36">
        <v>54.059399999999997</v>
      </c>
      <c r="AL36">
        <v>12.782</v>
      </c>
      <c r="AM36">
        <v>10.536032000000001</v>
      </c>
      <c r="AN36">
        <v>0.59302999999999995</v>
      </c>
      <c r="AO36">
        <v>0</v>
      </c>
      <c r="AP36">
        <v>3.843</v>
      </c>
      <c r="AQ36">
        <v>46.683</v>
      </c>
      <c r="AR36">
        <v>4.4160000000000004</v>
      </c>
      <c r="AS36">
        <v>6.0533999999999999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93.75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2338.1776560000003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341.56009999999998</v>
      </c>
      <c r="L37">
        <v>441</v>
      </c>
      <c r="M37">
        <v>92</v>
      </c>
      <c r="N37">
        <v>118.125</v>
      </c>
      <c r="O37">
        <v>123.66562500000001</v>
      </c>
      <c r="P37">
        <v>123.375</v>
      </c>
      <c r="Q37">
        <v>18.227799999999998</v>
      </c>
      <c r="R37">
        <v>42.390099999999997</v>
      </c>
      <c r="S37">
        <v>4</v>
      </c>
      <c r="T37">
        <v>0</v>
      </c>
      <c r="U37">
        <v>418.77</v>
      </c>
      <c r="V37">
        <v>20.73</v>
      </c>
      <c r="W37">
        <v>45.22</v>
      </c>
      <c r="X37">
        <v>147.515625</v>
      </c>
      <c r="Y37">
        <v>0</v>
      </c>
      <c r="Z37">
        <v>0</v>
      </c>
      <c r="AA37">
        <v>0</v>
      </c>
      <c r="AB37">
        <v>13.17004</v>
      </c>
      <c r="AC37">
        <v>0</v>
      </c>
      <c r="AD37">
        <v>0</v>
      </c>
      <c r="AE37">
        <v>32.957704</v>
      </c>
      <c r="AF37">
        <v>8.8740000000000006</v>
      </c>
      <c r="AG37">
        <v>0</v>
      </c>
      <c r="AH37">
        <v>37.880000000000003</v>
      </c>
      <c r="AI37">
        <v>0</v>
      </c>
      <c r="AJ37">
        <v>0</v>
      </c>
      <c r="AK37">
        <v>54.059399999999997</v>
      </c>
      <c r="AL37">
        <v>70.882000000000005</v>
      </c>
      <c r="AM37">
        <v>5.2786799999999996</v>
      </c>
      <c r="AN37">
        <v>0.59302999999999995</v>
      </c>
      <c r="AO37">
        <v>0</v>
      </c>
      <c r="AP37">
        <v>3.843</v>
      </c>
      <c r="AQ37">
        <v>46.683</v>
      </c>
      <c r="AR37">
        <v>4.4160000000000004</v>
      </c>
      <c r="AS37">
        <v>9.4163999999999994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93.75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2338.3825040000002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341.56009999999998</v>
      </c>
      <c r="L38">
        <v>441</v>
      </c>
      <c r="M38">
        <v>92</v>
      </c>
      <c r="N38">
        <v>118.125</v>
      </c>
      <c r="O38">
        <v>123.66562500000001</v>
      </c>
      <c r="P38">
        <v>123.375</v>
      </c>
      <c r="Q38">
        <v>18.227799999999998</v>
      </c>
      <c r="R38">
        <v>42.390099999999997</v>
      </c>
      <c r="S38">
        <v>4</v>
      </c>
      <c r="T38">
        <v>0</v>
      </c>
      <c r="U38">
        <v>418.77</v>
      </c>
      <c r="V38">
        <v>20.73</v>
      </c>
      <c r="W38">
        <v>45.22</v>
      </c>
      <c r="X38">
        <v>147.515625</v>
      </c>
      <c r="Y38">
        <v>0</v>
      </c>
      <c r="Z38">
        <v>0</v>
      </c>
      <c r="AA38">
        <v>0</v>
      </c>
      <c r="AB38">
        <v>13.17004</v>
      </c>
      <c r="AC38">
        <v>0</v>
      </c>
      <c r="AD38">
        <v>0</v>
      </c>
      <c r="AE38">
        <v>32.957704</v>
      </c>
      <c r="AF38">
        <v>8.8740000000000006</v>
      </c>
      <c r="AG38">
        <v>0</v>
      </c>
      <c r="AH38">
        <v>18.940000000000001</v>
      </c>
      <c r="AI38">
        <v>0</v>
      </c>
      <c r="AJ38">
        <v>0</v>
      </c>
      <c r="AK38">
        <v>54.059399999999997</v>
      </c>
      <c r="AL38">
        <v>70.882000000000005</v>
      </c>
      <c r="AM38">
        <v>5.2786799999999996</v>
      </c>
      <c r="AN38">
        <v>0.59302999999999995</v>
      </c>
      <c r="AO38">
        <v>0</v>
      </c>
      <c r="AP38">
        <v>3.843</v>
      </c>
      <c r="AQ38">
        <v>31.122</v>
      </c>
      <c r="AR38">
        <v>39.744</v>
      </c>
      <c r="AS38">
        <v>24.75168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93.75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2354.5447839999997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341.56009999999998</v>
      </c>
      <c r="L39">
        <v>441</v>
      </c>
      <c r="M39">
        <v>92</v>
      </c>
      <c r="N39">
        <v>118.125</v>
      </c>
      <c r="O39">
        <v>123.66562500000001</v>
      </c>
      <c r="P39">
        <v>123.375</v>
      </c>
      <c r="Q39">
        <v>12.92</v>
      </c>
      <c r="R39">
        <v>42.390099999999997</v>
      </c>
      <c r="S39">
        <v>4</v>
      </c>
      <c r="T39">
        <v>0</v>
      </c>
      <c r="U39">
        <v>418.77</v>
      </c>
      <c r="V39">
        <v>20.73</v>
      </c>
      <c r="W39">
        <v>45.22</v>
      </c>
      <c r="X39">
        <v>147.515625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32.957704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54.059399999999997</v>
      </c>
      <c r="AL39">
        <v>70.882000000000005</v>
      </c>
      <c r="AM39">
        <v>0</v>
      </c>
      <c r="AN39">
        <v>0.59302999999999995</v>
      </c>
      <c r="AO39">
        <v>0</v>
      </c>
      <c r="AP39">
        <v>11.922267</v>
      </c>
      <c r="AQ39">
        <v>15.561</v>
      </c>
      <c r="AR39">
        <v>39.744</v>
      </c>
      <c r="AS39">
        <v>24.75168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93.75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2295.4925310000003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341.56009999999998</v>
      </c>
      <c r="L40">
        <v>466</v>
      </c>
      <c r="M40">
        <v>92</v>
      </c>
      <c r="N40">
        <v>118.125</v>
      </c>
      <c r="O40">
        <v>123.66562500000001</v>
      </c>
      <c r="P40">
        <v>123.375</v>
      </c>
      <c r="Q40">
        <v>12.92</v>
      </c>
      <c r="R40">
        <v>42.390099999999997</v>
      </c>
      <c r="S40">
        <v>4</v>
      </c>
      <c r="T40">
        <v>0</v>
      </c>
      <c r="U40">
        <v>418.77</v>
      </c>
      <c r="V40">
        <v>20.73</v>
      </c>
      <c r="W40">
        <v>45.22</v>
      </c>
      <c r="X40">
        <v>147.515625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32.957704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54.059399999999997</v>
      </c>
      <c r="AL40">
        <v>70.882000000000005</v>
      </c>
      <c r="AM40">
        <v>0</v>
      </c>
      <c r="AN40">
        <v>0.59302999999999995</v>
      </c>
      <c r="AO40">
        <v>0</v>
      </c>
      <c r="AP40">
        <v>11.922267</v>
      </c>
      <c r="AQ40">
        <v>0</v>
      </c>
      <c r="AR40">
        <v>4.4160000000000004</v>
      </c>
      <c r="AS40">
        <v>24.75168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93.75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2269.6035310000002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341.56009999999998</v>
      </c>
      <c r="L41">
        <v>466</v>
      </c>
      <c r="M41">
        <v>92</v>
      </c>
      <c r="N41">
        <v>118.125</v>
      </c>
      <c r="O41">
        <v>123.66562500000001</v>
      </c>
      <c r="P41">
        <v>123.375</v>
      </c>
      <c r="Q41">
        <v>12.92</v>
      </c>
      <c r="R41">
        <v>42.390099999999997</v>
      </c>
      <c r="S41">
        <v>4</v>
      </c>
      <c r="T41">
        <v>0</v>
      </c>
      <c r="U41">
        <v>418.77</v>
      </c>
      <c r="V41">
        <v>20.73</v>
      </c>
      <c r="W41">
        <v>45.22</v>
      </c>
      <c r="X41">
        <v>147.515625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32.957704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54.059399999999997</v>
      </c>
      <c r="AL41">
        <v>12.782</v>
      </c>
      <c r="AM41">
        <v>0</v>
      </c>
      <c r="AN41">
        <v>0.59302999999999995</v>
      </c>
      <c r="AO41">
        <v>0</v>
      </c>
      <c r="AP41">
        <v>11.922267</v>
      </c>
      <c r="AQ41">
        <v>0</v>
      </c>
      <c r="AR41">
        <v>11.04</v>
      </c>
      <c r="AS41">
        <v>24.75168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93.75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2218.1275310000001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341.56009999999998</v>
      </c>
      <c r="L42">
        <v>466</v>
      </c>
      <c r="M42">
        <v>92</v>
      </c>
      <c r="N42">
        <v>118.125</v>
      </c>
      <c r="O42">
        <v>123.66562500000001</v>
      </c>
      <c r="P42">
        <v>123.375</v>
      </c>
      <c r="Q42">
        <v>12.92</v>
      </c>
      <c r="R42">
        <v>42.390099999999997</v>
      </c>
      <c r="S42">
        <v>4</v>
      </c>
      <c r="T42">
        <v>0</v>
      </c>
      <c r="U42">
        <v>418.77</v>
      </c>
      <c r="V42">
        <v>20.73</v>
      </c>
      <c r="W42">
        <v>45.22</v>
      </c>
      <c r="X42">
        <v>147.515625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16.478852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54.059399999999997</v>
      </c>
      <c r="AL42">
        <v>12.782</v>
      </c>
      <c r="AM42">
        <v>0</v>
      </c>
      <c r="AN42">
        <v>0.59302999999999995</v>
      </c>
      <c r="AO42">
        <v>0</v>
      </c>
      <c r="AP42">
        <v>11.922267</v>
      </c>
      <c r="AQ42">
        <v>0</v>
      </c>
      <c r="AR42">
        <v>11.04</v>
      </c>
      <c r="AS42">
        <v>24.75168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93.75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2201.6486789999999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341.56009999999998</v>
      </c>
      <c r="L43">
        <v>476</v>
      </c>
      <c r="M43">
        <v>92</v>
      </c>
      <c r="N43">
        <v>118.125</v>
      </c>
      <c r="O43">
        <v>123.66562500000001</v>
      </c>
      <c r="P43">
        <v>123.375</v>
      </c>
      <c r="Q43">
        <v>12.92</v>
      </c>
      <c r="R43">
        <v>42.390099999999997</v>
      </c>
      <c r="S43">
        <v>4</v>
      </c>
      <c r="T43">
        <v>0</v>
      </c>
      <c r="U43">
        <v>418.77</v>
      </c>
      <c r="V43">
        <v>20.73</v>
      </c>
      <c r="W43">
        <v>45.22</v>
      </c>
      <c r="X43">
        <v>147.515625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54.059399999999997</v>
      </c>
      <c r="AL43">
        <v>12.782</v>
      </c>
      <c r="AM43">
        <v>0</v>
      </c>
      <c r="AN43">
        <v>0.59302999999999995</v>
      </c>
      <c r="AO43">
        <v>0</v>
      </c>
      <c r="AP43">
        <v>3.2025000000000001</v>
      </c>
      <c r="AQ43">
        <v>0</v>
      </c>
      <c r="AR43">
        <v>8.8320000000000007</v>
      </c>
      <c r="AS43">
        <v>24.75168</v>
      </c>
      <c r="AT43">
        <v>20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93.75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2184.2420600000005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341.56009999999998</v>
      </c>
      <c r="L44">
        <v>407</v>
      </c>
      <c r="M44">
        <v>92</v>
      </c>
      <c r="N44">
        <v>118.125</v>
      </c>
      <c r="O44">
        <v>123.66562500000001</v>
      </c>
      <c r="P44">
        <v>123.375</v>
      </c>
      <c r="Q44">
        <v>12.92</v>
      </c>
      <c r="R44">
        <v>42.390099999999997</v>
      </c>
      <c r="S44">
        <v>4</v>
      </c>
      <c r="T44">
        <v>0</v>
      </c>
      <c r="U44">
        <v>418.77</v>
      </c>
      <c r="V44">
        <v>20.73</v>
      </c>
      <c r="W44">
        <v>45.22</v>
      </c>
      <c r="X44">
        <v>147.515625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54.059399999999997</v>
      </c>
      <c r="AL44">
        <v>12.782</v>
      </c>
      <c r="AM44">
        <v>0</v>
      </c>
      <c r="AN44">
        <v>0.59302999999999995</v>
      </c>
      <c r="AO44">
        <v>0</v>
      </c>
      <c r="AP44">
        <v>3.2025000000000001</v>
      </c>
      <c r="AQ44">
        <v>0</v>
      </c>
      <c r="AR44">
        <v>8.8320000000000007</v>
      </c>
      <c r="AS44">
        <v>9.4163999999999994</v>
      </c>
      <c r="AT44">
        <v>20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93.75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2099.9067800000003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341.56009999999998</v>
      </c>
      <c r="L45">
        <v>355</v>
      </c>
      <c r="M45">
        <v>92</v>
      </c>
      <c r="N45">
        <v>118.125</v>
      </c>
      <c r="O45">
        <v>123.66562500000001</v>
      </c>
      <c r="P45">
        <v>123.375</v>
      </c>
      <c r="Q45">
        <v>12.92</v>
      </c>
      <c r="R45">
        <v>42.390099999999997</v>
      </c>
      <c r="S45">
        <v>4</v>
      </c>
      <c r="T45">
        <v>0</v>
      </c>
      <c r="U45">
        <v>418.77</v>
      </c>
      <c r="V45">
        <v>20.73</v>
      </c>
      <c r="W45">
        <v>45.22</v>
      </c>
      <c r="X45">
        <v>147.515625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54.059399999999997</v>
      </c>
      <c r="AL45">
        <v>12.782</v>
      </c>
      <c r="AM45">
        <v>0</v>
      </c>
      <c r="AN45">
        <v>0.59302999999999995</v>
      </c>
      <c r="AO45">
        <v>0</v>
      </c>
      <c r="AP45">
        <v>3.2025000000000001</v>
      </c>
      <c r="AQ45">
        <v>0</v>
      </c>
      <c r="AR45">
        <v>11.592000000000001</v>
      </c>
      <c r="AS45">
        <v>9.4163999999999994</v>
      </c>
      <c r="AT45">
        <v>18.940000000000001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93.75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2049.6067800000005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306.75630000000001</v>
      </c>
      <c r="L46">
        <v>355</v>
      </c>
      <c r="M46">
        <v>92</v>
      </c>
      <c r="N46">
        <v>118.125</v>
      </c>
      <c r="O46">
        <v>123.66562500000001</v>
      </c>
      <c r="P46">
        <v>123.375</v>
      </c>
      <c r="Q46">
        <v>12.92</v>
      </c>
      <c r="R46">
        <v>42.390099999999997</v>
      </c>
      <c r="S46">
        <v>4</v>
      </c>
      <c r="T46">
        <v>0</v>
      </c>
      <c r="U46">
        <v>418.77</v>
      </c>
      <c r="V46">
        <v>20.73</v>
      </c>
      <c r="W46">
        <v>45.22</v>
      </c>
      <c r="X46">
        <v>147.515625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54.059399999999997</v>
      </c>
      <c r="AL46">
        <v>12.782</v>
      </c>
      <c r="AM46">
        <v>0</v>
      </c>
      <c r="AN46">
        <v>0.59302999999999995</v>
      </c>
      <c r="AO46">
        <v>0</v>
      </c>
      <c r="AP46">
        <v>3.2025000000000001</v>
      </c>
      <c r="AQ46">
        <v>0</v>
      </c>
      <c r="AR46">
        <v>39.744</v>
      </c>
      <c r="AS46">
        <v>9.4163999999999994</v>
      </c>
      <c r="AT46">
        <v>19.02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93.75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2043.0349800000004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275.75630000000001</v>
      </c>
      <c r="L47">
        <v>355</v>
      </c>
      <c r="M47">
        <v>92</v>
      </c>
      <c r="N47">
        <v>118.125</v>
      </c>
      <c r="O47">
        <v>123.66562500000001</v>
      </c>
      <c r="P47">
        <v>123.375</v>
      </c>
      <c r="Q47">
        <v>9.5822000000000003</v>
      </c>
      <c r="R47">
        <v>42.390099999999997</v>
      </c>
      <c r="S47">
        <v>4</v>
      </c>
      <c r="T47">
        <v>0</v>
      </c>
      <c r="U47">
        <v>418.77</v>
      </c>
      <c r="V47">
        <v>20.73</v>
      </c>
      <c r="W47">
        <v>45.22</v>
      </c>
      <c r="X47">
        <v>147.515625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54.059399999999997</v>
      </c>
      <c r="AL47">
        <v>12.782</v>
      </c>
      <c r="AM47">
        <v>0</v>
      </c>
      <c r="AN47">
        <v>0.59302999999999995</v>
      </c>
      <c r="AO47">
        <v>0</v>
      </c>
      <c r="AP47">
        <v>3.2025000000000001</v>
      </c>
      <c r="AQ47">
        <v>0</v>
      </c>
      <c r="AR47">
        <v>39.744</v>
      </c>
      <c r="AS47">
        <v>9.4163999999999994</v>
      </c>
      <c r="AT47">
        <v>20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93.75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2009.6771800000004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302.75630000000001</v>
      </c>
      <c r="L48">
        <v>355</v>
      </c>
      <c r="M48">
        <v>92</v>
      </c>
      <c r="N48">
        <v>118.125</v>
      </c>
      <c r="O48">
        <v>123.66562500000001</v>
      </c>
      <c r="P48">
        <v>123.375</v>
      </c>
      <c r="Q48">
        <v>9.5822000000000003</v>
      </c>
      <c r="R48">
        <v>42.390099999999997</v>
      </c>
      <c r="S48">
        <v>4</v>
      </c>
      <c r="T48">
        <v>0</v>
      </c>
      <c r="U48">
        <v>418.77</v>
      </c>
      <c r="V48">
        <v>20.73</v>
      </c>
      <c r="W48">
        <v>45.22</v>
      </c>
      <c r="X48">
        <v>147.515625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54.059399999999997</v>
      </c>
      <c r="AL48">
        <v>12.782</v>
      </c>
      <c r="AM48">
        <v>0</v>
      </c>
      <c r="AN48">
        <v>0.59302999999999995</v>
      </c>
      <c r="AO48">
        <v>0</v>
      </c>
      <c r="AP48">
        <v>3.2025000000000001</v>
      </c>
      <c r="AQ48">
        <v>0</v>
      </c>
      <c r="AR48">
        <v>8.8320000000000007</v>
      </c>
      <c r="AS48">
        <v>9.4163999999999994</v>
      </c>
      <c r="AT48">
        <v>16.71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93.75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2002.4751800000006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278.75630000000001</v>
      </c>
      <c r="L49">
        <v>355</v>
      </c>
      <c r="M49">
        <v>92</v>
      </c>
      <c r="N49">
        <v>118.125</v>
      </c>
      <c r="O49">
        <v>123.66562500000001</v>
      </c>
      <c r="P49">
        <v>123.375</v>
      </c>
      <c r="Q49">
        <v>9.5822000000000003</v>
      </c>
      <c r="R49">
        <v>42.390099999999997</v>
      </c>
      <c r="S49">
        <v>4</v>
      </c>
      <c r="T49">
        <v>0</v>
      </c>
      <c r="U49">
        <v>418.77</v>
      </c>
      <c r="V49">
        <v>20.73</v>
      </c>
      <c r="W49">
        <v>45.22</v>
      </c>
      <c r="X49">
        <v>147.515625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54.059399999999997</v>
      </c>
      <c r="AL49">
        <v>12.782</v>
      </c>
      <c r="AM49">
        <v>0</v>
      </c>
      <c r="AN49">
        <v>0.59302999999999995</v>
      </c>
      <c r="AO49">
        <v>0</v>
      </c>
      <c r="AP49">
        <v>3.2025000000000001</v>
      </c>
      <c r="AQ49">
        <v>0</v>
      </c>
      <c r="AR49">
        <v>6.6239999999999997</v>
      </c>
      <c r="AS49">
        <v>9.4163999999999994</v>
      </c>
      <c r="AT49">
        <v>18.381933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93.75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1977.9391130000004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253.75630000000001</v>
      </c>
      <c r="L50">
        <v>337</v>
      </c>
      <c r="M50">
        <v>92</v>
      </c>
      <c r="N50">
        <v>118.125</v>
      </c>
      <c r="O50">
        <v>123.66562500000001</v>
      </c>
      <c r="P50">
        <v>123.375</v>
      </c>
      <c r="Q50">
        <v>9.5822000000000003</v>
      </c>
      <c r="R50">
        <v>42.390099999999997</v>
      </c>
      <c r="S50">
        <v>4</v>
      </c>
      <c r="T50">
        <v>0</v>
      </c>
      <c r="U50">
        <v>418.77</v>
      </c>
      <c r="V50">
        <v>20.73</v>
      </c>
      <c r="W50">
        <v>45.22</v>
      </c>
      <c r="X50">
        <v>147.515625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54.059399999999997</v>
      </c>
      <c r="AL50">
        <v>12.782</v>
      </c>
      <c r="AM50">
        <v>0</v>
      </c>
      <c r="AN50">
        <v>0.59302999999999995</v>
      </c>
      <c r="AO50">
        <v>0</v>
      </c>
      <c r="AP50">
        <v>3.2025000000000001</v>
      </c>
      <c r="AQ50">
        <v>0</v>
      </c>
      <c r="AR50">
        <v>6.6239999999999997</v>
      </c>
      <c r="AS50">
        <v>9.4163999999999994</v>
      </c>
      <c r="AT50">
        <v>20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93.75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1936.5571800000005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227.71025399999999</v>
      </c>
      <c r="L51">
        <v>337</v>
      </c>
      <c r="M51">
        <v>92</v>
      </c>
      <c r="N51">
        <v>118.125</v>
      </c>
      <c r="O51">
        <v>123.66562500000001</v>
      </c>
      <c r="P51">
        <v>123.375</v>
      </c>
      <c r="Q51">
        <v>9.5822000000000003</v>
      </c>
      <c r="R51">
        <v>42.390099999999997</v>
      </c>
      <c r="S51">
        <v>6.3630000000000004</v>
      </c>
      <c r="T51">
        <v>0</v>
      </c>
      <c r="U51">
        <v>418.77</v>
      </c>
      <c r="V51">
        <v>20.73</v>
      </c>
      <c r="W51">
        <v>45.22</v>
      </c>
      <c r="X51">
        <v>147.515625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8.8740000000000006</v>
      </c>
      <c r="AG51">
        <v>0</v>
      </c>
      <c r="AH51">
        <v>0</v>
      </c>
      <c r="AI51">
        <v>0</v>
      </c>
      <c r="AJ51">
        <v>0</v>
      </c>
      <c r="AK51">
        <v>54.059399999999997</v>
      </c>
      <c r="AL51">
        <v>12.782</v>
      </c>
      <c r="AM51">
        <v>0</v>
      </c>
      <c r="AN51">
        <v>0.59302999999999995</v>
      </c>
      <c r="AO51">
        <v>0</v>
      </c>
      <c r="AP51">
        <v>3.2025000000000001</v>
      </c>
      <c r="AQ51">
        <v>0</v>
      </c>
      <c r="AR51">
        <v>11.592000000000001</v>
      </c>
      <c r="AS51">
        <v>9.4163999999999994</v>
      </c>
      <c r="AT51">
        <v>20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93.75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1926.7161340000005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226.75630000000001</v>
      </c>
      <c r="L52">
        <v>327</v>
      </c>
      <c r="M52">
        <v>92</v>
      </c>
      <c r="N52">
        <v>118.125</v>
      </c>
      <c r="O52">
        <v>123.66562500000001</v>
      </c>
      <c r="P52">
        <v>123.375</v>
      </c>
      <c r="Q52">
        <v>9.5822000000000003</v>
      </c>
      <c r="R52">
        <v>42.390099999999997</v>
      </c>
      <c r="S52">
        <v>6.3630000000000004</v>
      </c>
      <c r="T52">
        <v>0</v>
      </c>
      <c r="U52">
        <v>418.77</v>
      </c>
      <c r="V52">
        <v>20.73</v>
      </c>
      <c r="W52">
        <v>45.22</v>
      </c>
      <c r="X52">
        <v>147.515625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8.8740000000000006</v>
      </c>
      <c r="AG52">
        <v>0</v>
      </c>
      <c r="AH52">
        <v>0</v>
      </c>
      <c r="AI52">
        <v>0</v>
      </c>
      <c r="AJ52">
        <v>0</v>
      </c>
      <c r="AK52">
        <v>54.059399999999997</v>
      </c>
      <c r="AL52">
        <v>12.782</v>
      </c>
      <c r="AM52">
        <v>0</v>
      </c>
      <c r="AN52">
        <v>0.59302999999999995</v>
      </c>
      <c r="AO52">
        <v>0</v>
      </c>
      <c r="AP52">
        <v>3.2025000000000001</v>
      </c>
      <c r="AQ52">
        <v>0</v>
      </c>
      <c r="AR52">
        <v>11.592000000000001</v>
      </c>
      <c r="AS52">
        <v>9.4163999999999994</v>
      </c>
      <c r="AT52">
        <v>20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93.75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1915.7621800000004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226.75630000000001</v>
      </c>
      <c r="L53">
        <v>263</v>
      </c>
      <c r="M53">
        <v>92</v>
      </c>
      <c r="N53">
        <v>118.125</v>
      </c>
      <c r="O53">
        <v>123.66562500000001</v>
      </c>
      <c r="P53">
        <v>123.375</v>
      </c>
      <c r="Q53">
        <v>9.5822000000000003</v>
      </c>
      <c r="R53">
        <v>28.772400000000001</v>
      </c>
      <c r="S53">
        <v>6.3630000000000004</v>
      </c>
      <c r="T53">
        <v>0</v>
      </c>
      <c r="U53">
        <v>418.77</v>
      </c>
      <c r="V53">
        <v>20.73</v>
      </c>
      <c r="W53">
        <v>45.22</v>
      </c>
      <c r="X53">
        <v>147.515625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8.8740000000000006</v>
      </c>
      <c r="AG53">
        <v>0</v>
      </c>
      <c r="AH53">
        <v>0</v>
      </c>
      <c r="AI53">
        <v>0</v>
      </c>
      <c r="AJ53">
        <v>0</v>
      </c>
      <c r="AK53">
        <v>54.059399999999997</v>
      </c>
      <c r="AL53">
        <v>12.782</v>
      </c>
      <c r="AM53">
        <v>0</v>
      </c>
      <c r="AN53">
        <v>0.59302999999999995</v>
      </c>
      <c r="AO53">
        <v>0</v>
      </c>
      <c r="AP53">
        <v>3.2025000000000001</v>
      </c>
      <c r="AQ53">
        <v>0</v>
      </c>
      <c r="AR53">
        <v>11.592000000000001</v>
      </c>
      <c r="AS53">
        <v>9.4163999999999994</v>
      </c>
      <c r="AT53">
        <v>20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93.75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1838.1444800000004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226.75630000000001</v>
      </c>
      <c r="L54">
        <v>263</v>
      </c>
      <c r="M54">
        <v>92</v>
      </c>
      <c r="N54">
        <v>118.125</v>
      </c>
      <c r="O54">
        <v>123.66562500000001</v>
      </c>
      <c r="P54">
        <v>123.375</v>
      </c>
      <c r="Q54">
        <v>9.5822000000000003</v>
      </c>
      <c r="R54">
        <v>28.772400000000001</v>
      </c>
      <c r="S54">
        <v>6.3630000000000004</v>
      </c>
      <c r="T54">
        <v>0</v>
      </c>
      <c r="U54">
        <v>418.77</v>
      </c>
      <c r="V54">
        <v>14.5154</v>
      </c>
      <c r="W54">
        <v>45.22</v>
      </c>
      <c r="X54">
        <v>147.515625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8.8740000000000006</v>
      </c>
      <c r="AG54">
        <v>0</v>
      </c>
      <c r="AH54">
        <v>0</v>
      </c>
      <c r="AI54">
        <v>0</v>
      </c>
      <c r="AJ54">
        <v>0</v>
      </c>
      <c r="AK54">
        <v>54.059399999999997</v>
      </c>
      <c r="AL54">
        <v>12.782</v>
      </c>
      <c r="AM54">
        <v>0</v>
      </c>
      <c r="AN54">
        <v>0.59302999999999995</v>
      </c>
      <c r="AO54">
        <v>0</v>
      </c>
      <c r="AP54">
        <v>3.2025000000000001</v>
      </c>
      <c r="AQ54">
        <v>0</v>
      </c>
      <c r="AR54">
        <v>6.6239999999999997</v>
      </c>
      <c r="AS54">
        <v>9.4163999999999994</v>
      </c>
      <c r="AT54">
        <v>20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93.75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1826.9618800000003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223.07689999999999</v>
      </c>
      <c r="L55">
        <v>266.42500000000001</v>
      </c>
      <c r="M55">
        <v>92</v>
      </c>
      <c r="N55">
        <v>118.125</v>
      </c>
      <c r="O55">
        <v>123.66562500000001</v>
      </c>
      <c r="P55">
        <v>123.375</v>
      </c>
      <c r="Q55">
        <v>9.5822000000000003</v>
      </c>
      <c r="R55">
        <v>28.772400000000001</v>
      </c>
      <c r="S55">
        <v>7.7031000000000001</v>
      </c>
      <c r="T55">
        <v>0</v>
      </c>
      <c r="U55">
        <v>418.77</v>
      </c>
      <c r="V55">
        <v>14.625400000000001</v>
      </c>
      <c r="W55">
        <v>45.22</v>
      </c>
      <c r="X55">
        <v>147.515625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8.8740000000000006</v>
      </c>
      <c r="AG55">
        <v>0</v>
      </c>
      <c r="AH55">
        <v>0</v>
      </c>
      <c r="AI55">
        <v>0</v>
      </c>
      <c r="AJ55">
        <v>0</v>
      </c>
      <c r="AK55">
        <v>54.059399999999997</v>
      </c>
      <c r="AL55">
        <v>12.782</v>
      </c>
      <c r="AM55">
        <v>0</v>
      </c>
      <c r="AN55">
        <v>0.59302999999999995</v>
      </c>
      <c r="AO55">
        <v>0</v>
      </c>
      <c r="AP55">
        <v>3.2025000000000001</v>
      </c>
      <c r="AQ55">
        <v>0</v>
      </c>
      <c r="AR55">
        <v>6.6239999999999997</v>
      </c>
      <c r="AS55">
        <v>9.4163999999999994</v>
      </c>
      <c r="AT55">
        <v>20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93.75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1828.1575799999998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223.07689999999999</v>
      </c>
      <c r="L56">
        <v>250.42500000000001</v>
      </c>
      <c r="M56">
        <v>92</v>
      </c>
      <c r="N56">
        <v>118.125</v>
      </c>
      <c r="O56">
        <v>123.66562500000001</v>
      </c>
      <c r="P56">
        <v>123.375</v>
      </c>
      <c r="Q56">
        <v>9.5822000000000003</v>
      </c>
      <c r="R56">
        <v>28.772400000000001</v>
      </c>
      <c r="S56">
        <v>7.7031000000000001</v>
      </c>
      <c r="T56">
        <v>0</v>
      </c>
      <c r="U56">
        <v>418.77</v>
      </c>
      <c r="V56">
        <v>14.625400000000001</v>
      </c>
      <c r="W56">
        <v>45.22</v>
      </c>
      <c r="X56">
        <v>147.515625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8.8740000000000006</v>
      </c>
      <c r="AG56">
        <v>0</v>
      </c>
      <c r="AH56">
        <v>0</v>
      </c>
      <c r="AI56">
        <v>0</v>
      </c>
      <c r="AJ56">
        <v>0</v>
      </c>
      <c r="AK56">
        <v>54.059399999999997</v>
      </c>
      <c r="AL56">
        <v>12.782</v>
      </c>
      <c r="AM56">
        <v>0</v>
      </c>
      <c r="AN56">
        <v>0.59302999999999995</v>
      </c>
      <c r="AO56">
        <v>0</v>
      </c>
      <c r="AP56">
        <v>3.2025000000000001</v>
      </c>
      <c r="AQ56">
        <v>0</v>
      </c>
      <c r="AR56">
        <v>6.6239999999999997</v>
      </c>
      <c r="AS56">
        <v>9.4163999999999994</v>
      </c>
      <c r="AT56">
        <v>20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93.75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1812.1575799999998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223.07689999999999</v>
      </c>
      <c r="L57">
        <v>250.42500000000001</v>
      </c>
      <c r="M57">
        <v>92</v>
      </c>
      <c r="N57">
        <v>118.125</v>
      </c>
      <c r="O57">
        <v>123.66562500000001</v>
      </c>
      <c r="P57">
        <v>123.375</v>
      </c>
      <c r="Q57">
        <v>9.5822000000000003</v>
      </c>
      <c r="R57">
        <v>28.772400000000001</v>
      </c>
      <c r="S57">
        <v>7.7031000000000001</v>
      </c>
      <c r="T57">
        <v>0</v>
      </c>
      <c r="U57">
        <v>418.77</v>
      </c>
      <c r="V57">
        <v>14.625400000000001</v>
      </c>
      <c r="W57">
        <v>45.22</v>
      </c>
      <c r="X57">
        <v>147.515625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8.8740000000000006</v>
      </c>
      <c r="AG57">
        <v>0</v>
      </c>
      <c r="AH57">
        <v>0</v>
      </c>
      <c r="AI57">
        <v>0</v>
      </c>
      <c r="AJ57">
        <v>0</v>
      </c>
      <c r="AK57">
        <v>54.059399999999997</v>
      </c>
      <c r="AL57">
        <v>12.782</v>
      </c>
      <c r="AM57">
        <v>0</v>
      </c>
      <c r="AN57">
        <v>0.59302999999999995</v>
      </c>
      <c r="AO57">
        <v>0</v>
      </c>
      <c r="AP57">
        <v>2.5619999999999998</v>
      </c>
      <c r="AQ57">
        <v>0</v>
      </c>
      <c r="AR57">
        <v>6.6239999999999997</v>
      </c>
      <c r="AS57">
        <v>9.4163999999999994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93.75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1811.5170799999996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226.75630000000001</v>
      </c>
      <c r="L58">
        <v>255.42500000000001</v>
      </c>
      <c r="M58">
        <v>92</v>
      </c>
      <c r="N58">
        <v>118.125</v>
      </c>
      <c r="O58">
        <v>123.66562500000001</v>
      </c>
      <c r="P58">
        <v>123.375</v>
      </c>
      <c r="Q58">
        <v>9.5822000000000003</v>
      </c>
      <c r="R58">
        <v>28.772400000000001</v>
      </c>
      <c r="S58">
        <v>7.7031000000000001</v>
      </c>
      <c r="T58">
        <v>0</v>
      </c>
      <c r="U58">
        <v>418.77</v>
      </c>
      <c r="V58">
        <v>14.625400000000001</v>
      </c>
      <c r="W58">
        <v>45.22</v>
      </c>
      <c r="X58">
        <v>147.515625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8.8740000000000006</v>
      </c>
      <c r="AG58">
        <v>0</v>
      </c>
      <c r="AH58">
        <v>0</v>
      </c>
      <c r="AI58">
        <v>0</v>
      </c>
      <c r="AJ58">
        <v>0</v>
      </c>
      <c r="AK58">
        <v>54.059399999999997</v>
      </c>
      <c r="AL58">
        <v>12.782</v>
      </c>
      <c r="AM58">
        <v>0</v>
      </c>
      <c r="AN58">
        <v>0.59302999999999995</v>
      </c>
      <c r="AO58">
        <v>0</v>
      </c>
      <c r="AP58">
        <v>2.5619999999999998</v>
      </c>
      <c r="AQ58">
        <v>0</v>
      </c>
      <c r="AR58">
        <v>6.6239999999999997</v>
      </c>
      <c r="AS58">
        <v>9.4163999999999994</v>
      </c>
      <c r="AT58">
        <v>20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93.75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1820.1964799999996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226.75630000000001</v>
      </c>
      <c r="L59">
        <v>355.42500000000001</v>
      </c>
      <c r="M59">
        <v>92</v>
      </c>
      <c r="N59">
        <v>118.125</v>
      </c>
      <c r="O59">
        <v>123.66562500000001</v>
      </c>
      <c r="P59">
        <v>123.375</v>
      </c>
      <c r="Q59">
        <v>11.859970000000001</v>
      </c>
      <c r="R59">
        <v>28.772400000000001</v>
      </c>
      <c r="S59">
        <v>7.744656</v>
      </c>
      <c r="T59">
        <v>0</v>
      </c>
      <c r="U59">
        <v>418.77</v>
      </c>
      <c r="V59">
        <v>14.625400000000001</v>
      </c>
      <c r="W59">
        <v>45.22</v>
      </c>
      <c r="X59">
        <v>147.515625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8.8740000000000006</v>
      </c>
      <c r="AG59">
        <v>0</v>
      </c>
      <c r="AH59">
        <v>0</v>
      </c>
      <c r="AI59">
        <v>0</v>
      </c>
      <c r="AJ59">
        <v>0</v>
      </c>
      <c r="AK59">
        <v>54.059399999999997</v>
      </c>
      <c r="AL59">
        <v>12.782</v>
      </c>
      <c r="AM59">
        <v>0</v>
      </c>
      <c r="AN59">
        <v>0.59302999999999995</v>
      </c>
      <c r="AO59">
        <v>0</v>
      </c>
      <c r="AP59">
        <v>2.5619999999999998</v>
      </c>
      <c r="AQ59">
        <v>0</v>
      </c>
      <c r="AR59">
        <v>6.6239999999999997</v>
      </c>
      <c r="AS59">
        <v>9.4163999999999994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93.75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1922.5158059999999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226.75630000000001</v>
      </c>
      <c r="L60">
        <v>330.42500000000001</v>
      </c>
      <c r="M60">
        <v>92</v>
      </c>
      <c r="N60">
        <v>118.125</v>
      </c>
      <c r="O60">
        <v>123.66562500000001</v>
      </c>
      <c r="P60">
        <v>123.375</v>
      </c>
      <c r="Q60">
        <v>11.859970000000001</v>
      </c>
      <c r="R60">
        <v>42.390099999999997</v>
      </c>
      <c r="S60">
        <v>7.9767409999999996</v>
      </c>
      <c r="T60">
        <v>0</v>
      </c>
      <c r="U60">
        <v>418.77</v>
      </c>
      <c r="V60">
        <v>20.73</v>
      </c>
      <c r="W60">
        <v>45.22</v>
      </c>
      <c r="X60">
        <v>147.515625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8.8740000000000006</v>
      </c>
      <c r="AG60">
        <v>0</v>
      </c>
      <c r="AH60">
        <v>0</v>
      </c>
      <c r="AI60">
        <v>0</v>
      </c>
      <c r="AJ60">
        <v>0</v>
      </c>
      <c r="AK60">
        <v>54.059399999999997</v>
      </c>
      <c r="AL60">
        <v>12.782</v>
      </c>
      <c r="AM60">
        <v>0</v>
      </c>
      <c r="AN60">
        <v>0.59302999999999995</v>
      </c>
      <c r="AO60">
        <v>0</v>
      </c>
      <c r="AP60">
        <v>2.5619999999999998</v>
      </c>
      <c r="AQ60">
        <v>0</v>
      </c>
      <c r="AR60">
        <v>39.744</v>
      </c>
      <c r="AS60">
        <v>9.4163999999999994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93.75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1950.590191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226.75630000000001</v>
      </c>
      <c r="L61">
        <v>355.42500000000001</v>
      </c>
      <c r="M61">
        <v>92</v>
      </c>
      <c r="N61">
        <v>118.125</v>
      </c>
      <c r="O61">
        <v>123.66562500000001</v>
      </c>
      <c r="P61">
        <v>123.375</v>
      </c>
      <c r="Q61">
        <v>11.859970000000001</v>
      </c>
      <c r="R61">
        <v>42.390099999999997</v>
      </c>
      <c r="S61">
        <v>7.9767409999999996</v>
      </c>
      <c r="T61">
        <v>0</v>
      </c>
      <c r="U61">
        <v>418.77</v>
      </c>
      <c r="V61">
        <v>20.73</v>
      </c>
      <c r="W61">
        <v>45.22</v>
      </c>
      <c r="X61">
        <v>147.515625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8.8740000000000006</v>
      </c>
      <c r="AG61">
        <v>0</v>
      </c>
      <c r="AH61">
        <v>0</v>
      </c>
      <c r="AI61">
        <v>0</v>
      </c>
      <c r="AJ61">
        <v>0</v>
      </c>
      <c r="AK61">
        <v>54.059399999999997</v>
      </c>
      <c r="AL61">
        <v>70.882000000000005</v>
      </c>
      <c r="AM61">
        <v>0</v>
      </c>
      <c r="AN61">
        <v>0.59302999999999995</v>
      </c>
      <c r="AO61">
        <v>0</v>
      </c>
      <c r="AP61">
        <v>2.5619999999999998</v>
      </c>
      <c r="AQ61">
        <v>0</v>
      </c>
      <c r="AR61">
        <v>8.8320000000000007</v>
      </c>
      <c r="AS61">
        <v>9.4163999999999994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93.75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2002.7781910000001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246.75630000000001</v>
      </c>
      <c r="L62">
        <v>355.42500000000001</v>
      </c>
      <c r="M62">
        <v>92</v>
      </c>
      <c r="N62">
        <v>118.125</v>
      </c>
      <c r="O62">
        <v>123.66562500000001</v>
      </c>
      <c r="P62">
        <v>123.375</v>
      </c>
      <c r="Q62">
        <v>11.859970000000001</v>
      </c>
      <c r="R62">
        <v>42.390099999999997</v>
      </c>
      <c r="S62">
        <v>7.9767409999999996</v>
      </c>
      <c r="T62">
        <v>0</v>
      </c>
      <c r="U62">
        <v>418.77</v>
      </c>
      <c r="V62">
        <v>20.73</v>
      </c>
      <c r="W62">
        <v>45.22</v>
      </c>
      <c r="X62">
        <v>147.515625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8.8740000000000006</v>
      </c>
      <c r="AG62">
        <v>0</v>
      </c>
      <c r="AH62">
        <v>0</v>
      </c>
      <c r="AI62">
        <v>0</v>
      </c>
      <c r="AJ62">
        <v>0</v>
      </c>
      <c r="AK62">
        <v>54.059399999999997</v>
      </c>
      <c r="AL62">
        <v>70.882000000000005</v>
      </c>
      <c r="AM62">
        <v>0</v>
      </c>
      <c r="AN62">
        <v>0.59302999999999995</v>
      </c>
      <c r="AO62">
        <v>0</v>
      </c>
      <c r="AP62">
        <v>2.5619999999999998</v>
      </c>
      <c r="AQ62">
        <v>0</v>
      </c>
      <c r="AR62">
        <v>8.8320000000000007</v>
      </c>
      <c r="AS62">
        <v>9.4163999999999994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93.75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2022.7781910000001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271.75630000000001</v>
      </c>
      <c r="L63">
        <v>370.42500000000001</v>
      </c>
      <c r="M63">
        <v>92</v>
      </c>
      <c r="N63">
        <v>118.125</v>
      </c>
      <c r="O63">
        <v>123.66562500000001</v>
      </c>
      <c r="P63">
        <v>123.375</v>
      </c>
      <c r="Q63">
        <v>11.859970000000001</v>
      </c>
      <c r="R63">
        <v>42.390099999999997</v>
      </c>
      <c r="S63">
        <v>7.9767409999999996</v>
      </c>
      <c r="T63">
        <v>0</v>
      </c>
      <c r="U63">
        <v>418.77</v>
      </c>
      <c r="V63">
        <v>20.73</v>
      </c>
      <c r="W63">
        <v>45.22</v>
      </c>
      <c r="X63">
        <v>147.515625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8.8740000000000006</v>
      </c>
      <c r="AG63">
        <v>0</v>
      </c>
      <c r="AH63">
        <v>0</v>
      </c>
      <c r="AI63">
        <v>0</v>
      </c>
      <c r="AJ63">
        <v>0</v>
      </c>
      <c r="AK63">
        <v>54.059399999999997</v>
      </c>
      <c r="AL63">
        <v>70.882000000000005</v>
      </c>
      <c r="AM63">
        <v>0</v>
      </c>
      <c r="AN63">
        <v>0.59302999999999995</v>
      </c>
      <c r="AO63">
        <v>0</v>
      </c>
      <c r="AP63">
        <v>2.5619999999999998</v>
      </c>
      <c r="AQ63">
        <v>0</v>
      </c>
      <c r="AR63">
        <v>8.8320000000000007</v>
      </c>
      <c r="AS63">
        <v>9.4163999999999994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93.75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2062.7781910000003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296.75630000000001</v>
      </c>
      <c r="L64">
        <v>370.42500000000001</v>
      </c>
      <c r="M64">
        <v>92</v>
      </c>
      <c r="N64">
        <v>118.125</v>
      </c>
      <c r="O64">
        <v>123.66562500000001</v>
      </c>
      <c r="P64">
        <v>123.375</v>
      </c>
      <c r="Q64">
        <v>11.859970000000001</v>
      </c>
      <c r="R64">
        <v>42.390099999999997</v>
      </c>
      <c r="S64">
        <v>7.9767409999999996</v>
      </c>
      <c r="T64">
        <v>0</v>
      </c>
      <c r="U64">
        <v>418.77</v>
      </c>
      <c r="V64">
        <v>20.73</v>
      </c>
      <c r="W64">
        <v>45.22</v>
      </c>
      <c r="X64">
        <v>147.515625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8.8740000000000006</v>
      </c>
      <c r="AG64">
        <v>0</v>
      </c>
      <c r="AH64">
        <v>0</v>
      </c>
      <c r="AI64">
        <v>0</v>
      </c>
      <c r="AJ64">
        <v>0</v>
      </c>
      <c r="AK64">
        <v>54.059399999999997</v>
      </c>
      <c r="AL64">
        <v>70.882000000000005</v>
      </c>
      <c r="AM64">
        <v>0</v>
      </c>
      <c r="AN64">
        <v>0.59302999999999995</v>
      </c>
      <c r="AO64">
        <v>0</v>
      </c>
      <c r="AP64">
        <v>2.5619999999999998</v>
      </c>
      <c r="AQ64">
        <v>0</v>
      </c>
      <c r="AR64">
        <v>8.8320000000000007</v>
      </c>
      <c r="AS64">
        <v>9.4163999999999994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93.75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2087.7781910000003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296.75630000000001</v>
      </c>
      <c r="L65">
        <v>370.42500000000001</v>
      </c>
      <c r="M65">
        <v>92</v>
      </c>
      <c r="N65">
        <v>118.125</v>
      </c>
      <c r="O65">
        <v>123.66562500000001</v>
      </c>
      <c r="P65">
        <v>123.375</v>
      </c>
      <c r="Q65">
        <v>11.859970000000001</v>
      </c>
      <c r="R65">
        <v>42.390099999999997</v>
      </c>
      <c r="S65">
        <v>7.9767409999999996</v>
      </c>
      <c r="T65">
        <v>0</v>
      </c>
      <c r="U65">
        <v>418.77</v>
      </c>
      <c r="V65">
        <v>20.73</v>
      </c>
      <c r="W65">
        <v>45.22</v>
      </c>
      <c r="X65">
        <v>147.515625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16.478852</v>
      </c>
      <c r="AF65">
        <v>8.8740000000000006</v>
      </c>
      <c r="AG65">
        <v>0</v>
      </c>
      <c r="AH65">
        <v>0</v>
      </c>
      <c r="AI65">
        <v>0</v>
      </c>
      <c r="AJ65">
        <v>0</v>
      </c>
      <c r="AK65">
        <v>54.059399999999997</v>
      </c>
      <c r="AL65">
        <v>25.564</v>
      </c>
      <c r="AM65">
        <v>0</v>
      </c>
      <c r="AN65">
        <v>0.59302999999999995</v>
      </c>
      <c r="AO65">
        <v>0</v>
      </c>
      <c r="AP65">
        <v>3.843</v>
      </c>
      <c r="AQ65">
        <v>0</v>
      </c>
      <c r="AR65">
        <v>8.8320000000000007</v>
      </c>
      <c r="AS65">
        <v>5.3807999999999998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93.75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2056.1844430000001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341.56009999999998</v>
      </c>
      <c r="L66">
        <v>370.42500000000001</v>
      </c>
      <c r="M66">
        <v>92</v>
      </c>
      <c r="N66">
        <v>118.125</v>
      </c>
      <c r="O66">
        <v>123.66562500000001</v>
      </c>
      <c r="P66">
        <v>123.375</v>
      </c>
      <c r="Q66">
        <v>11.859970000000001</v>
      </c>
      <c r="R66">
        <v>42.390099999999997</v>
      </c>
      <c r="S66">
        <v>7.9767409999999996</v>
      </c>
      <c r="T66">
        <v>0</v>
      </c>
      <c r="U66">
        <v>418.77</v>
      </c>
      <c r="V66">
        <v>20.73</v>
      </c>
      <c r="W66">
        <v>45.22</v>
      </c>
      <c r="X66">
        <v>147.515625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16.478852</v>
      </c>
      <c r="AF66">
        <v>8.8740000000000006</v>
      </c>
      <c r="AG66">
        <v>0</v>
      </c>
      <c r="AH66">
        <v>2.8410000000000002</v>
      </c>
      <c r="AI66">
        <v>0</v>
      </c>
      <c r="AJ66">
        <v>0</v>
      </c>
      <c r="AK66">
        <v>54.059399999999997</v>
      </c>
      <c r="AL66">
        <v>12.782</v>
      </c>
      <c r="AM66">
        <v>0</v>
      </c>
      <c r="AN66">
        <v>0.59302999999999995</v>
      </c>
      <c r="AO66">
        <v>0</v>
      </c>
      <c r="AP66">
        <v>3.843</v>
      </c>
      <c r="AQ66">
        <v>0</v>
      </c>
      <c r="AR66">
        <v>8.8320000000000007</v>
      </c>
      <c r="AS66">
        <v>5.3807999999999998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93.75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2091.047243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341.56009999999998</v>
      </c>
      <c r="L67">
        <v>415.42500000000001</v>
      </c>
      <c r="M67">
        <v>92</v>
      </c>
      <c r="N67">
        <v>118.125</v>
      </c>
      <c r="O67">
        <v>123.66562500000001</v>
      </c>
      <c r="P67">
        <v>123.375</v>
      </c>
      <c r="Q67">
        <v>17.462022999999999</v>
      </c>
      <c r="R67">
        <v>42.390099999999997</v>
      </c>
      <c r="S67">
        <v>7.9767409999999996</v>
      </c>
      <c r="T67">
        <v>0</v>
      </c>
      <c r="U67">
        <v>418.77</v>
      </c>
      <c r="V67">
        <v>20.73</v>
      </c>
      <c r="W67">
        <v>45.22</v>
      </c>
      <c r="X67">
        <v>147.515625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16.478852</v>
      </c>
      <c r="AF67">
        <v>8.8740000000000006</v>
      </c>
      <c r="AG67">
        <v>0</v>
      </c>
      <c r="AH67">
        <v>18.940000000000001</v>
      </c>
      <c r="AI67">
        <v>0</v>
      </c>
      <c r="AJ67">
        <v>0</v>
      </c>
      <c r="AK67">
        <v>54.059399999999997</v>
      </c>
      <c r="AL67">
        <v>12.782</v>
      </c>
      <c r="AM67">
        <v>0</v>
      </c>
      <c r="AN67">
        <v>0.59302999999999995</v>
      </c>
      <c r="AO67">
        <v>0</v>
      </c>
      <c r="AP67">
        <v>3.843</v>
      </c>
      <c r="AQ67">
        <v>0</v>
      </c>
      <c r="AR67">
        <v>8.8320000000000007</v>
      </c>
      <c r="AS67">
        <v>5.3807999999999998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93.75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2157.7482960000002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341.56009999999998</v>
      </c>
      <c r="L68">
        <v>465.42500000000001</v>
      </c>
      <c r="M68">
        <v>92</v>
      </c>
      <c r="N68">
        <v>118.125</v>
      </c>
      <c r="O68">
        <v>123.66562500000001</v>
      </c>
      <c r="P68">
        <v>123.375</v>
      </c>
      <c r="Q68">
        <v>17.999413000000001</v>
      </c>
      <c r="R68">
        <v>42.390099999999997</v>
      </c>
      <c r="S68">
        <v>7.9767409999999996</v>
      </c>
      <c r="T68">
        <v>0</v>
      </c>
      <c r="U68">
        <v>418.77</v>
      </c>
      <c r="V68">
        <v>20.73</v>
      </c>
      <c r="W68">
        <v>45.22</v>
      </c>
      <c r="X68">
        <v>147.515625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16.478852</v>
      </c>
      <c r="AF68">
        <v>8.8740000000000006</v>
      </c>
      <c r="AG68">
        <v>0</v>
      </c>
      <c r="AH68">
        <v>18.940000000000001</v>
      </c>
      <c r="AI68">
        <v>0</v>
      </c>
      <c r="AJ68">
        <v>0</v>
      </c>
      <c r="AK68">
        <v>54.059399999999997</v>
      </c>
      <c r="AL68">
        <v>12.782</v>
      </c>
      <c r="AM68">
        <v>0</v>
      </c>
      <c r="AN68">
        <v>0.59302999999999995</v>
      </c>
      <c r="AO68">
        <v>0</v>
      </c>
      <c r="AP68">
        <v>3.843</v>
      </c>
      <c r="AQ68">
        <v>0</v>
      </c>
      <c r="AR68">
        <v>8.8320000000000007</v>
      </c>
      <c r="AS68">
        <v>5.3807999999999998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93.75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2208.2856859999997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341.56009999999998</v>
      </c>
      <c r="L69">
        <v>465.42500000000001</v>
      </c>
      <c r="M69">
        <v>92</v>
      </c>
      <c r="N69">
        <v>118.125</v>
      </c>
      <c r="O69">
        <v>123.66562500000001</v>
      </c>
      <c r="P69">
        <v>123.375</v>
      </c>
      <c r="Q69">
        <v>17.13</v>
      </c>
      <c r="R69">
        <v>42.390099999999997</v>
      </c>
      <c r="S69">
        <v>7.9767409999999996</v>
      </c>
      <c r="T69">
        <v>0</v>
      </c>
      <c r="U69">
        <v>418.77</v>
      </c>
      <c r="V69">
        <v>20.73</v>
      </c>
      <c r="W69">
        <v>45.22</v>
      </c>
      <c r="X69">
        <v>147.515625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16.478852</v>
      </c>
      <c r="AF69">
        <v>8.8740000000000006</v>
      </c>
      <c r="AG69">
        <v>0</v>
      </c>
      <c r="AH69">
        <v>37.880000000000003</v>
      </c>
      <c r="AI69">
        <v>0</v>
      </c>
      <c r="AJ69">
        <v>0</v>
      </c>
      <c r="AK69">
        <v>54.059399999999997</v>
      </c>
      <c r="AL69">
        <v>12.782</v>
      </c>
      <c r="AM69">
        <v>0</v>
      </c>
      <c r="AN69">
        <v>0.59302999999999995</v>
      </c>
      <c r="AO69">
        <v>0</v>
      </c>
      <c r="AP69">
        <v>11.922267</v>
      </c>
      <c r="AQ69">
        <v>0</v>
      </c>
      <c r="AR69">
        <v>6.6239999999999997</v>
      </c>
      <c r="AS69">
        <v>5.3807999999999998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93.75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2232.2275399999999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341.56009999999998</v>
      </c>
      <c r="L70">
        <v>465.42500000000001</v>
      </c>
      <c r="M70">
        <v>92</v>
      </c>
      <c r="N70">
        <v>118.125</v>
      </c>
      <c r="O70">
        <v>123.66562500000001</v>
      </c>
      <c r="P70">
        <v>123.375</v>
      </c>
      <c r="Q70">
        <v>17.13</v>
      </c>
      <c r="R70">
        <v>42.390099999999997</v>
      </c>
      <c r="S70">
        <v>7.9767409999999996</v>
      </c>
      <c r="T70">
        <v>0</v>
      </c>
      <c r="U70">
        <v>418.77</v>
      </c>
      <c r="V70">
        <v>20.73</v>
      </c>
      <c r="W70">
        <v>45.22</v>
      </c>
      <c r="X70">
        <v>147.515625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16.478852</v>
      </c>
      <c r="AF70">
        <v>8.8740000000000006</v>
      </c>
      <c r="AG70">
        <v>0</v>
      </c>
      <c r="AH70">
        <v>37.880000000000003</v>
      </c>
      <c r="AI70">
        <v>0</v>
      </c>
      <c r="AJ70">
        <v>0</v>
      </c>
      <c r="AK70">
        <v>54.059399999999997</v>
      </c>
      <c r="AL70">
        <v>12.782</v>
      </c>
      <c r="AM70">
        <v>0</v>
      </c>
      <c r="AN70">
        <v>0.59302999999999995</v>
      </c>
      <c r="AO70">
        <v>0</v>
      </c>
      <c r="AP70">
        <v>11.922267</v>
      </c>
      <c r="AQ70">
        <v>0</v>
      </c>
      <c r="AR70">
        <v>6.6239999999999997</v>
      </c>
      <c r="AS70">
        <v>5.3807999999999998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93.75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2232.2275399999999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341.56009999999998</v>
      </c>
      <c r="L71">
        <v>465.42500000000001</v>
      </c>
      <c r="M71">
        <v>92</v>
      </c>
      <c r="N71">
        <v>118.125</v>
      </c>
      <c r="O71">
        <v>123.66562500000001</v>
      </c>
      <c r="P71">
        <v>123.375</v>
      </c>
      <c r="Q71">
        <v>18.325975</v>
      </c>
      <c r="R71">
        <v>42.390099999999997</v>
      </c>
      <c r="S71">
        <v>7.9767409999999996</v>
      </c>
      <c r="T71">
        <v>0</v>
      </c>
      <c r="U71">
        <v>418.77</v>
      </c>
      <c r="V71">
        <v>20.731850000000001</v>
      </c>
      <c r="W71">
        <v>45.221499999999999</v>
      </c>
      <c r="X71">
        <v>147.515625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16.478852</v>
      </c>
      <c r="AF71">
        <v>8.8740000000000006</v>
      </c>
      <c r="AG71">
        <v>0</v>
      </c>
      <c r="AH71">
        <v>37.880000000000003</v>
      </c>
      <c r="AI71">
        <v>0</v>
      </c>
      <c r="AJ71">
        <v>0</v>
      </c>
      <c r="AK71">
        <v>54.059399999999997</v>
      </c>
      <c r="AL71">
        <v>12.782</v>
      </c>
      <c r="AM71">
        <v>0</v>
      </c>
      <c r="AN71">
        <v>0.59302999999999995</v>
      </c>
      <c r="AO71">
        <v>0</v>
      </c>
      <c r="AP71">
        <v>11.922267</v>
      </c>
      <c r="AQ71">
        <v>15.561</v>
      </c>
      <c r="AR71">
        <v>6.6239999999999997</v>
      </c>
      <c r="AS71">
        <v>5.3807999999999998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93.75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2248.9878650000001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341.56009999999998</v>
      </c>
      <c r="L72">
        <v>465.42500000000001</v>
      </c>
      <c r="M72">
        <v>92</v>
      </c>
      <c r="N72">
        <v>118.125</v>
      </c>
      <c r="O72">
        <v>123.66562500000001</v>
      </c>
      <c r="P72">
        <v>123.375</v>
      </c>
      <c r="Q72">
        <v>18.325975</v>
      </c>
      <c r="R72">
        <v>42.390099999999997</v>
      </c>
      <c r="S72">
        <v>7.9767409999999996</v>
      </c>
      <c r="T72">
        <v>0</v>
      </c>
      <c r="U72">
        <v>418.77</v>
      </c>
      <c r="V72">
        <v>20.731850000000001</v>
      </c>
      <c r="W72">
        <v>45.221499999999999</v>
      </c>
      <c r="X72">
        <v>147.515625</v>
      </c>
      <c r="Y72">
        <v>0</v>
      </c>
      <c r="Z72">
        <v>0</v>
      </c>
      <c r="AA72">
        <v>0</v>
      </c>
      <c r="AB72">
        <v>0</v>
      </c>
      <c r="AC72">
        <v>0</v>
      </c>
      <c r="AD72">
        <v>9.1149000000000004</v>
      </c>
      <c r="AE72">
        <v>16.478852</v>
      </c>
      <c r="AF72">
        <v>8.8740000000000006</v>
      </c>
      <c r="AG72">
        <v>0</v>
      </c>
      <c r="AH72">
        <v>56.82</v>
      </c>
      <c r="AI72">
        <v>0</v>
      </c>
      <c r="AJ72">
        <v>0</v>
      </c>
      <c r="AK72">
        <v>54.059399999999997</v>
      </c>
      <c r="AL72">
        <v>12.782</v>
      </c>
      <c r="AM72">
        <v>0</v>
      </c>
      <c r="AN72">
        <v>0.59302999999999995</v>
      </c>
      <c r="AO72">
        <v>0</v>
      </c>
      <c r="AP72">
        <v>11.922267</v>
      </c>
      <c r="AQ72">
        <v>15.561</v>
      </c>
      <c r="AR72">
        <v>6.6239999999999997</v>
      </c>
      <c r="AS72">
        <v>5.3807999999999998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93.75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2277.0427650000001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341.56009999999998</v>
      </c>
      <c r="L73">
        <v>465.42500000000001</v>
      </c>
      <c r="M73">
        <v>92</v>
      </c>
      <c r="N73">
        <v>118.125</v>
      </c>
      <c r="O73">
        <v>123.66562500000001</v>
      </c>
      <c r="P73">
        <v>123.375</v>
      </c>
      <c r="Q73">
        <v>18.460608000000001</v>
      </c>
      <c r="R73">
        <v>42.390099999999997</v>
      </c>
      <c r="S73">
        <v>7.9767409999999996</v>
      </c>
      <c r="T73">
        <v>0</v>
      </c>
      <c r="U73">
        <v>418.77</v>
      </c>
      <c r="V73">
        <v>20.731850000000001</v>
      </c>
      <c r="W73">
        <v>45.221499999999999</v>
      </c>
      <c r="X73">
        <v>147.515625</v>
      </c>
      <c r="Y73">
        <v>0</v>
      </c>
      <c r="Z73">
        <v>0</v>
      </c>
      <c r="AA73">
        <v>7.0309999999999997</v>
      </c>
      <c r="AB73">
        <v>13.17004</v>
      </c>
      <c r="AC73">
        <v>0</v>
      </c>
      <c r="AD73">
        <v>18.272072000000001</v>
      </c>
      <c r="AE73">
        <v>16.478852</v>
      </c>
      <c r="AF73">
        <v>8.8740000000000006</v>
      </c>
      <c r="AG73">
        <v>0</v>
      </c>
      <c r="AH73">
        <v>72.918999999999997</v>
      </c>
      <c r="AI73">
        <v>3.819</v>
      </c>
      <c r="AJ73">
        <v>0</v>
      </c>
      <c r="AK73">
        <v>54.059399999999997</v>
      </c>
      <c r="AL73">
        <v>12.782</v>
      </c>
      <c r="AM73">
        <v>0</v>
      </c>
      <c r="AN73">
        <v>0.59302999999999995</v>
      </c>
      <c r="AO73">
        <v>0</v>
      </c>
      <c r="AP73">
        <v>3.843</v>
      </c>
      <c r="AQ73">
        <v>31.122</v>
      </c>
      <c r="AR73">
        <v>6.6239999999999997</v>
      </c>
      <c r="AS73">
        <v>5.3807999999999998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93.75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2333.9353429999996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341.56009999999998</v>
      </c>
      <c r="L74">
        <v>465.42500000000001</v>
      </c>
      <c r="M74">
        <v>92</v>
      </c>
      <c r="N74">
        <v>118.125</v>
      </c>
      <c r="O74">
        <v>123.66562500000001</v>
      </c>
      <c r="P74">
        <v>123.375</v>
      </c>
      <c r="Q74">
        <v>18.460608000000001</v>
      </c>
      <c r="R74">
        <v>42.390099999999997</v>
      </c>
      <c r="S74">
        <v>7.9767409999999996</v>
      </c>
      <c r="T74">
        <v>0</v>
      </c>
      <c r="U74">
        <v>418.77</v>
      </c>
      <c r="V74">
        <v>20.731850000000001</v>
      </c>
      <c r="W74">
        <v>45.221499999999999</v>
      </c>
      <c r="X74">
        <v>147.515625</v>
      </c>
      <c r="Y74">
        <v>0</v>
      </c>
      <c r="Z74">
        <v>0</v>
      </c>
      <c r="AA74">
        <v>14.061999999999999</v>
      </c>
      <c r="AB74">
        <v>13.17004</v>
      </c>
      <c r="AC74">
        <v>0</v>
      </c>
      <c r="AD74">
        <v>18.272072000000001</v>
      </c>
      <c r="AE74">
        <v>16.478852</v>
      </c>
      <c r="AF74">
        <v>8.8740000000000006</v>
      </c>
      <c r="AG74">
        <v>0</v>
      </c>
      <c r="AH74">
        <v>94.7</v>
      </c>
      <c r="AI74">
        <v>16.350411999999999</v>
      </c>
      <c r="AJ74">
        <v>0</v>
      </c>
      <c r="AK74">
        <v>54.059399999999997</v>
      </c>
      <c r="AL74">
        <v>12.782</v>
      </c>
      <c r="AM74">
        <v>0</v>
      </c>
      <c r="AN74">
        <v>0.59302999999999995</v>
      </c>
      <c r="AO74">
        <v>0</v>
      </c>
      <c r="AP74">
        <v>3.843</v>
      </c>
      <c r="AQ74">
        <v>46.683</v>
      </c>
      <c r="AR74">
        <v>6.6239999999999997</v>
      </c>
      <c r="AS74">
        <v>5.3807999999999998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93.75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2390.8397549999995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341.56009999999998</v>
      </c>
      <c r="L75">
        <v>465.42500000000001</v>
      </c>
      <c r="M75">
        <v>92</v>
      </c>
      <c r="N75">
        <v>118.125</v>
      </c>
      <c r="O75">
        <v>123.66562500000001</v>
      </c>
      <c r="P75">
        <v>123.375</v>
      </c>
      <c r="Q75">
        <v>18.462447000000001</v>
      </c>
      <c r="R75">
        <v>42.390099999999997</v>
      </c>
      <c r="S75">
        <v>7.9767409999999996</v>
      </c>
      <c r="T75">
        <v>0</v>
      </c>
      <c r="U75">
        <v>418.77</v>
      </c>
      <c r="V75">
        <v>20.731850000000001</v>
      </c>
      <c r="W75">
        <v>45.221499999999999</v>
      </c>
      <c r="X75">
        <v>147.515625</v>
      </c>
      <c r="Y75">
        <v>0</v>
      </c>
      <c r="Z75">
        <v>2.2000000000000002</v>
      </c>
      <c r="AA75">
        <v>21.093</v>
      </c>
      <c r="AB75">
        <v>26.34008</v>
      </c>
      <c r="AC75">
        <v>0</v>
      </c>
      <c r="AD75">
        <v>36.544144000000003</v>
      </c>
      <c r="AE75">
        <v>32.957704</v>
      </c>
      <c r="AF75">
        <v>17.748000000000001</v>
      </c>
      <c r="AG75">
        <v>0</v>
      </c>
      <c r="AH75">
        <v>113.64</v>
      </c>
      <c r="AI75">
        <v>32.700823999999997</v>
      </c>
      <c r="AJ75">
        <v>0</v>
      </c>
      <c r="AK75">
        <v>54.059399999999997</v>
      </c>
      <c r="AL75">
        <v>12.782</v>
      </c>
      <c r="AM75">
        <v>4.5321999999999996</v>
      </c>
      <c r="AN75">
        <v>0.59302999999999995</v>
      </c>
      <c r="AO75">
        <v>0</v>
      </c>
      <c r="AP75">
        <v>3.843</v>
      </c>
      <c r="AQ75">
        <v>46.683</v>
      </c>
      <c r="AR75">
        <v>6.6239999999999997</v>
      </c>
      <c r="AS75">
        <v>5.3807999999999998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93.75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2496.6901699999999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341.56009999999998</v>
      </c>
      <c r="L76">
        <v>465.42500000000001</v>
      </c>
      <c r="M76">
        <v>92</v>
      </c>
      <c r="N76">
        <v>118.125</v>
      </c>
      <c r="O76">
        <v>123.66562500000001</v>
      </c>
      <c r="P76">
        <v>123.375</v>
      </c>
      <c r="Q76">
        <v>18.462447000000001</v>
      </c>
      <c r="R76">
        <v>42.390099999999997</v>
      </c>
      <c r="S76">
        <v>7.9767409999999996</v>
      </c>
      <c r="T76">
        <v>0</v>
      </c>
      <c r="U76">
        <v>418.77</v>
      </c>
      <c r="V76">
        <v>20.731850000000001</v>
      </c>
      <c r="W76">
        <v>45.221499999999999</v>
      </c>
      <c r="X76">
        <v>147.515625</v>
      </c>
      <c r="Y76">
        <v>0</v>
      </c>
      <c r="Z76">
        <v>13.041600000000001</v>
      </c>
      <c r="AA76">
        <v>39.5</v>
      </c>
      <c r="AB76">
        <v>39.510120000000001</v>
      </c>
      <c r="AC76">
        <v>9.6778399999999998</v>
      </c>
      <c r="AD76">
        <v>36.544144000000003</v>
      </c>
      <c r="AE76">
        <v>49.436556000000003</v>
      </c>
      <c r="AF76">
        <v>26.622</v>
      </c>
      <c r="AG76">
        <v>0</v>
      </c>
      <c r="AH76">
        <v>140.34540000000001</v>
      </c>
      <c r="AI76">
        <v>32.700823999999997</v>
      </c>
      <c r="AJ76">
        <v>0</v>
      </c>
      <c r="AK76">
        <v>54.059399999999997</v>
      </c>
      <c r="AL76">
        <v>12.782</v>
      </c>
      <c r="AM76">
        <v>10.536032000000001</v>
      </c>
      <c r="AN76">
        <v>0.59302999999999995</v>
      </c>
      <c r="AO76">
        <v>0</v>
      </c>
      <c r="AP76">
        <v>3.843</v>
      </c>
      <c r="AQ76">
        <v>46.683</v>
      </c>
      <c r="AR76">
        <v>8.8320000000000007</v>
      </c>
      <c r="AS76">
        <v>5.3807999999999998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93.75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2609.0567339999998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341.56009999999998</v>
      </c>
      <c r="L77">
        <v>469.42500000000001</v>
      </c>
      <c r="M77">
        <v>92</v>
      </c>
      <c r="N77">
        <v>118.125</v>
      </c>
      <c r="O77">
        <v>123.66562500000001</v>
      </c>
      <c r="P77">
        <v>123.375</v>
      </c>
      <c r="Q77">
        <v>18.472691000000001</v>
      </c>
      <c r="R77">
        <v>42.390099999999997</v>
      </c>
      <c r="S77">
        <v>7.9767409999999996</v>
      </c>
      <c r="T77">
        <v>0</v>
      </c>
      <c r="U77">
        <v>418.77</v>
      </c>
      <c r="V77">
        <v>20.731850000000001</v>
      </c>
      <c r="W77">
        <v>45.221499999999999</v>
      </c>
      <c r="X77">
        <v>147.515625</v>
      </c>
      <c r="Y77">
        <v>0</v>
      </c>
      <c r="Z77">
        <v>13.041600000000001</v>
      </c>
      <c r="AA77">
        <v>39.5</v>
      </c>
      <c r="AB77">
        <v>39.510120000000001</v>
      </c>
      <c r="AC77">
        <v>9.6778399999999998</v>
      </c>
      <c r="AD77">
        <v>36.544144000000003</v>
      </c>
      <c r="AE77">
        <v>49.436556000000003</v>
      </c>
      <c r="AF77">
        <v>26.622</v>
      </c>
      <c r="AG77">
        <v>0</v>
      </c>
      <c r="AH77">
        <v>140.34540000000001</v>
      </c>
      <c r="AI77">
        <v>32.700823999999997</v>
      </c>
      <c r="AJ77">
        <v>0</v>
      </c>
      <c r="AK77">
        <v>54.059399999999997</v>
      </c>
      <c r="AL77">
        <v>12.782</v>
      </c>
      <c r="AM77">
        <v>10.536032000000001</v>
      </c>
      <c r="AN77">
        <v>0.59302999999999995</v>
      </c>
      <c r="AO77">
        <v>0</v>
      </c>
      <c r="AP77">
        <v>3.843</v>
      </c>
      <c r="AQ77">
        <v>46.683</v>
      </c>
      <c r="AR77">
        <v>39.744</v>
      </c>
      <c r="AS77">
        <v>8.0711999999999993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93.75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2646.6693780000001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341.56009999999998</v>
      </c>
      <c r="L78">
        <v>469.42500000000001</v>
      </c>
      <c r="M78">
        <v>92</v>
      </c>
      <c r="N78">
        <v>118.125</v>
      </c>
      <c r="O78">
        <v>123.66562500000001</v>
      </c>
      <c r="P78">
        <v>123.375</v>
      </c>
      <c r="Q78">
        <v>18.472691000000001</v>
      </c>
      <c r="R78">
        <v>42.390099999999997</v>
      </c>
      <c r="S78">
        <v>7.9767409999999996</v>
      </c>
      <c r="T78">
        <v>0</v>
      </c>
      <c r="U78">
        <v>418.77</v>
      </c>
      <c r="V78">
        <v>20.731850000000001</v>
      </c>
      <c r="W78">
        <v>45.221499999999999</v>
      </c>
      <c r="X78">
        <v>147.515625</v>
      </c>
      <c r="Y78">
        <v>0</v>
      </c>
      <c r="Z78">
        <v>13.041600000000001</v>
      </c>
      <c r="AA78">
        <v>39.5</v>
      </c>
      <c r="AB78">
        <v>39.510120000000001</v>
      </c>
      <c r="AC78">
        <v>9.6778399999999998</v>
      </c>
      <c r="AD78">
        <v>36.544144000000003</v>
      </c>
      <c r="AE78">
        <v>49.436556000000003</v>
      </c>
      <c r="AF78">
        <v>26.622</v>
      </c>
      <c r="AG78">
        <v>0</v>
      </c>
      <c r="AH78">
        <v>140.34540000000001</v>
      </c>
      <c r="AI78">
        <v>32.700823999999997</v>
      </c>
      <c r="AJ78">
        <v>0</v>
      </c>
      <c r="AK78">
        <v>54.059399999999997</v>
      </c>
      <c r="AL78">
        <v>12.782</v>
      </c>
      <c r="AM78">
        <v>10.536032000000001</v>
      </c>
      <c r="AN78">
        <v>0.59302999999999995</v>
      </c>
      <c r="AO78">
        <v>0</v>
      </c>
      <c r="AP78">
        <v>3.843</v>
      </c>
      <c r="AQ78">
        <v>46.683</v>
      </c>
      <c r="AR78">
        <v>39.744</v>
      </c>
      <c r="AS78">
        <v>8.0711999999999993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93.75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2646.6693780000001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341.56009999999998</v>
      </c>
      <c r="L79">
        <v>469.42500000000001</v>
      </c>
      <c r="M79">
        <v>92</v>
      </c>
      <c r="N79">
        <v>118.125</v>
      </c>
      <c r="O79">
        <v>123.66562500000001</v>
      </c>
      <c r="P79">
        <v>123.375</v>
      </c>
      <c r="Q79">
        <v>18.975704</v>
      </c>
      <c r="R79">
        <v>42.390099999999997</v>
      </c>
      <c r="S79">
        <v>7.9767409999999996</v>
      </c>
      <c r="T79">
        <v>0</v>
      </c>
      <c r="U79">
        <v>418.77</v>
      </c>
      <c r="V79">
        <v>20.73</v>
      </c>
      <c r="W79">
        <v>45.22</v>
      </c>
      <c r="X79">
        <v>147.515625</v>
      </c>
      <c r="Y79">
        <v>0</v>
      </c>
      <c r="Z79">
        <v>13.041600000000001</v>
      </c>
      <c r="AA79">
        <v>26.07</v>
      </c>
      <c r="AB79">
        <v>39.510120000000001</v>
      </c>
      <c r="AC79">
        <v>15.280799999999999</v>
      </c>
      <c r="AD79">
        <v>36.544144000000003</v>
      </c>
      <c r="AE79">
        <v>49.436556000000003</v>
      </c>
      <c r="AF79">
        <v>26.622</v>
      </c>
      <c r="AG79">
        <v>0</v>
      </c>
      <c r="AH79">
        <v>140.34540000000001</v>
      </c>
      <c r="AI79">
        <v>16.350411999999999</v>
      </c>
      <c r="AJ79">
        <v>0</v>
      </c>
      <c r="AK79">
        <v>54.059399999999997</v>
      </c>
      <c r="AL79">
        <v>12.782</v>
      </c>
      <c r="AM79">
        <v>10.536032000000001</v>
      </c>
      <c r="AN79">
        <v>0.59302999999999995</v>
      </c>
      <c r="AO79">
        <v>0</v>
      </c>
      <c r="AP79">
        <v>3.843</v>
      </c>
      <c r="AQ79">
        <v>46.683</v>
      </c>
      <c r="AR79">
        <v>39.744</v>
      </c>
      <c r="AS79">
        <v>8.0711999999999993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93.75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2622.9915889999997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341.56009999999998</v>
      </c>
      <c r="L80">
        <v>469.42500000000001</v>
      </c>
      <c r="M80">
        <v>92</v>
      </c>
      <c r="N80">
        <v>118.125</v>
      </c>
      <c r="O80">
        <v>123.66562500000001</v>
      </c>
      <c r="P80">
        <v>123.375</v>
      </c>
      <c r="Q80">
        <v>19.19023</v>
      </c>
      <c r="R80">
        <v>42.390099999999997</v>
      </c>
      <c r="S80">
        <v>7.9767409999999996</v>
      </c>
      <c r="T80">
        <v>0</v>
      </c>
      <c r="U80">
        <v>418.77</v>
      </c>
      <c r="V80">
        <v>20.73</v>
      </c>
      <c r="W80">
        <v>45.22</v>
      </c>
      <c r="X80">
        <v>147.515625</v>
      </c>
      <c r="Y80">
        <v>0</v>
      </c>
      <c r="Z80">
        <v>13.041600000000001</v>
      </c>
      <c r="AA80">
        <v>26.07</v>
      </c>
      <c r="AB80">
        <v>39.510120000000001</v>
      </c>
      <c r="AC80">
        <v>15.280799999999999</v>
      </c>
      <c r="AD80">
        <v>36.544144000000003</v>
      </c>
      <c r="AE80">
        <v>49.436556000000003</v>
      </c>
      <c r="AF80">
        <v>26.622</v>
      </c>
      <c r="AG80">
        <v>0</v>
      </c>
      <c r="AH80">
        <v>140.34540000000001</v>
      </c>
      <c r="AI80">
        <v>3.819</v>
      </c>
      <c r="AJ80">
        <v>0</v>
      </c>
      <c r="AK80">
        <v>54.059399999999997</v>
      </c>
      <c r="AL80">
        <v>12.782</v>
      </c>
      <c r="AM80">
        <v>10.536032000000001</v>
      </c>
      <c r="AN80">
        <v>0.59302999999999995</v>
      </c>
      <c r="AO80">
        <v>0</v>
      </c>
      <c r="AP80">
        <v>3.843</v>
      </c>
      <c r="AQ80">
        <v>46.683</v>
      </c>
      <c r="AR80">
        <v>8.8320000000000007</v>
      </c>
      <c r="AS80">
        <v>8.0711999999999993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93.75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2579.7627029999999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341.56009999999998</v>
      </c>
      <c r="L81">
        <v>419.42500000000001</v>
      </c>
      <c r="M81">
        <v>92</v>
      </c>
      <c r="N81">
        <v>118.125</v>
      </c>
      <c r="O81">
        <v>123.66562500000001</v>
      </c>
      <c r="P81">
        <v>123.375</v>
      </c>
      <c r="Q81">
        <v>14.222200000000001</v>
      </c>
      <c r="R81">
        <v>42.390099999999997</v>
      </c>
      <c r="S81">
        <v>8.6834249999999997</v>
      </c>
      <c r="T81">
        <v>0</v>
      </c>
      <c r="U81">
        <v>418.77</v>
      </c>
      <c r="V81">
        <v>20.73</v>
      </c>
      <c r="W81">
        <v>45.22</v>
      </c>
      <c r="X81">
        <v>147.515625</v>
      </c>
      <c r="Y81">
        <v>0</v>
      </c>
      <c r="Z81">
        <v>13.041600000000001</v>
      </c>
      <c r="AA81">
        <v>26.07</v>
      </c>
      <c r="AB81">
        <v>39.510120000000001</v>
      </c>
      <c r="AC81">
        <v>15.280799999999999</v>
      </c>
      <c r="AD81">
        <v>36.544144000000003</v>
      </c>
      <c r="AE81">
        <v>49.436556000000003</v>
      </c>
      <c r="AF81">
        <v>26.622</v>
      </c>
      <c r="AG81">
        <v>0</v>
      </c>
      <c r="AH81">
        <v>132.58000000000001</v>
      </c>
      <c r="AI81">
        <v>0</v>
      </c>
      <c r="AJ81">
        <v>0</v>
      </c>
      <c r="AK81">
        <v>54.059399999999997</v>
      </c>
      <c r="AL81">
        <v>12.782</v>
      </c>
      <c r="AM81">
        <v>10.536032000000001</v>
      </c>
      <c r="AN81">
        <v>0.59302999999999995</v>
      </c>
      <c r="AO81">
        <v>0</v>
      </c>
      <c r="AP81">
        <v>3.843</v>
      </c>
      <c r="AQ81">
        <v>46.683</v>
      </c>
      <c r="AR81">
        <v>6.6239999999999997</v>
      </c>
      <c r="AS81">
        <v>5.3807999999999998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93.75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2509.0185569999994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341.56009999999998</v>
      </c>
      <c r="L82">
        <v>419.42500000000001</v>
      </c>
      <c r="M82">
        <v>92</v>
      </c>
      <c r="N82">
        <v>118.125</v>
      </c>
      <c r="O82">
        <v>123.66562500000001</v>
      </c>
      <c r="P82">
        <v>123.375</v>
      </c>
      <c r="Q82">
        <v>14.222200000000001</v>
      </c>
      <c r="R82">
        <v>42.390099999999997</v>
      </c>
      <c r="S82">
        <v>8.6834249999999997</v>
      </c>
      <c r="T82">
        <v>0</v>
      </c>
      <c r="U82">
        <v>418.77</v>
      </c>
      <c r="V82">
        <v>20.73</v>
      </c>
      <c r="W82">
        <v>45.22</v>
      </c>
      <c r="X82">
        <v>147.515625</v>
      </c>
      <c r="Y82">
        <v>0</v>
      </c>
      <c r="Z82">
        <v>13.041600000000001</v>
      </c>
      <c r="AA82">
        <v>12.798</v>
      </c>
      <c r="AB82">
        <v>26.34008</v>
      </c>
      <c r="AC82">
        <v>0</v>
      </c>
      <c r="AD82">
        <v>18.272072000000001</v>
      </c>
      <c r="AE82">
        <v>49.436556000000003</v>
      </c>
      <c r="AF82">
        <v>17.748000000000001</v>
      </c>
      <c r="AG82">
        <v>0</v>
      </c>
      <c r="AH82">
        <v>122.163</v>
      </c>
      <c r="AI82">
        <v>0</v>
      </c>
      <c r="AJ82">
        <v>0</v>
      </c>
      <c r="AK82">
        <v>54.059399999999997</v>
      </c>
      <c r="AL82">
        <v>12.782</v>
      </c>
      <c r="AM82">
        <v>10.536032000000001</v>
      </c>
      <c r="AN82">
        <v>0.59302999999999995</v>
      </c>
      <c r="AO82">
        <v>0</v>
      </c>
      <c r="AP82">
        <v>3.843</v>
      </c>
      <c r="AQ82">
        <v>46.683</v>
      </c>
      <c r="AR82">
        <v>6.6239999999999997</v>
      </c>
      <c r="AS82">
        <v>5.3807999999999998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93.75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2429.7326449999996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313.55277799999999</v>
      </c>
      <c r="L83">
        <v>391.42500000000001</v>
      </c>
      <c r="M83">
        <v>92</v>
      </c>
      <c r="N83">
        <v>118.125</v>
      </c>
      <c r="O83">
        <v>123.66562500000001</v>
      </c>
      <c r="P83">
        <v>123.375</v>
      </c>
      <c r="Q83">
        <v>14.205882000000001</v>
      </c>
      <c r="R83">
        <v>42.390099999999997</v>
      </c>
      <c r="S83">
        <v>9.9006399999999992</v>
      </c>
      <c r="T83">
        <v>0</v>
      </c>
      <c r="U83">
        <v>418.77</v>
      </c>
      <c r="V83">
        <v>20.73</v>
      </c>
      <c r="W83">
        <v>45.22</v>
      </c>
      <c r="X83">
        <v>147.515625</v>
      </c>
      <c r="Y83">
        <v>0</v>
      </c>
      <c r="Z83">
        <v>6.5208000000000004</v>
      </c>
      <c r="AA83">
        <v>0</v>
      </c>
      <c r="AB83">
        <v>13.17004</v>
      </c>
      <c r="AC83">
        <v>0</v>
      </c>
      <c r="AD83">
        <v>9.1149000000000004</v>
      </c>
      <c r="AE83">
        <v>32.957704</v>
      </c>
      <c r="AF83">
        <v>8.8740000000000006</v>
      </c>
      <c r="AG83">
        <v>0</v>
      </c>
      <c r="AH83">
        <v>75.760000000000005</v>
      </c>
      <c r="AI83">
        <v>0</v>
      </c>
      <c r="AJ83">
        <v>0</v>
      </c>
      <c r="AK83">
        <v>54.059399999999997</v>
      </c>
      <c r="AL83">
        <v>12.782</v>
      </c>
      <c r="AM83">
        <v>10.536032000000001</v>
      </c>
      <c r="AN83">
        <v>0.59302999999999995</v>
      </c>
      <c r="AO83">
        <v>0</v>
      </c>
      <c r="AP83">
        <v>3.843</v>
      </c>
      <c r="AQ83">
        <v>46.683</v>
      </c>
      <c r="AR83">
        <v>6.6239999999999997</v>
      </c>
      <c r="AS83">
        <v>5.3807999999999998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93.75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2261.5243559999999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299.48320000000001</v>
      </c>
      <c r="L84">
        <v>391.42500000000001</v>
      </c>
      <c r="M84">
        <v>92</v>
      </c>
      <c r="N84">
        <v>118.125</v>
      </c>
      <c r="O84">
        <v>123.66562500000001</v>
      </c>
      <c r="P84">
        <v>123.375</v>
      </c>
      <c r="Q84">
        <v>14.205882000000001</v>
      </c>
      <c r="R84">
        <v>42.390099999999997</v>
      </c>
      <c r="S84">
        <v>9.9006399999999992</v>
      </c>
      <c r="T84">
        <v>0</v>
      </c>
      <c r="U84">
        <v>418.77</v>
      </c>
      <c r="V84">
        <v>20.73</v>
      </c>
      <c r="W84">
        <v>45.22</v>
      </c>
      <c r="X84">
        <v>147.515625</v>
      </c>
      <c r="Y84">
        <v>0</v>
      </c>
      <c r="Z84">
        <v>6.5208000000000004</v>
      </c>
      <c r="AA84">
        <v>0</v>
      </c>
      <c r="AB84">
        <v>0</v>
      </c>
      <c r="AC84">
        <v>0</v>
      </c>
      <c r="AD84">
        <v>0</v>
      </c>
      <c r="AE84">
        <v>16.478852</v>
      </c>
      <c r="AF84">
        <v>8.8740000000000006</v>
      </c>
      <c r="AG84">
        <v>0</v>
      </c>
      <c r="AH84">
        <v>56.82</v>
      </c>
      <c r="AI84">
        <v>0</v>
      </c>
      <c r="AJ84">
        <v>0</v>
      </c>
      <c r="AK84">
        <v>54.059399999999997</v>
      </c>
      <c r="AL84">
        <v>12.782</v>
      </c>
      <c r="AM84">
        <v>10.536032000000001</v>
      </c>
      <c r="AN84">
        <v>0.59302999999999995</v>
      </c>
      <c r="AO84">
        <v>0</v>
      </c>
      <c r="AP84">
        <v>3.843</v>
      </c>
      <c r="AQ84">
        <v>46.683</v>
      </c>
      <c r="AR84">
        <v>6.6239999999999997</v>
      </c>
      <c r="AS84">
        <v>5.3807999999999998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93.75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2189.750986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299.48320000000001</v>
      </c>
      <c r="L85">
        <v>370.42500000000001</v>
      </c>
      <c r="M85">
        <v>92</v>
      </c>
      <c r="N85">
        <v>118.125</v>
      </c>
      <c r="O85">
        <v>123.66562500000001</v>
      </c>
      <c r="P85">
        <v>123.375</v>
      </c>
      <c r="Q85">
        <v>14.205882000000001</v>
      </c>
      <c r="R85">
        <v>42.390099999999997</v>
      </c>
      <c r="S85">
        <v>9.9006399999999992</v>
      </c>
      <c r="T85">
        <v>0</v>
      </c>
      <c r="U85">
        <v>418.77</v>
      </c>
      <c r="V85">
        <v>20.73</v>
      </c>
      <c r="W85">
        <v>45.22</v>
      </c>
      <c r="X85">
        <v>147.515625</v>
      </c>
      <c r="Y85">
        <v>0</v>
      </c>
      <c r="Z85">
        <v>6.5208000000000004</v>
      </c>
      <c r="AA85">
        <v>0</v>
      </c>
      <c r="AB85">
        <v>0</v>
      </c>
      <c r="AC85">
        <v>0</v>
      </c>
      <c r="AD85">
        <v>0</v>
      </c>
      <c r="AE85">
        <v>16.478852</v>
      </c>
      <c r="AF85">
        <v>8.8740000000000006</v>
      </c>
      <c r="AG85">
        <v>0</v>
      </c>
      <c r="AH85">
        <v>37.880000000000003</v>
      </c>
      <c r="AI85">
        <v>0</v>
      </c>
      <c r="AJ85">
        <v>0</v>
      </c>
      <c r="AK85">
        <v>54.059399999999997</v>
      </c>
      <c r="AL85">
        <v>12.782</v>
      </c>
      <c r="AM85">
        <v>10.536032000000001</v>
      </c>
      <c r="AN85">
        <v>0.59302999999999995</v>
      </c>
      <c r="AO85">
        <v>0</v>
      </c>
      <c r="AP85">
        <v>3.843</v>
      </c>
      <c r="AQ85">
        <v>45.36</v>
      </c>
      <c r="AR85">
        <v>11.04</v>
      </c>
      <c r="AS85">
        <v>5.3807999999999998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93.75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2152.9039860000003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299.48320000000001</v>
      </c>
      <c r="L86">
        <v>346.42500000000001</v>
      </c>
      <c r="M86">
        <v>92</v>
      </c>
      <c r="N86">
        <v>118.125</v>
      </c>
      <c r="O86">
        <v>123.66562500000001</v>
      </c>
      <c r="P86">
        <v>123.375</v>
      </c>
      <c r="Q86">
        <v>14.205882000000001</v>
      </c>
      <c r="R86">
        <v>42.390099999999997</v>
      </c>
      <c r="S86">
        <v>9.9006399999999992</v>
      </c>
      <c r="T86">
        <v>0</v>
      </c>
      <c r="U86">
        <v>418.77</v>
      </c>
      <c r="V86">
        <v>20.73</v>
      </c>
      <c r="W86">
        <v>45.22</v>
      </c>
      <c r="X86">
        <v>147.515625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16.478852</v>
      </c>
      <c r="AF86">
        <v>8.8740000000000006</v>
      </c>
      <c r="AG86">
        <v>0</v>
      </c>
      <c r="AH86">
        <v>37.880000000000003</v>
      </c>
      <c r="AI86">
        <v>0</v>
      </c>
      <c r="AJ86">
        <v>0</v>
      </c>
      <c r="AK86">
        <v>54.059399999999997</v>
      </c>
      <c r="AL86">
        <v>12.782</v>
      </c>
      <c r="AM86">
        <v>4.9187700000000003</v>
      </c>
      <c r="AN86">
        <v>0.59302999999999995</v>
      </c>
      <c r="AO86">
        <v>0</v>
      </c>
      <c r="AP86">
        <v>3.843</v>
      </c>
      <c r="AQ86">
        <v>45.36</v>
      </c>
      <c r="AR86">
        <v>11.04</v>
      </c>
      <c r="AS86">
        <v>5.3807999999999998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2115.0159240000003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299.48320000000001</v>
      </c>
      <c r="L87">
        <v>271.42500000000001</v>
      </c>
      <c r="M87">
        <v>92</v>
      </c>
      <c r="N87">
        <v>118.125</v>
      </c>
      <c r="O87">
        <v>123.66562500000001</v>
      </c>
      <c r="P87">
        <v>123.375</v>
      </c>
      <c r="Q87">
        <v>14.205882000000001</v>
      </c>
      <c r="R87">
        <v>42.390099999999997</v>
      </c>
      <c r="S87">
        <v>8.7899999999999991</v>
      </c>
      <c r="T87">
        <v>0</v>
      </c>
      <c r="U87">
        <v>418.77</v>
      </c>
      <c r="V87">
        <v>20.73</v>
      </c>
      <c r="W87">
        <v>45.22</v>
      </c>
      <c r="X87">
        <v>147.515625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16.478852</v>
      </c>
      <c r="AF87">
        <v>8.8740000000000006</v>
      </c>
      <c r="AG87">
        <v>0</v>
      </c>
      <c r="AH87">
        <v>18.940000000000001</v>
      </c>
      <c r="AI87">
        <v>0</v>
      </c>
      <c r="AJ87">
        <v>0</v>
      </c>
      <c r="AK87">
        <v>54.059399999999997</v>
      </c>
      <c r="AL87">
        <v>12.782</v>
      </c>
      <c r="AM87">
        <v>3.9990000000000001</v>
      </c>
      <c r="AN87">
        <v>0.59302999999999995</v>
      </c>
      <c r="AO87">
        <v>0</v>
      </c>
      <c r="AP87">
        <v>3.843</v>
      </c>
      <c r="AQ87">
        <v>45.36</v>
      </c>
      <c r="AR87">
        <v>11.04</v>
      </c>
      <c r="AS87">
        <v>5.3807999999999998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89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2016.0455139999999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295.80380000000002</v>
      </c>
      <c r="L88">
        <v>242.42500000000001</v>
      </c>
      <c r="M88">
        <v>92</v>
      </c>
      <c r="N88">
        <v>118.125</v>
      </c>
      <c r="O88">
        <v>123.66562500000001</v>
      </c>
      <c r="P88">
        <v>123.375</v>
      </c>
      <c r="Q88">
        <v>14.205882000000001</v>
      </c>
      <c r="R88">
        <v>31.384799999999998</v>
      </c>
      <c r="S88">
        <v>8.7899999999999991</v>
      </c>
      <c r="T88">
        <v>0</v>
      </c>
      <c r="U88">
        <v>418.77</v>
      </c>
      <c r="V88">
        <v>16.37</v>
      </c>
      <c r="W88">
        <v>45.22</v>
      </c>
      <c r="X88">
        <v>147.515625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16.478852</v>
      </c>
      <c r="AF88">
        <v>8.8740000000000006</v>
      </c>
      <c r="AG88">
        <v>0</v>
      </c>
      <c r="AH88">
        <v>18.940000000000001</v>
      </c>
      <c r="AI88">
        <v>0</v>
      </c>
      <c r="AJ88">
        <v>0</v>
      </c>
      <c r="AK88">
        <v>54.059399999999997</v>
      </c>
      <c r="AL88">
        <v>12.782</v>
      </c>
      <c r="AM88">
        <v>0</v>
      </c>
      <c r="AN88">
        <v>0.59302999999999995</v>
      </c>
      <c r="AO88">
        <v>0</v>
      </c>
      <c r="AP88">
        <v>3.843</v>
      </c>
      <c r="AQ88">
        <v>45.36</v>
      </c>
      <c r="AR88">
        <v>11.04</v>
      </c>
      <c r="AS88">
        <v>5.3807999999999998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1965.0018139999997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281</v>
      </c>
      <c r="L89">
        <v>242.42500000000001</v>
      </c>
      <c r="M89">
        <v>92</v>
      </c>
      <c r="N89">
        <v>118.125</v>
      </c>
      <c r="O89">
        <v>123.66562500000001</v>
      </c>
      <c r="P89">
        <v>123.375</v>
      </c>
      <c r="Q89">
        <v>14.205882000000001</v>
      </c>
      <c r="R89">
        <v>31.384799999999998</v>
      </c>
      <c r="S89">
        <v>8.7899999999999991</v>
      </c>
      <c r="T89">
        <v>0</v>
      </c>
      <c r="U89">
        <v>418.77</v>
      </c>
      <c r="V89">
        <v>16.37</v>
      </c>
      <c r="W89">
        <v>45.22</v>
      </c>
      <c r="X89">
        <v>147.515625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16.478852</v>
      </c>
      <c r="AF89">
        <v>8.8740000000000006</v>
      </c>
      <c r="AG89">
        <v>0</v>
      </c>
      <c r="AH89">
        <v>18.940000000000001</v>
      </c>
      <c r="AI89">
        <v>0</v>
      </c>
      <c r="AJ89">
        <v>0</v>
      </c>
      <c r="AK89">
        <v>54.059399999999997</v>
      </c>
      <c r="AL89">
        <v>12.782</v>
      </c>
      <c r="AM89">
        <v>0</v>
      </c>
      <c r="AN89">
        <v>0.59302999999999995</v>
      </c>
      <c r="AO89">
        <v>0</v>
      </c>
      <c r="AP89">
        <v>2.5619999999999998</v>
      </c>
      <c r="AQ89">
        <v>45.36</v>
      </c>
      <c r="AR89">
        <v>11.04</v>
      </c>
      <c r="AS89">
        <v>5.3807999999999998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86.24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1945.1570139999994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261</v>
      </c>
      <c r="L90">
        <v>242.42500000000001</v>
      </c>
      <c r="M90">
        <v>92</v>
      </c>
      <c r="N90">
        <v>118.125</v>
      </c>
      <c r="O90">
        <v>123.66562500000001</v>
      </c>
      <c r="P90">
        <v>123.375</v>
      </c>
      <c r="Q90">
        <v>14.205882000000001</v>
      </c>
      <c r="R90">
        <v>31.384799999999998</v>
      </c>
      <c r="S90">
        <v>8.7899999999999991</v>
      </c>
      <c r="T90">
        <v>0</v>
      </c>
      <c r="U90">
        <v>418.77</v>
      </c>
      <c r="V90">
        <v>16.37</v>
      </c>
      <c r="W90">
        <v>45.22</v>
      </c>
      <c r="X90">
        <v>147.515625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16.478852</v>
      </c>
      <c r="AF90">
        <v>8.8740000000000006</v>
      </c>
      <c r="AG90">
        <v>0</v>
      </c>
      <c r="AH90">
        <v>18.940000000000001</v>
      </c>
      <c r="AI90">
        <v>0</v>
      </c>
      <c r="AJ90">
        <v>0</v>
      </c>
      <c r="AK90">
        <v>54.059399999999997</v>
      </c>
      <c r="AL90">
        <v>12.782</v>
      </c>
      <c r="AM90">
        <v>0</v>
      </c>
      <c r="AN90">
        <v>0.59302999999999995</v>
      </c>
      <c r="AO90">
        <v>0</v>
      </c>
      <c r="AP90">
        <v>2.5619999999999998</v>
      </c>
      <c r="AQ90">
        <v>30.24</v>
      </c>
      <c r="AR90">
        <v>11.04</v>
      </c>
      <c r="AS90">
        <v>5.3807999999999998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86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1909.7970139999995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277.18176999999997</v>
      </c>
      <c r="L91">
        <v>242.42500000000001</v>
      </c>
      <c r="M91">
        <v>92</v>
      </c>
      <c r="N91">
        <v>118.125</v>
      </c>
      <c r="O91">
        <v>123.66562500000001</v>
      </c>
      <c r="P91">
        <v>123.375</v>
      </c>
      <c r="Q91">
        <v>14.205882000000001</v>
      </c>
      <c r="R91">
        <v>27.111221</v>
      </c>
      <c r="S91">
        <v>8.7899999999999991</v>
      </c>
      <c r="T91">
        <v>0</v>
      </c>
      <c r="U91">
        <v>418.77</v>
      </c>
      <c r="V91">
        <v>13.899063</v>
      </c>
      <c r="W91">
        <v>45.22</v>
      </c>
      <c r="X91">
        <v>147.515625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16.478852</v>
      </c>
      <c r="AF91">
        <v>8.8740000000000006</v>
      </c>
      <c r="AG91">
        <v>0</v>
      </c>
      <c r="AH91">
        <v>18.940000000000001</v>
      </c>
      <c r="AI91">
        <v>0</v>
      </c>
      <c r="AJ91">
        <v>0</v>
      </c>
      <c r="AK91">
        <v>54.059399999999997</v>
      </c>
      <c r="AL91">
        <v>12.782</v>
      </c>
      <c r="AM91">
        <v>0</v>
      </c>
      <c r="AN91">
        <v>0.59302999999999995</v>
      </c>
      <c r="AO91">
        <v>0</v>
      </c>
      <c r="AP91">
        <v>2.5619999999999998</v>
      </c>
      <c r="AQ91">
        <v>30.24</v>
      </c>
      <c r="AR91">
        <v>11.04</v>
      </c>
      <c r="AS91">
        <v>5.3807999999999998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82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1915.2342679999999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257.18176999999997</v>
      </c>
      <c r="L92">
        <v>242.42500000000001</v>
      </c>
      <c r="M92">
        <v>92</v>
      </c>
      <c r="N92">
        <v>118.125</v>
      </c>
      <c r="O92">
        <v>123.66562500000001</v>
      </c>
      <c r="P92">
        <v>123.375</v>
      </c>
      <c r="Q92">
        <v>14.205882000000001</v>
      </c>
      <c r="R92">
        <v>20.617699999999999</v>
      </c>
      <c r="S92">
        <v>8.7899999999999991</v>
      </c>
      <c r="T92">
        <v>0</v>
      </c>
      <c r="U92">
        <v>418.77</v>
      </c>
      <c r="V92">
        <v>11.1046</v>
      </c>
      <c r="W92">
        <v>45.22</v>
      </c>
      <c r="X92">
        <v>147.515625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16.478852</v>
      </c>
      <c r="AF92">
        <v>8.8740000000000006</v>
      </c>
      <c r="AG92">
        <v>0</v>
      </c>
      <c r="AH92">
        <v>0</v>
      </c>
      <c r="AI92">
        <v>0</v>
      </c>
      <c r="AJ92">
        <v>0</v>
      </c>
      <c r="AK92">
        <v>54.059399999999997</v>
      </c>
      <c r="AL92">
        <v>12.782</v>
      </c>
      <c r="AM92">
        <v>0</v>
      </c>
      <c r="AN92">
        <v>0.59302999999999995</v>
      </c>
      <c r="AO92">
        <v>0</v>
      </c>
      <c r="AP92">
        <v>2.5619999999999998</v>
      </c>
      <c r="AQ92">
        <v>30.24</v>
      </c>
      <c r="AR92">
        <v>11.04</v>
      </c>
      <c r="AS92">
        <v>5.3807999999999998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81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1866.0062839999996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228.56</v>
      </c>
      <c r="L93">
        <v>242.42500000000001</v>
      </c>
      <c r="M93">
        <v>92</v>
      </c>
      <c r="N93">
        <v>118.125</v>
      </c>
      <c r="O93">
        <v>123.66562500000001</v>
      </c>
      <c r="P93">
        <v>123.375</v>
      </c>
      <c r="Q93">
        <v>14.205882000000001</v>
      </c>
      <c r="R93">
        <v>20.617699999999999</v>
      </c>
      <c r="S93">
        <v>8.7899999999999991</v>
      </c>
      <c r="T93">
        <v>0</v>
      </c>
      <c r="U93">
        <v>418.77</v>
      </c>
      <c r="V93">
        <v>11.1046</v>
      </c>
      <c r="W93">
        <v>45.22</v>
      </c>
      <c r="X93">
        <v>147.515625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16.478852</v>
      </c>
      <c r="AF93">
        <v>8.8740000000000006</v>
      </c>
      <c r="AG93">
        <v>0</v>
      </c>
      <c r="AH93">
        <v>0</v>
      </c>
      <c r="AI93">
        <v>0</v>
      </c>
      <c r="AJ93">
        <v>0</v>
      </c>
      <c r="AK93">
        <v>54.059399999999997</v>
      </c>
      <c r="AL93">
        <v>12.782</v>
      </c>
      <c r="AM93">
        <v>0</v>
      </c>
      <c r="AN93">
        <v>0.59302999999999995</v>
      </c>
      <c r="AO93">
        <v>0</v>
      </c>
      <c r="AP93">
        <v>2.5619999999999998</v>
      </c>
      <c r="AQ93">
        <v>30.24</v>
      </c>
      <c r="AR93">
        <v>6.6239999999999997</v>
      </c>
      <c r="AS93">
        <v>5.3807999999999998</v>
      </c>
      <c r="AT93">
        <v>19.059999999999999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1828.0285139999996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220.56</v>
      </c>
      <c r="L94">
        <v>242.42500000000001</v>
      </c>
      <c r="M94">
        <v>92</v>
      </c>
      <c r="N94">
        <v>118.125</v>
      </c>
      <c r="O94">
        <v>123.66562500000001</v>
      </c>
      <c r="P94">
        <v>123.375</v>
      </c>
      <c r="Q94">
        <v>14.205882000000001</v>
      </c>
      <c r="R94">
        <v>20.617699999999999</v>
      </c>
      <c r="S94">
        <v>8.7899999999999991</v>
      </c>
      <c r="T94">
        <v>0</v>
      </c>
      <c r="U94">
        <v>418.77</v>
      </c>
      <c r="V94">
        <v>11.1046</v>
      </c>
      <c r="W94">
        <v>45.22</v>
      </c>
      <c r="X94">
        <v>147.515625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16.478852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54.059399999999997</v>
      </c>
      <c r="AL94">
        <v>12.782</v>
      </c>
      <c r="AM94">
        <v>0</v>
      </c>
      <c r="AN94">
        <v>0.59302999999999995</v>
      </c>
      <c r="AO94">
        <v>0</v>
      </c>
      <c r="AP94">
        <v>2.5619999999999998</v>
      </c>
      <c r="AQ94">
        <v>15.308999999999999</v>
      </c>
      <c r="AR94">
        <v>6.6239999999999997</v>
      </c>
      <c r="AS94">
        <v>5.3807999999999998</v>
      </c>
      <c r="AT94">
        <v>19.999946999999999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1797.1634609999996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179.56</v>
      </c>
      <c r="L95">
        <v>242.42500000000001</v>
      </c>
      <c r="M95">
        <v>92</v>
      </c>
      <c r="N95">
        <v>118.125</v>
      </c>
      <c r="O95">
        <v>123.66562500000001</v>
      </c>
      <c r="P95">
        <v>123.375</v>
      </c>
      <c r="Q95">
        <v>14.205882000000001</v>
      </c>
      <c r="R95">
        <v>6</v>
      </c>
      <c r="S95">
        <v>8.7899999999999991</v>
      </c>
      <c r="T95">
        <v>0</v>
      </c>
      <c r="U95">
        <v>418.77</v>
      </c>
      <c r="V95">
        <v>5</v>
      </c>
      <c r="W95">
        <v>45.22</v>
      </c>
      <c r="X95">
        <v>147.515625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16.478852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54.059399999999997</v>
      </c>
      <c r="AL95">
        <v>12.782</v>
      </c>
      <c r="AM95">
        <v>0</v>
      </c>
      <c r="AN95">
        <v>0.59302999999999995</v>
      </c>
      <c r="AO95">
        <v>0</v>
      </c>
      <c r="AP95">
        <v>2.5619999999999998</v>
      </c>
      <c r="AQ95">
        <v>14.49</v>
      </c>
      <c r="AR95">
        <v>6.6239999999999997</v>
      </c>
      <c r="AS95">
        <v>5.3807999999999998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74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1731.6222139999998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179.56</v>
      </c>
      <c r="L96">
        <v>242.42500000000001</v>
      </c>
      <c r="M96">
        <v>92</v>
      </c>
      <c r="N96">
        <v>118.125</v>
      </c>
      <c r="O96">
        <v>123.66562500000001</v>
      </c>
      <c r="P96">
        <v>123.375</v>
      </c>
      <c r="Q96">
        <v>14.205882000000001</v>
      </c>
      <c r="R96">
        <v>6</v>
      </c>
      <c r="S96">
        <v>8.7899999999999991</v>
      </c>
      <c r="T96">
        <v>0</v>
      </c>
      <c r="U96">
        <v>418.77</v>
      </c>
      <c r="V96">
        <v>5</v>
      </c>
      <c r="W96">
        <v>33.346499999999999</v>
      </c>
      <c r="X96">
        <v>117.26090000000001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16.478852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54.059399999999997</v>
      </c>
      <c r="AL96">
        <v>12.782</v>
      </c>
      <c r="AM96">
        <v>0</v>
      </c>
      <c r="AN96">
        <v>0.59302999999999995</v>
      </c>
      <c r="AO96">
        <v>0</v>
      </c>
      <c r="AP96">
        <v>2.5619999999999998</v>
      </c>
      <c r="AQ96">
        <v>0</v>
      </c>
      <c r="AR96">
        <v>6.6239999999999997</v>
      </c>
      <c r="AS96">
        <v>5.3807999999999998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74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1675.0039889999998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179.56</v>
      </c>
      <c r="L97">
        <v>242.42500000000001</v>
      </c>
      <c r="M97">
        <v>92</v>
      </c>
      <c r="N97">
        <v>118.125</v>
      </c>
      <c r="O97">
        <v>123.66562500000001</v>
      </c>
      <c r="P97">
        <v>123.375</v>
      </c>
      <c r="Q97">
        <v>14.205882000000001</v>
      </c>
      <c r="R97">
        <v>6</v>
      </c>
      <c r="S97">
        <v>8.7899999999999991</v>
      </c>
      <c r="T97">
        <v>0</v>
      </c>
      <c r="U97">
        <v>418.77</v>
      </c>
      <c r="V97">
        <v>5</v>
      </c>
      <c r="W97">
        <v>33.346499999999999</v>
      </c>
      <c r="X97">
        <v>117.26090000000001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16.478852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54.059399999999997</v>
      </c>
      <c r="AL97">
        <v>12.782</v>
      </c>
      <c r="AM97">
        <v>0</v>
      </c>
      <c r="AN97">
        <v>0.59302999999999995</v>
      </c>
      <c r="AO97">
        <v>0</v>
      </c>
      <c r="AP97">
        <v>2.5619999999999998</v>
      </c>
      <c r="AQ97">
        <v>0</v>
      </c>
      <c r="AR97">
        <v>11.04</v>
      </c>
      <c r="AS97">
        <v>8.0711999999999993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1680.1103889999999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179.56</v>
      </c>
      <c r="L98">
        <v>242.42500000000001</v>
      </c>
      <c r="M98">
        <v>92</v>
      </c>
      <c r="N98">
        <v>118.125</v>
      </c>
      <c r="O98">
        <v>123.66562500000001</v>
      </c>
      <c r="P98">
        <v>123.375</v>
      </c>
      <c r="Q98">
        <v>14.205882000000001</v>
      </c>
      <c r="R98">
        <v>6</v>
      </c>
      <c r="S98">
        <v>8.7899999999999991</v>
      </c>
      <c r="T98">
        <v>0</v>
      </c>
      <c r="U98">
        <v>418.77</v>
      </c>
      <c r="V98">
        <v>5</v>
      </c>
      <c r="W98">
        <v>33.346499999999999</v>
      </c>
      <c r="X98">
        <v>117.26090000000001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16.478852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54.059399999999997</v>
      </c>
      <c r="AL98">
        <v>12.782</v>
      </c>
      <c r="AM98">
        <v>0</v>
      </c>
      <c r="AN98">
        <v>0.59302999999999995</v>
      </c>
      <c r="AO98">
        <v>0</v>
      </c>
      <c r="AP98">
        <v>2.5619999999999998</v>
      </c>
      <c r="AQ98">
        <v>0</v>
      </c>
      <c r="AR98">
        <v>11.04</v>
      </c>
      <c r="AS98">
        <v>9.4163999999999994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1679.4555889999999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6.5085150679999986</v>
      </c>
      <c r="L99">
        <f t="shared" si="2"/>
        <v>8.1498575914999911</v>
      </c>
      <c r="M99">
        <f t="shared" si="2"/>
        <v>2.2080000000000002</v>
      </c>
      <c r="N99">
        <f t="shared" si="2"/>
        <v>2.835</v>
      </c>
      <c r="O99">
        <f t="shared" si="2"/>
        <v>2.9679749999999947</v>
      </c>
      <c r="P99">
        <f t="shared" si="2"/>
        <v>2.9609990699999997</v>
      </c>
      <c r="Q99">
        <f t="shared" si="2"/>
        <v>0.30792286800000013</v>
      </c>
      <c r="R99">
        <f t="shared" si="2"/>
        <v>0.76915229100000049</v>
      </c>
      <c r="S99">
        <f t="shared" si="2"/>
        <v>0.16838864824999986</v>
      </c>
      <c r="T99">
        <f t="shared" si="2"/>
        <v>0</v>
      </c>
      <c r="U99">
        <f t="shared" si="2"/>
        <v>10.050479999999991</v>
      </c>
      <c r="V99">
        <f t="shared" si="2"/>
        <v>0.37795969849999983</v>
      </c>
      <c r="W99">
        <f t="shared" si="2"/>
        <v>0.98512817499999894</v>
      </c>
      <c r="X99">
        <f t="shared" si="2"/>
        <v>3.1877931509999993</v>
      </c>
      <c r="Y99">
        <f t="shared" si="2"/>
        <v>0</v>
      </c>
      <c r="Z99">
        <f t="shared" si="2"/>
        <v>5.3266399999999992E-2</v>
      </c>
      <c r="AA99">
        <f t="shared" si="2"/>
        <v>0.1343</v>
      </c>
      <c r="AB99">
        <f t="shared" si="2"/>
        <v>0.17450302999999998</v>
      </c>
      <c r="AC99">
        <f t="shared" si="2"/>
        <v>3.7437960000000006E-2</v>
      </c>
      <c r="AD99">
        <f t="shared" si="2"/>
        <v>0.13702997200000003</v>
      </c>
      <c r="AE99">
        <f t="shared" si="2"/>
        <v>0.46964728199999994</v>
      </c>
      <c r="AF99">
        <f t="shared" si="2"/>
        <v>0.20853900000000022</v>
      </c>
      <c r="AG99">
        <f t="shared" si="2"/>
        <v>0</v>
      </c>
      <c r="AH99">
        <f t="shared" si="2"/>
        <v>0.8049500000000005</v>
      </c>
      <c r="AI99">
        <f t="shared" si="2"/>
        <v>6.4973920000000004E-2</v>
      </c>
      <c r="AJ99">
        <f t="shared" si="2"/>
        <v>0</v>
      </c>
      <c r="AK99">
        <f t="shared" si="2"/>
        <v>1.2974256000000017</v>
      </c>
      <c r="AL99">
        <f t="shared" si="2"/>
        <v>0.45288949999999961</v>
      </c>
      <c r="AM99">
        <f t="shared" si="2"/>
        <v>5.9981667500000016E-2</v>
      </c>
      <c r="AN99">
        <f t="shared" si="2"/>
        <v>1.4232719999999982E-2</v>
      </c>
      <c r="AO99">
        <f t="shared" si="2"/>
        <v>0</v>
      </c>
      <c r="AP99">
        <f t="shared" si="2"/>
        <v>0.10333955100000006</v>
      </c>
      <c r="AQ99">
        <f t="shared" si="2"/>
        <v>0.40949999999999986</v>
      </c>
      <c r="AR99">
        <f t="shared" si="2"/>
        <v>0.27655200000000002</v>
      </c>
      <c r="AS99">
        <f t="shared" si="2"/>
        <v>0.21869589</v>
      </c>
      <c r="AT99">
        <f t="shared" si="2"/>
        <v>0.46046797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1.9933725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48.848276523750002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E3" sqref="E3:E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199" t="s">
        <v>43</v>
      </c>
      <c r="AT2" s="199" t="s">
        <v>340</v>
      </c>
      <c r="AU2" s="165"/>
      <c r="AV2" s="199" t="s">
        <v>347</v>
      </c>
      <c r="AW2" s="199" t="s">
        <v>348</v>
      </c>
      <c r="AX2" s="199" t="s">
        <v>349</v>
      </c>
      <c r="AY2" t="s">
        <v>418</v>
      </c>
      <c r="AZ2" t="s">
        <v>419</v>
      </c>
      <c r="BA2" t="s">
        <v>425</v>
      </c>
      <c r="BB2" t="s">
        <v>429</v>
      </c>
      <c r="BC2" t="s">
        <v>381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174.50210000000001</v>
      </c>
      <c r="L3">
        <v>230.41990000000001</v>
      </c>
      <c r="M3">
        <v>88.697199999999995</v>
      </c>
      <c r="N3">
        <v>113.88431199999999</v>
      </c>
      <c r="O3">
        <v>119.226029</v>
      </c>
      <c r="P3">
        <v>118.942251</v>
      </c>
      <c r="Q3">
        <v>7.7048110000000003</v>
      </c>
      <c r="R3">
        <v>11.5692</v>
      </c>
      <c r="S3">
        <v>8.3006250000000001</v>
      </c>
      <c r="T3">
        <v>0</v>
      </c>
      <c r="U3">
        <v>403.73615699999999</v>
      </c>
      <c r="V3">
        <v>8.3510840000000002</v>
      </c>
      <c r="W3">
        <v>43.596601999999997</v>
      </c>
      <c r="X3">
        <v>142.21981400000001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15.887261000000001</v>
      </c>
      <c r="AF3">
        <v>0</v>
      </c>
      <c r="AG3">
        <v>0</v>
      </c>
      <c r="AH3">
        <v>0</v>
      </c>
      <c r="AI3">
        <v>0</v>
      </c>
      <c r="AJ3">
        <v>0</v>
      </c>
      <c r="AK3">
        <v>52.118668</v>
      </c>
      <c r="AL3">
        <v>2.2405680000000001</v>
      </c>
      <c r="AM3">
        <v>0</v>
      </c>
      <c r="AN3">
        <v>0.57174000000000003</v>
      </c>
      <c r="AO3">
        <v>0</v>
      </c>
      <c r="AP3">
        <v>3.0875300000000001</v>
      </c>
      <c r="AQ3">
        <v>0</v>
      </c>
      <c r="AR3">
        <v>3.1930990000000001</v>
      </c>
      <c r="AS3">
        <v>5.1876290000000003</v>
      </c>
      <c r="AT3">
        <v>19.282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61.7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1634.4185800000002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174.50210000000001</v>
      </c>
      <c r="L4">
        <v>230.41990000000001</v>
      </c>
      <c r="M4">
        <v>88.697199999999995</v>
      </c>
      <c r="N4">
        <v>113.88431199999999</v>
      </c>
      <c r="O4">
        <v>119.226029</v>
      </c>
      <c r="P4">
        <v>118.94583799999999</v>
      </c>
      <c r="Q4">
        <v>7.7048110000000003</v>
      </c>
      <c r="R4">
        <v>11.5692</v>
      </c>
      <c r="S4">
        <v>8.3006250000000001</v>
      </c>
      <c r="T4">
        <v>0</v>
      </c>
      <c r="U4">
        <v>403.73615699999999</v>
      </c>
      <c r="V4">
        <v>4.8205</v>
      </c>
      <c r="W4">
        <v>43.596601999999997</v>
      </c>
      <c r="X4">
        <v>142.21981400000001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15.887261000000001</v>
      </c>
      <c r="AF4">
        <v>0</v>
      </c>
      <c r="AG4">
        <v>0</v>
      </c>
      <c r="AH4">
        <v>0</v>
      </c>
      <c r="AI4">
        <v>0</v>
      </c>
      <c r="AJ4">
        <v>0</v>
      </c>
      <c r="AK4">
        <v>52.118668</v>
      </c>
      <c r="AL4">
        <v>2.2405680000000001</v>
      </c>
      <c r="AM4">
        <v>0</v>
      </c>
      <c r="AN4">
        <v>0.57174000000000003</v>
      </c>
      <c r="AO4">
        <v>0</v>
      </c>
      <c r="AP4">
        <v>3.0875300000000001</v>
      </c>
      <c r="AQ4">
        <v>0</v>
      </c>
      <c r="AR4">
        <v>3.1930990000000001</v>
      </c>
      <c r="AS4">
        <v>5.1876290000000003</v>
      </c>
      <c r="AT4">
        <v>19.282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61.7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1630.8915830000003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174.50210000000001</v>
      </c>
      <c r="L5">
        <v>230.41990000000001</v>
      </c>
      <c r="M5">
        <v>88.697199999999995</v>
      </c>
      <c r="N5">
        <v>113.88431199999999</v>
      </c>
      <c r="O5">
        <v>119.226029</v>
      </c>
      <c r="P5">
        <v>118.94583799999999</v>
      </c>
      <c r="Q5">
        <v>7.7048110000000003</v>
      </c>
      <c r="R5">
        <v>11.5692</v>
      </c>
      <c r="S5">
        <v>8.3006250000000001</v>
      </c>
      <c r="T5">
        <v>0</v>
      </c>
      <c r="U5">
        <v>403.73615699999999</v>
      </c>
      <c r="V5">
        <v>4.8205</v>
      </c>
      <c r="W5">
        <v>43.596601999999997</v>
      </c>
      <c r="X5">
        <v>142.21981400000001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15.887261000000001</v>
      </c>
      <c r="AF5">
        <v>0</v>
      </c>
      <c r="AG5">
        <v>0</v>
      </c>
      <c r="AH5">
        <v>0</v>
      </c>
      <c r="AI5">
        <v>0</v>
      </c>
      <c r="AJ5">
        <v>0</v>
      </c>
      <c r="AK5">
        <v>52.118668</v>
      </c>
      <c r="AL5">
        <v>2.2405680000000001</v>
      </c>
      <c r="AM5">
        <v>0</v>
      </c>
      <c r="AN5">
        <v>0.57174000000000003</v>
      </c>
      <c r="AO5">
        <v>0</v>
      </c>
      <c r="AP5">
        <v>3.0875300000000001</v>
      </c>
      <c r="AQ5">
        <v>0</v>
      </c>
      <c r="AR5">
        <v>3.1930990000000001</v>
      </c>
      <c r="AS5">
        <v>5.1876290000000003</v>
      </c>
      <c r="AT5">
        <v>17.912977999999999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60.74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1628.5625610000004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174.50210000000001</v>
      </c>
      <c r="L6">
        <v>230.41990000000001</v>
      </c>
      <c r="M6">
        <v>88.697199999999995</v>
      </c>
      <c r="N6">
        <v>113.88431199999999</v>
      </c>
      <c r="O6">
        <v>119.226029</v>
      </c>
      <c r="P6">
        <v>118.94583799999999</v>
      </c>
      <c r="Q6">
        <v>7.7048110000000003</v>
      </c>
      <c r="R6">
        <v>11.5692</v>
      </c>
      <c r="S6">
        <v>8.3006250000000001</v>
      </c>
      <c r="T6">
        <v>0</v>
      </c>
      <c r="U6">
        <v>403.73615699999999</v>
      </c>
      <c r="V6">
        <v>4.8205</v>
      </c>
      <c r="W6">
        <v>43.596601999999997</v>
      </c>
      <c r="X6">
        <v>106.75402200000001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15.887261000000001</v>
      </c>
      <c r="AF6">
        <v>0</v>
      </c>
      <c r="AG6">
        <v>0</v>
      </c>
      <c r="AH6">
        <v>0</v>
      </c>
      <c r="AI6">
        <v>0</v>
      </c>
      <c r="AJ6">
        <v>0</v>
      </c>
      <c r="AK6">
        <v>52.118668</v>
      </c>
      <c r="AL6">
        <v>2.2405680000000001</v>
      </c>
      <c r="AM6">
        <v>0</v>
      </c>
      <c r="AN6">
        <v>0.57174000000000003</v>
      </c>
      <c r="AO6">
        <v>0</v>
      </c>
      <c r="AP6">
        <v>3.0875300000000001</v>
      </c>
      <c r="AQ6">
        <v>0</v>
      </c>
      <c r="AR6">
        <v>3.1930990000000001</v>
      </c>
      <c r="AS6">
        <v>5.1876290000000003</v>
      </c>
      <c r="AT6">
        <v>17.151339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60.74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1592.3351300000004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179.32259999999999</v>
      </c>
      <c r="L7">
        <v>230.41990000000001</v>
      </c>
      <c r="M7">
        <v>88.697199999999995</v>
      </c>
      <c r="N7">
        <v>113.88431199999999</v>
      </c>
      <c r="O7">
        <v>119.226029</v>
      </c>
      <c r="P7">
        <v>118.94583799999999</v>
      </c>
      <c r="Q7">
        <v>7.7048110000000003</v>
      </c>
      <c r="R7">
        <v>11.5692</v>
      </c>
      <c r="S7">
        <v>8.3006250000000001</v>
      </c>
      <c r="T7">
        <v>0</v>
      </c>
      <c r="U7">
        <v>403.73615699999999</v>
      </c>
      <c r="V7">
        <v>4.8205</v>
      </c>
      <c r="W7">
        <v>29.269497999999999</v>
      </c>
      <c r="X7">
        <v>93.700108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15.887261000000001</v>
      </c>
      <c r="AF7">
        <v>0</v>
      </c>
      <c r="AG7">
        <v>0</v>
      </c>
      <c r="AH7">
        <v>0</v>
      </c>
      <c r="AI7">
        <v>0</v>
      </c>
      <c r="AJ7">
        <v>0</v>
      </c>
      <c r="AK7">
        <v>52.118668</v>
      </c>
      <c r="AL7">
        <v>68.337335999999993</v>
      </c>
      <c r="AM7">
        <v>0</v>
      </c>
      <c r="AN7">
        <v>0.57174000000000003</v>
      </c>
      <c r="AO7">
        <v>0</v>
      </c>
      <c r="AP7">
        <v>3.0875300000000001</v>
      </c>
      <c r="AQ7">
        <v>0</v>
      </c>
      <c r="AR7">
        <v>38.317189999999997</v>
      </c>
      <c r="AS7">
        <v>23.863095000000001</v>
      </c>
      <c r="AT7">
        <v>15.695548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58.81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1686.2851460000002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179.32259999999999</v>
      </c>
      <c r="L8">
        <v>230.41990000000001</v>
      </c>
      <c r="M8">
        <v>88.697199999999995</v>
      </c>
      <c r="N8">
        <v>113.88431199999999</v>
      </c>
      <c r="O8">
        <v>119.226029</v>
      </c>
      <c r="P8">
        <v>118.94583799999999</v>
      </c>
      <c r="Q8">
        <v>7.7048110000000003</v>
      </c>
      <c r="R8">
        <v>11.5692</v>
      </c>
      <c r="S8">
        <v>8.3006250000000001</v>
      </c>
      <c r="T8">
        <v>0</v>
      </c>
      <c r="U8">
        <v>403.73615699999999</v>
      </c>
      <c r="V8">
        <v>4.8205</v>
      </c>
      <c r="W8">
        <v>29.269497999999999</v>
      </c>
      <c r="X8">
        <v>93.700108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15.887261000000001</v>
      </c>
      <c r="AF8">
        <v>0</v>
      </c>
      <c r="AG8">
        <v>0</v>
      </c>
      <c r="AH8">
        <v>0</v>
      </c>
      <c r="AI8">
        <v>0</v>
      </c>
      <c r="AJ8">
        <v>0</v>
      </c>
      <c r="AK8">
        <v>52.118668</v>
      </c>
      <c r="AL8">
        <v>68.337335999999993</v>
      </c>
      <c r="AM8">
        <v>0</v>
      </c>
      <c r="AN8">
        <v>0.57174000000000003</v>
      </c>
      <c r="AO8">
        <v>0</v>
      </c>
      <c r="AP8">
        <v>3.0875300000000001</v>
      </c>
      <c r="AQ8">
        <v>0</v>
      </c>
      <c r="AR8">
        <v>38.317189999999997</v>
      </c>
      <c r="AS8">
        <v>23.863095000000001</v>
      </c>
      <c r="AT8">
        <v>13.005709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56.88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1681.6653070000004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179.32259999999999</v>
      </c>
      <c r="L9">
        <v>230.41990000000001</v>
      </c>
      <c r="M9">
        <v>88.697199999999995</v>
      </c>
      <c r="N9">
        <v>113.88431199999999</v>
      </c>
      <c r="O9">
        <v>119.226029</v>
      </c>
      <c r="P9">
        <v>118.94583799999999</v>
      </c>
      <c r="Q9">
        <v>7.7048110000000003</v>
      </c>
      <c r="R9">
        <v>11.5692</v>
      </c>
      <c r="S9">
        <v>8.3006250000000001</v>
      </c>
      <c r="T9">
        <v>0</v>
      </c>
      <c r="U9">
        <v>403.73615699999999</v>
      </c>
      <c r="V9">
        <v>4.8205</v>
      </c>
      <c r="W9">
        <v>29.269497999999999</v>
      </c>
      <c r="X9">
        <v>93.700108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15.887261000000001</v>
      </c>
      <c r="AF9">
        <v>0</v>
      </c>
      <c r="AG9">
        <v>0</v>
      </c>
      <c r="AH9">
        <v>0</v>
      </c>
      <c r="AI9">
        <v>0</v>
      </c>
      <c r="AJ9">
        <v>0</v>
      </c>
      <c r="AK9">
        <v>52.118668</v>
      </c>
      <c r="AL9">
        <v>68.337335999999993</v>
      </c>
      <c r="AM9">
        <v>0</v>
      </c>
      <c r="AN9">
        <v>0.57174000000000003</v>
      </c>
      <c r="AO9">
        <v>0</v>
      </c>
      <c r="AP9">
        <v>3.0875300000000001</v>
      </c>
      <c r="AQ9">
        <v>0</v>
      </c>
      <c r="AR9">
        <v>6.3861980000000003</v>
      </c>
      <c r="AS9">
        <v>23.863095000000001</v>
      </c>
      <c r="AT9">
        <v>11.76202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57.85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1649.460626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179.32259999999999</v>
      </c>
      <c r="L10">
        <v>230.41990000000001</v>
      </c>
      <c r="M10">
        <v>88.697199999999995</v>
      </c>
      <c r="N10">
        <v>113.88431199999999</v>
      </c>
      <c r="O10">
        <v>119.226029</v>
      </c>
      <c r="P10">
        <v>118.94583799999999</v>
      </c>
      <c r="Q10">
        <v>7.7048110000000003</v>
      </c>
      <c r="R10">
        <v>11.5692</v>
      </c>
      <c r="S10">
        <v>8.3006250000000001</v>
      </c>
      <c r="T10">
        <v>0</v>
      </c>
      <c r="U10">
        <v>403.73615699999999</v>
      </c>
      <c r="V10">
        <v>4.8205</v>
      </c>
      <c r="W10">
        <v>17.822255999999999</v>
      </c>
      <c r="X10">
        <v>59.706809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15.887261000000001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52.118668</v>
      </c>
      <c r="AL10">
        <v>68.337335999999993</v>
      </c>
      <c r="AM10">
        <v>0</v>
      </c>
      <c r="AN10">
        <v>0.57174000000000003</v>
      </c>
      <c r="AO10">
        <v>0</v>
      </c>
      <c r="AP10">
        <v>3.0875300000000001</v>
      </c>
      <c r="AQ10">
        <v>0</v>
      </c>
      <c r="AR10">
        <v>6.3861980000000003</v>
      </c>
      <c r="AS10">
        <v>23.863095000000001</v>
      </c>
      <c r="AT10">
        <v>13.516681999999999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58.81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1606.734747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179.32259999999999</v>
      </c>
      <c r="L11">
        <v>230.41990000000001</v>
      </c>
      <c r="M11">
        <v>88.697199999999995</v>
      </c>
      <c r="N11">
        <v>113.88431199999999</v>
      </c>
      <c r="O11">
        <v>119.226029</v>
      </c>
      <c r="P11">
        <v>118.94583799999999</v>
      </c>
      <c r="Q11">
        <v>7.7048110000000003</v>
      </c>
      <c r="R11">
        <v>11.5692</v>
      </c>
      <c r="S11">
        <v>8.3006250000000001</v>
      </c>
      <c r="T11">
        <v>0</v>
      </c>
      <c r="U11">
        <v>403.73615699999999</v>
      </c>
      <c r="V11">
        <v>4.8205</v>
      </c>
      <c r="W11">
        <v>17.822255999999999</v>
      </c>
      <c r="X11">
        <v>59.706809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15.887261000000001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52.118668</v>
      </c>
      <c r="AL11">
        <v>12.323126</v>
      </c>
      <c r="AM11">
        <v>0</v>
      </c>
      <c r="AN11">
        <v>0.57174000000000003</v>
      </c>
      <c r="AO11">
        <v>0</v>
      </c>
      <c r="AP11">
        <v>11.494258</v>
      </c>
      <c r="AQ11">
        <v>0</v>
      </c>
      <c r="AR11">
        <v>6.3861980000000003</v>
      </c>
      <c r="AS11">
        <v>23.863095000000001</v>
      </c>
      <c r="AT11">
        <v>13.237093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55.92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1555.957676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179.32259999999999</v>
      </c>
      <c r="L12">
        <v>230.41990000000001</v>
      </c>
      <c r="M12">
        <v>88.697199999999995</v>
      </c>
      <c r="N12">
        <v>113.88431199999999</v>
      </c>
      <c r="O12">
        <v>119.226029</v>
      </c>
      <c r="P12">
        <v>118.94583799999999</v>
      </c>
      <c r="Q12">
        <v>7.7048110000000003</v>
      </c>
      <c r="R12">
        <v>11.5692</v>
      </c>
      <c r="S12">
        <v>8.3006250000000001</v>
      </c>
      <c r="T12">
        <v>0</v>
      </c>
      <c r="U12">
        <v>403.73615699999999</v>
      </c>
      <c r="V12">
        <v>4.8205</v>
      </c>
      <c r="W12">
        <v>17.822255999999999</v>
      </c>
      <c r="X12">
        <v>59.706809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15.887261000000001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52.118668</v>
      </c>
      <c r="AL12">
        <v>12.323126</v>
      </c>
      <c r="AM12">
        <v>0</v>
      </c>
      <c r="AN12">
        <v>0.57174000000000003</v>
      </c>
      <c r="AO12">
        <v>0</v>
      </c>
      <c r="AP12">
        <v>11.494258</v>
      </c>
      <c r="AQ12">
        <v>0</v>
      </c>
      <c r="AR12">
        <v>6.3861980000000003</v>
      </c>
      <c r="AS12">
        <v>23.863095000000001</v>
      </c>
      <c r="AT12">
        <v>12.909299000000001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55.92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1555.629882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179.32259999999999</v>
      </c>
      <c r="L13">
        <v>230.41990000000001</v>
      </c>
      <c r="M13">
        <v>88.697199999999995</v>
      </c>
      <c r="N13">
        <v>113.88431199999999</v>
      </c>
      <c r="O13">
        <v>119.226029</v>
      </c>
      <c r="P13">
        <v>118.94583799999999</v>
      </c>
      <c r="Q13">
        <v>7.7048110000000003</v>
      </c>
      <c r="R13">
        <v>11.395662</v>
      </c>
      <c r="S13">
        <v>8.3006250000000001</v>
      </c>
      <c r="T13">
        <v>0</v>
      </c>
      <c r="U13">
        <v>403.73615699999999</v>
      </c>
      <c r="V13">
        <v>4.7144490000000001</v>
      </c>
      <c r="W13">
        <v>11.395662</v>
      </c>
      <c r="X13">
        <v>41.405158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15.887261000000001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52.118668</v>
      </c>
      <c r="AL13">
        <v>12.323126</v>
      </c>
      <c r="AM13">
        <v>0</v>
      </c>
      <c r="AN13">
        <v>0.57174000000000003</v>
      </c>
      <c r="AO13">
        <v>0</v>
      </c>
      <c r="AP13">
        <v>11.494258</v>
      </c>
      <c r="AQ13">
        <v>0</v>
      </c>
      <c r="AR13">
        <v>6.3861980000000003</v>
      </c>
      <c r="AS13">
        <v>9.0783509999999996</v>
      </c>
      <c r="AT13">
        <v>13.188888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54.95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1515.1468930000001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179.32259999999999</v>
      </c>
      <c r="L14">
        <v>230.41990000000001</v>
      </c>
      <c r="M14">
        <v>88.697199999999995</v>
      </c>
      <c r="N14">
        <v>113.88431199999999</v>
      </c>
      <c r="O14">
        <v>119.226029</v>
      </c>
      <c r="P14">
        <v>118.94583799999999</v>
      </c>
      <c r="Q14">
        <v>7.7048110000000003</v>
      </c>
      <c r="R14">
        <v>11.395662</v>
      </c>
      <c r="S14">
        <v>8.3006250000000001</v>
      </c>
      <c r="T14">
        <v>0</v>
      </c>
      <c r="U14">
        <v>403.73615699999999</v>
      </c>
      <c r="V14">
        <v>4.7144490000000001</v>
      </c>
      <c r="W14">
        <v>11.395662</v>
      </c>
      <c r="X14">
        <v>40.492199999999997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15.887261000000001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52.118668</v>
      </c>
      <c r="AL14">
        <v>12.323126</v>
      </c>
      <c r="AM14">
        <v>0</v>
      </c>
      <c r="AN14">
        <v>0.57174000000000003</v>
      </c>
      <c r="AO14">
        <v>0</v>
      </c>
      <c r="AP14">
        <v>11.494258</v>
      </c>
      <c r="AQ14">
        <v>0</v>
      </c>
      <c r="AR14">
        <v>6.3861980000000003</v>
      </c>
      <c r="AS14">
        <v>5.8360830000000004</v>
      </c>
      <c r="AT14">
        <v>13.661296999999999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55.92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1512.434076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179.32259999999999</v>
      </c>
      <c r="L15">
        <v>230.41990000000001</v>
      </c>
      <c r="M15">
        <v>88.697199999999995</v>
      </c>
      <c r="N15">
        <v>113.88431199999999</v>
      </c>
      <c r="O15">
        <v>119.226029</v>
      </c>
      <c r="P15">
        <v>118.94583799999999</v>
      </c>
      <c r="Q15">
        <v>7.7048110000000003</v>
      </c>
      <c r="R15">
        <v>11.395662</v>
      </c>
      <c r="S15">
        <v>8.3006250000000001</v>
      </c>
      <c r="T15">
        <v>0</v>
      </c>
      <c r="U15">
        <v>403.73615699999999</v>
      </c>
      <c r="V15">
        <v>4.7144490000000001</v>
      </c>
      <c r="W15">
        <v>11.395662</v>
      </c>
      <c r="X15">
        <v>40.492199999999997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15.887261000000001</v>
      </c>
      <c r="AF15">
        <v>8.5554229999999993</v>
      </c>
      <c r="AG15">
        <v>0</v>
      </c>
      <c r="AH15">
        <v>0</v>
      </c>
      <c r="AI15">
        <v>0</v>
      </c>
      <c r="AJ15">
        <v>0</v>
      </c>
      <c r="AK15">
        <v>52.118668</v>
      </c>
      <c r="AL15">
        <v>12.323126</v>
      </c>
      <c r="AM15">
        <v>0</v>
      </c>
      <c r="AN15">
        <v>0.57174000000000003</v>
      </c>
      <c r="AO15">
        <v>0</v>
      </c>
      <c r="AP15">
        <v>2.470024</v>
      </c>
      <c r="AQ15">
        <v>0</v>
      </c>
      <c r="AR15">
        <v>6.3861980000000003</v>
      </c>
      <c r="AS15">
        <v>5.8360830000000004</v>
      </c>
      <c r="AT15">
        <v>14.741089000000001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54.95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1512.075057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179.32259999999999</v>
      </c>
      <c r="L16">
        <v>230.41990000000001</v>
      </c>
      <c r="M16">
        <v>88.697199999999995</v>
      </c>
      <c r="N16">
        <v>113.88431199999999</v>
      </c>
      <c r="O16">
        <v>119.226029</v>
      </c>
      <c r="P16">
        <v>118.94583799999999</v>
      </c>
      <c r="Q16">
        <v>7.7048110000000003</v>
      </c>
      <c r="R16">
        <v>11.395662</v>
      </c>
      <c r="S16">
        <v>8.3006250000000001</v>
      </c>
      <c r="T16">
        <v>0</v>
      </c>
      <c r="U16">
        <v>403.73615699999999</v>
      </c>
      <c r="V16">
        <v>4.7144490000000001</v>
      </c>
      <c r="W16">
        <v>11.395662</v>
      </c>
      <c r="X16">
        <v>40.492199999999997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15.887261000000001</v>
      </c>
      <c r="AF16">
        <v>8.5554229999999993</v>
      </c>
      <c r="AG16">
        <v>0</v>
      </c>
      <c r="AH16">
        <v>0</v>
      </c>
      <c r="AI16">
        <v>0</v>
      </c>
      <c r="AJ16">
        <v>0</v>
      </c>
      <c r="AK16">
        <v>52.118668</v>
      </c>
      <c r="AL16">
        <v>12.323126</v>
      </c>
      <c r="AM16">
        <v>0</v>
      </c>
      <c r="AN16">
        <v>0.57174000000000003</v>
      </c>
      <c r="AO16">
        <v>0</v>
      </c>
      <c r="AP16">
        <v>2.470024</v>
      </c>
      <c r="AQ16">
        <v>0</v>
      </c>
      <c r="AR16">
        <v>6.3861980000000003</v>
      </c>
      <c r="AS16">
        <v>5.8360830000000004</v>
      </c>
      <c r="AT16">
        <v>13.940886000000001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53.99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1510.314854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179.32259999999999</v>
      </c>
      <c r="L17">
        <v>230.41990000000001</v>
      </c>
      <c r="M17">
        <v>88.697199999999995</v>
      </c>
      <c r="N17">
        <v>113.88431199999999</v>
      </c>
      <c r="O17">
        <v>119.226029</v>
      </c>
      <c r="P17">
        <v>118.94583799999999</v>
      </c>
      <c r="Q17">
        <v>7.7048110000000003</v>
      </c>
      <c r="R17">
        <v>11.395662</v>
      </c>
      <c r="S17">
        <v>8.3006250000000001</v>
      </c>
      <c r="T17">
        <v>0</v>
      </c>
      <c r="U17">
        <v>403.73615699999999</v>
      </c>
      <c r="V17">
        <v>4.7144490000000001</v>
      </c>
      <c r="W17">
        <v>11.395662</v>
      </c>
      <c r="X17">
        <v>40.492199999999997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15.887261000000001</v>
      </c>
      <c r="AF17">
        <v>8.5554229999999993</v>
      </c>
      <c r="AG17">
        <v>0</v>
      </c>
      <c r="AH17">
        <v>0</v>
      </c>
      <c r="AI17">
        <v>0</v>
      </c>
      <c r="AJ17">
        <v>0</v>
      </c>
      <c r="AK17">
        <v>52.118668</v>
      </c>
      <c r="AL17">
        <v>12.323126</v>
      </c>
      <c r="AM17">
        <v>0</v>
      </c>
      <c r="AN17">
        <v>0.57174000000000003</v>
      </c>
      <c r="AO17">
        <v>0</v>
      </c>
      <c r="AP17">
        <v>2.470024</v>
      </c>
      <c r="AQ17">
        <v>0</v>
      </c>
      <c r="AR17">
        <v>6.3861980000000003</v>
      </c>
      <c r="AS17">
        <v>5.8360830000000004</v>
      </c>
      <c r="AT17">
        <v>16.563237999999998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53.99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1512.9372059999998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179.32259999999999</v>
      </c>
      <c r="L18">
        <v>230.41990000000001</v>
      </c>
      <c r="M18">
        <v>88.697199999999995</v>
      </c>
      <c r="N18">
        <v>113.88431199999999</v>
      </c>
      <c r="O18">
        <v>119.226029</v>
      </c>
      <c r="P18">
        <v>118.94583799999999</v>
      </c>
      <c r="Q18">
        <v>7.7048110000000003</v>
      </c>
      <c r="R18">
        <v>11.395662</v>
      </c>
      <c r="S18">
        <v>8.3006250000000001</v>
      </c>
      <c r="T18">
        <v>0</v>
      </c>
      <c r="U18">
        <v>403.73615699999999</v>
      </c>
      <c r="V18">
        <v>4.7144490000000001</v>
      </c>
      <c r="W18">
        <v>11.395662</v>
      </c>
      <c r="X18">
        <v>40.492199999999997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15.887261000000001</v>
      </c>
      <c r="AF18">
        <v>8.5554229999999993</v>
      </c>
      <c r="AG18">
        <v>0</v>
      </c>
      <c r="AH18">
        <v>2.7390080000000001</v>
      </c>
      <c r="AI18">
        <v>0</v>
      </c>
      <c r="AJ18">
        <v>0</v>
      </c>
      <c r="AK18">
        <v>52.118668</v>
      </c>
      <c r="AL18">
        <v>12.323126</v>
      </c>
      <c r="AM18">
        <v>0</v>
      </c>
      <c r="AN18">
        <v>0.57174000000000003</v>
      </c>
      <c r="AO18">
        <v>0</v>
      </c>
      <c r="AP18">
        <v>2.470024</v>
      </c>
      <c r="AQ18">
        <v>0</v>
      </c>
      <c r="AR18">
        <v>6.3861980000000003</v>
      </c>
      <c r="AS18">
        <v>5.8360830000000004</v>
      </c>
      <c r="AT18">
        <v>17.344159000000001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53.99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1516.4571349999999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179.32259999999999</v>
      </c>
      <c r="L19">
        <v>230.41990000000001</v>
      </c>
      <c r="M19">
        <v>88.697199999999995</v>
      </c>
      <c r="N19">
        <v>113.88431199999999</v>
      </c>
      <c r="O19">
        <v>119.226029</v>
      </c>
      <c r="P19">
        <v>118.94583799999999</v>
      </c>
      <c r="Q19">
        <v>7.7048110000000003</v>
      </c>
      <c r="R19">
        <v>11.395662</v>
      </c>
      <c r="S19">
        <v>8.3006250000000001</v>
      </c>
      <c r="T19">
        <v>0</v>
      </c>
      <c r="U19">
        <v>403.73615699999999</v>
      </c>
      <c r="V19">
        <v>4.7144490000000001</v>
      </c>
      <c r="W19">
        <v>18.317900000000002</v>
      </c>
      <c r="X19">
        <v>40.492199999999997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15.887261000000001</v>
      </c>
      <c r="AF19">
        <v>8.5554229999999993</v>
      </c>
      <c r="AG19">
        <v>0</v>
      </c>
      <c r="AH19">
        <v>18.260054</v>
      </c>
      <c r="AI19">
        <v>0</v>
      </c>
      <c r="AJ19">
        <v>0</v>
      </c>
      <c r="AK19">
        <v>52.118668</v>
      </c>
      <c r="AL19">
        <v>2.2405680000000001</v>
      </c>
      <c r="AM19">
        <v>0</v>
      </c>
      <c r="AN19">
        <v>0.57174000000000003</v>
      </c>
      <c r="AO19">
        <v>0</v>
      </c>
      <c r="AP19">
        <v>3.0875300000000001</v>
      </c>
      <c r="AQ19">
        <v>0</v>
      </c>
      <c r="AR19">
        <v>6.3861980000000003</v>
      </c>
      <c r="AS19">
        <v>5.8360830000000004</v>
      </c>
      <c r="AT19">
        <v>16.881391000000001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56.88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1531.862599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179.32259999999999</v>
      </c>
      <c r="L20">
        <v>230.41990000000001</v>
      </c>
      <c r="M20">
        <v>88.697199999999995</v>
      </c>
      <c r="N20">
        <v>113.88431199999999</v>
      </c>
      <c r="O20">
        <v>119.226029</v>
      </c>
      <c r="P20">
        <v>118.94583799999999</v>
      </c>
      <c r="Q20">
        <v>7.7048110000000003</v>
      </c>
      <c r="R20">
        <v>11.395662</v>
      </c>
      <c r="S20">
        <v>8.3006250000000001</v>
      </c>
      <c r="T20">
        <v>0</v>
      </c>
      <c r="U20">
        <v>403.73615699999999</v>
      </c>
      <c r="V20">
        <v>4.7144490000000001</v>
      </c>
      <c r="W20">
        <v>32.149360999999999</v>
      </c>
      <c r="X20">
        <v>62.666499999999999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15.887261000000001</v>
      </c>
      <c r="AF20">
        <v>8.5554229999999993</v>
      </c>
      <c r="AG20">
        <v>0</v>
      </c>
      <c r="AH20">
        <v>18.260054</v>
      </c>
      <c r="AI20">
        <v>0</v>
      </c>
      <c r="AJ20">
        <v>0</v>
      </c>
      <c r="AK20">
        <v>52.118668</v>
      </c>
      <c r="AL20">
        <v>2.2405680000000001</v>
      </c>
      <c r="AM20">
        <v>0</v>
      </c>
      <c r="AN20">
        <v>0.57174000000000003</v>
      </c>
      <c r="AO20">
        <v>0</v>
      </c>
      <c r="AP20">
        <v>3.0875300000000001</v>
      </c>
      <c r="AQ20">
        <v>0</v>
      </c>
      <c r="AR20">
        <v>6.3861980000000003</v>
      </c>
      <c r="AS20">
        <v>5.8360830000000004</v>
      </c>
      <c r="AT20">
        <v>19.282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54.95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1568.3389690000001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179.32259999999999</v>
      </c>
      <c r="L21">
        <v>230.41990000000001</v>
      </c>
      <c r="M21">
        <v>88.697199999999995</v>
      </c>
      <c r="N21">
        <v>113.88431199999999</v>
      </c>
      <c r="O21">
        <v>119.226029</v>
      </c>
      <c r="P21">
        <v>118.94583799999999</v>
      </c>
      <c r="Q21">
        <v>7.7048110000000003</v>
      </c>
      <c r="R21">
        <v>11.395662</v>
      </c>
      <c r="S21">
        <v>8.3006250000000001</v>
      </c>
      <c r="T21">
        <v>0</v>
      </c>
      <c r="U21">
        <v>403.73615699999999</v>
      </c>
      <c r="V21">
        <v>4.7144490000000001</v>
      </c>
      <c r="W21">
        <v>42.766897999999998</v>
      </c>
      <c r="X21">
        <v>130.20160899999999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15.887261000000001</v>
      </c>
      <c r="AF21">
        <v>8.5554229999999993</v>
      </c>
      <c r="AG21">
        <v>0</v>
      </c>
      <c r="AH21">
        <v>18.260054</v>
      </c>
      <c r="AI21">
        <v>0</v>
      </c>
      <c r="AJ21">
        <v>0</v>
      </c>
      <c r="AK21">
        <v>52.118668</v>
      </c>
      <c r="AL21">
        <v>2.2405680000000001</v>
      </c>
      <c r="AM21">
        <v>0</v>
      </c>
      <c r="AN21">
        <v>0.57174000000000003</v>
      </c>
      <c r="AO21">
        <v>0</v>
      </c>
      <c r="AP21">
        <v>3.0875300000000001</v>
      </c>
      <c r="AQ21">
        <v>0</v>
      </c>
      <c r="AR21">
        <v>6.3861980000000003</v>
      </c>
      <c r="AS21">
        <v>5.8360830000000004</v>
      </c>
      <c r="AT21">
        <v>19.282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56.88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1648.4216150000002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179.32259999999999</v>
      </c>
      <c r="L22">
        <v>230.41990000000001</v>
      </c>
      <c r="M22">
        <v>88.697199999999995</v>
      </c>
      <c r="N22">
        <v>113.88431199999999</v>
      </c>
      <c r="O22">
        <v>119.226029</v>
      </c>
      <c r="P22">
        <v>118.94583799999999</v>
      </c>
      <c r="Q22">
        <v>7.7048110000000003</v>
      </c>
      <c r="R22">
        <v>11.395662</v>
      </c>
      <c r="S22">
        <v>3.8563999999999998</v>
      </c>
      <c r="T22">
        <v>0</v>
      </c>
      <c r="U22">
        <v>403.73615699999999</v>
      </c>
      <c r="V22">
        <v>4.7144490000000001</v>
      </c>
      <c r="W22">
        <v>42.766897999999998</v>
      </c>
      <c r="X22">
        <v>130.20160899999999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15.887261000000001</v>
      </c>
      <c r="AF22">
        <v>8.5554229999999993</v>
      </c>
      <c r="AG22">
        <v>0</v>
      </c>
      <c r="AH22">
        <v>18.260054</v>
      </c>
      <c r="AI22">
        <v>0</v>
      </c>
      <c r="AJ22">
        <v>0</v>
      </c>
      <c r="AK22">
        <v>52.118668</v>
      </c>
      <c r="AL22">
        <v>2.2405680000000001</v>
      </c>
      <c r="AM22">
        <v>0</v>
      </c>
      <c r="AN22">
        <v>0.57174000000000003</v>
      </c>
      <c r="AO22">
        <v>0</v>
      </c>
      <c r="AP22">
        <v>3.0875300000000001</v>
      </c>
      <c r="AQ22">
        <v>0</v>
      </c>
      <c r="AR22">
        <v>6.3861980000000003</v>
      </c>
      <c r="AS22">
        <v>5.8360830000000004</v>
      </c>
      <c r="AT22">
        <v>19.282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56.88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1643.9773900000002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179.32259999999999</v>
      </c>
      <c r="L23">
        <v>230.41990000000001</v>
      </c>
      <c r="M23">
        <v>88.697199999999995</v>
      </c>
      <c r="N23">
        <v>113.88431199999999</v>
      </c>
      <c r="O23">
        <v>119.226029</v>
      </c>
      <c r="P23">
        <v>118.94583799999999</v>
      </c>
      <c r="Q23">
        <v>7.6871049999999999</v>
      </c>
      <c r="R23">
        <v>18.718043000000002</v>
      </c>
      <c r="S23">
        <v>3.8563999999999998</v>
      </c>
      <c r="T23">
        <v>0</v>
      </c>
      <c r="U23">
        <v>403.73615699999999</v>
      </c>
      <c r="V23">
        <v>9.5148139999999994</v>
      </c>
      <c r="W23">
        <v>43.596601999999997</v>
      </c>
      <c r="X23">
        <v>130.20160899999999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15.887261000000001</v>
      </c>
      <c r="AF23">
        <v>8.5554229999999993</v>
      </c>
      <c r="AG23">
        <v>0</v>
      </c>
      <c r="AH23">
        <v>18.260054</v>
      </c>
      <c r="AI23">
        <v>0</v>
      </c>
      <c r="AJ23">
        <v>0</v>
      </c>
      <c r="AK23">
        <v>52.118668</v>
      </c>
      <c r="AL23">
        <v>2.2405680000000001</v>
      </c>
      <c r="AM23">
        <v>0</v>
      </c>
      <c r="AN23">
        <v>0.57174000000000003</v>
      </c>
      <c r="AO23">
        <v>0</v>
      </c>
      <c r="AP23">
        <v>3.0875300000000001</v>
      </c>
      <c r="AQ23">
        <v>15.002359999999999</v>
      </c>
      <c r="AR23">
        <v>6.3861980000000003</v>
      </c>
      <c r="AS23">
        <v>5.8360830000000004</v>
      </c>
      <c r="AT23">
        <v>19.282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57.85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1672.8844939999999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206.97241</v>
      </c>
      <c r="L24">
        <v>230.41990000000001</v>
      </c>
      <c r="M24">
        <v>88.697199999999995</v>
      </c>
      <c r="N24">
        <v>113.88431199999999</v>
      </c>
      <c r="O24">
        <v>119.226029</v>
      </c>
      <c r="P24">
        <v>118.94583799999999</v>
      </c>
      <c r="Q24">
        <v>7.6871049999999999</v>
      </c>
      <c r="R24">
        <v>35.308233999999999</v>
      </c>
      <c r="S24">
        <v>3.8563999999999998</v>
      </c>
      <c r="T24">
        <v>0</v>
      </c>
      <c r="U24">
        <v>403.73615699999999</v>
      </c>
      <c r="V24">
        <v>13.850455</v>
      </c>
      <c r="W24">
        <v>43.596601999999997</v>
      </c>
      <c r="X24">
        <v>125.381109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15.887261000000001</v>
      </c>
      <c r="AF24">
        <v>8.5554229999999993</v>
      </c>
      <c r="AG24">
        <v>0</v>
      </c>
      <c r="AH24">
        <v>36.520108</v>
      </c>
      <c r="AI24">
        <v>0</v>
      </c>
      <c r="AJ24">
        <v>0</v>
      </c>
      <c r="AK24">
        <v>52.118668</v>
      </c>
      <c r="AL24">
        <v>2.2405680000000001</v>
      </c>
      <c r="AM24">
        <v>0</v>
      </c>
      <c r="AN24">
        <v>0.57174000000000003</v>
      </c>
      <c r="AO24">
        <v>0</v>
      </c>
      <c r="AP24">
        <v>3.0875300000000001</v>
      </c>
      <c r="AQ24">
        <v>30.004719999999999</v>
      </c>
      <c r="AR24">
        <v>6.3861980000000003</v>
      </c>
      <c r="AS24">
        <v>5.8360830000000004</v>
      </c>
      <c r="AT24">
        <v>19.282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61.7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1753.7520499999998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258.06970999999999</v>
      </c>
      <c r="L25">
        <v>230.41990000000001</v>
      </c>
      <c r="M25">
        <v>88.697199999999995</v>
      </c>
      <c r="N25">
        <v>113.88431199999999</v>
      </c>
      <c r="O25">
        <v>119.226029</v>
      </c>
      <c r="P25">
        <v>118.94583799999999</v>
      </c>
      <c r="Q25">
        <v>7.38253</v>
      </c>
      <c r="R25">
        <v>40.868295000000003</v>
      </c>
      <c r="S25">
        <v>3.8563999999999998</v>
      </c>
      <c r="T25">
        <v>0</v>
      </c>
      <c r="U25">
        <v>403.73615699999999</v>
      </c>
      <c r="V25">
        <v>19.456851</v>
      </c>
      <c r="W25">
        <v>43.596601999999997</v>
      </c>
      <c r="X25">
        <v>142.21981400000001</v>
      </c>
      <c r="Y25">
        <v>0</v>
      </c>
      <c r="Z25">
        <v>0</v>
      </c>
      <c r="AA25">
        <v>0</v>
      </c>
      <c r="AB25">
        <v>12.697236</v>
      </c>
      <c r="AC25">
        <v>0</v>
      </c>
      <c r="AD25">
        <v>0</v>
      </c>
      <c r="AE25">
        <v>15.887261000000001</v>
      </c>
      <c r="AF25">
        <v>8.5554229999999993</v>
      </c>
      <c r="AG25">
        <v>0</v>
      </c>
      <c r="AH25">
        <v>54.780161999999997</v>
      </c>
      <c r="AI25">
        <v>0</v>
      </c>
      <c r="AJ25">
        <v>0</v>
      </c>
      <c r="AK25">
        <v>52.118668</v>
      </c>
      <c r="AL25">
        <v>2.2405680000000001</v>
      </c>
      <c r="AM25">
        <v>0</v>
      </c>
      <c r="AN25">
        <v>0.57174000000000003</v>
      </c>
      <c r="AO25">
        <v>0</v>
      </c>
      <c r="AP25">
        <v>3.0875300000000001</v>
      </c>
      <c r="AQ25">
        <v>30.004719999999999</v>
      </c>
      <c r="AR25">
        <v>6.3861980000000003</v>
      </c>
      <c r="AS25">
        <v>5.8360830000000004</v>
      </c>
      <c r="AT25">
        <v>19.282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63.63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1865.4372269999999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293.55225300000001</v>
      </c>
      <c r="L26">
        <v>243.91730000000001</v>
      </c>
      <c r="M26">
        <v>88.697199999999995</v>
      </c>
      <c r="N26">
        <v>113.88431199999999</v>
      </c>
      <c r="O26">
        <v>119.226029</v>
      </c>
      <c r="P26">
        <v>118.94583799999999</v>
      </c>
      <c r="Q26">
        <v>11.598122999999999</v>
      </c>
      <c r="R26">
        <v>40.868295000000003</v>
      </c>
      <c r="S26">
        <v>3.8563999999999998</v>
      </c>
      <c r="T26">
        <v>0</v>
      </c>
      <c r="U26">
        <v>403.73615699999999</v>
      </c>
      <c r="V26">
        <v>19.985793000000001</v>
      </c>
      <c r="W26">
        <v>43.596601999999997</v>
      </c>
      <c r="X26">
        <v>142.21981400000001</v>
      </c>
      <c r="Y26">
        <v>0</v>
      </c>
      <c r="Z26">
        <v>0</v>
      </c>
      <c r="AA26">
        <v>0</v>
      </c>
      <c r="AB26">
        <v>12.697236</v>
      </c>
      <c r="AC26">
        <v>0</v>
      </c>
      <c r="AD26">
        <v>8.808052</v>
      </c>
      <c r="AE26">
        <v>31.774522000000001</v>
      </c>
      <c r="AF26">
        <v>8.5554229999999993</v>
      </c>
      <c r="AG26">
        <v>0</v>
      </c>
      <c r="AH26">
        <v>70.301208000000003</v>
      </c>
      <c r="AI26">
        <v>3.6818979999999999</v>
      </c>
      <c r="AJ26">
        <v>0</v>
      </c>
      <c r="AK26">
        <v>52.118668</v>
      </c>
      <c r="AL26">
        <v>2.2405680000000001</v>
      </c>
      <c r="AM26">
        <v>5.012067</v>
      </c>
      <c r="AN26">
        <v>0.57174000000000003</v>
      </c>
      <c r="AO26">
        <v>0</v>
      </c>
      <c r="AP26">
        <v>3.0875300000000001</v>
      </c>
      <c r="AQ26">
        <v>45.007080000000002</v>
      </c>
      <c r="AR26">
        <v>6.3861980000000003</v>
      </c>
      <c r="AS26">
        <v>5.8360830000000004</v>
      </c>
      <c r="AT26">
        <v>19.282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67.489999999999995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1986.9343890000002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329.298092</v>
      </c>
      <c r="L27">
        <v>300.53924599999999</v>
      </c>
      <c r="M27">
        <v>88.697199999999995</v>
      </c>
      <c r="N27">
        <v>113.88431199999999</v>
      </c>
      <c r="O27">
        <v>119.226029</v>
      </c>
      <c r="P27">
        <v>118.94583799999999</v>
      </c>
      <c r="Q27">
        <v>14.704646</v>
      </c>
      <c r="R27">
        <v>40.868295000000003</v>
      </c>
      <c r="S27">
        <v>3.8563999999999998</v>
      </c>
      <c r="T27">
        <v>0</v>
      </c>
      <c r="U27">
        <v>403.73615699999999</v>
      </c>
      <c r="V27">
        <v>19.985793000000001</v>
      </c>
      <c r="W27">
        <v>43.596601999999997</v>
      </c>
      <c r="X27">
        <v>142.21981400000001</v>
      </c>
      <c r="Y27">
        <v>0</v>
      </c>
      <c r="Z27">
        <v>2.1210200000000001</v>
      </c>
      <c r="AA27">
        <v>6.7785869999999999</v>
      </c>
      <c r="AB27">
        <v>25.394470999999999</v>
      </c>
      <c r="AC27">
        <v>0</v>
      </c>
      <c r="AD27">
        <v>17.616105000000001</v>
      </c>
      <c r="AE27">
        <v>47.661783999999997</v>
      </c>
      <c r="AF27">
        <v>17.110847</v>
      </c>
      <c r="AG27">
        <v>0</v>
      </c>
      <c r="AH27">
        <v>100.430297</v>
      </c>
      <c r="AI27">
        <v>15.763432</v>
      </c>
      <c r="AJ27">
        <v>0</v>
      </c>
      <c r="AK27">
        <v>52.118668</v>
      </c>
      <c r="AL27">
        <v>12.323126</v>
      </c>
      <c r="AM27">
        <v>10.157788</v>
      </c>
      <c r="AN27">
        <v>0.57174000000000003</v>
      </c>
      <c r="AO27">
        <v>0</v>
      </c>
      <c r="AP27">
        <v>3.0875300000000001</v>
      </c>
      <c r="AQ27">
        <v>45.007080000000002</v>
      </c>
      <c r="AR27">
        <v>6.3861980000000003</v>
      </c>
      <c r="AS27">
        <v>5.8360830000000004</v>
      </c>
      <c r="AT27">
        <v>19.282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70.38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2197.5851800000005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329.298092</v>
      </c>
      <c r="L28">
        <v>349.00420000000003</v>
      </c>
      <c r="M28">
        <v>88.697199999999995</v>
      </c>
      <c r="N28">
        <v>113.88431199999999</v>
      </c>
      <c r="O28">
        <v>119.226029</v>
      </c>
      <c r="P28">
        <v>118.94583799999999</v>
      </c>
      <c r="Q28">
        <v>14.704646</v>
      </c>
      <c r="R28">
        <v>40.868295000000003</v>
      </c>
      <c r="S28">
        <v>3.8563999999999998</v>
      </c>
      <c r="T28">
        <v>0</v>
      </c>
      <c r="U28">
        <v>403.73615699999999</v>
      </c>
      <c r="V28">
        <v>19.985793000000001</v>
      </c>
      <c r="W28">
        <v>43.596601999999997</v>
      </c>
      <c r="X28">
        <v>142.21981400000001</v>
      </c>
      <c r="Y28">
        <v>0</v>
      </c>
      <c r="Z28">
        <v>12.573407</v>
      </c>
      <c r="AA28">
        <v>25.134087000000001</v>
      </c>
      <c r="AB28">
        <v>38.091707</v>
      </c>
      <c r="AC28">
        <v>9.330406</v>
      </c>
      <c r="AD28">
        <v>26.424157000000001</v>
      </c>
      <c r="AE28">
        <v>47.661783999999997</v>
      </c>
      <c r="AF28">
        <v>25.666270000000001</v>
      </c>
      <c r="AG28">
        <v>0</v>
      </c>
      <c r="AH28">
        <v>127.82037800000001</v>
      </c>
      <c r="AI28">
        <v>15.763432</v>
      </c>
      <c r="AJ28">
        <v>0</v>
      </c>
      <c r="AK28">
        <v>52.118668</v>
      </c>
      <c r="AL28">
        <v>12.323126</v>
      </c>
      <c r="AM28">
        <v>10.157788</v>
      </c>
      <c r="AN28">
        <v>0.57174000000000003</v>
      </c>
      <c r="AO28">
        <v>0</v>
      </c>
      <c r="AP28">
        <v>3.0875300000000001</v>
      </c>
      <c r="AQ28">
        <v>45.007080000000002</v>
      </c>
      <c r="AR28">
        <v>6.3861980000000003</v>
      </c>
      <c r="AS28">
        <v>5.8360830000000004</v>
      </c>
      <c r="AT28">
        <v>19.282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76.16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2347.4192189999999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329.298092</v>
      </c>
      <c r="L29">
        <v>381.78359999999998</v>
      </c>
      <c r="M29">
        <v>88.697199999999995</v>
      </c>
      <c r="N29">
        <v>113.88431199999999</v>
      </c>
      <c r="O29">
        <v>119.226029</v>
      </c>
      <c r="P29">
        <v>118.94583799999999</v>
      </c>
      <c r="Q29">
        <v>14.704646</v>
      </c>
      <c r="R29">
        <v>40.868295000000003</v>
      </c>
      <c r="S29">
        <v>3.8563999999999998</v>
      </c>
      <c r="T29">
        <v>0</v>
      </c>
      <c r="U29">
        <v>403.73615699999999</v>
      </c>
      <c r="V29">
        <v>19.985793000000001</v>
      </c>
      <c r="W29">
        <v>43.596601999999997</v>
      </c>
      <c r="X29">
        <v>142.21981400000001</v>
      </c>
      <c r="Y29">
        <v>0</v>
      </c>
      <c r="Z29">
        <v>12.573407</v>
      </c>
      <c r="AA29">
        <v>26.657364999999999</v>
      </c>
      <c r="AB29">
        <v>38.091707</v>
      </c>
      <c r="AC29">
        <v>9.330406</v>
      </c>
      <c r="AD29">
        <v>26.424157000000001</v>
      </c>
      <c r="AE29">
        <v>47.661783999999997</v>
      </c>
      <c r="AF29">
        <v>25.666270000000001</v>
      </c>
      <c r="AG29">
        <v>0</v>
      </c>
      <c r="AH29">
        <v>127.82037800000001</v>
      </c>
      <c r="AI29">
        <v>15.763432</v>
      </c>
      <c r="AJ29">
        <v>0</v>
      </c>
      <c r="AK29">
        <v>52.118668</v>
      </c>
      <c r="AL29">
        <v>12.323126</v>
      </c>
      <c r="AM29">
        <v>10.157788</v>
      </c>
      <c r="AN29">
        <v>0.57174000000000003</v>
      </c>
      <c r="AO29">
        <v>0</v>
      </c>
      <c r="AP29">
        <v>3.0875300000000001</v>
      </c>
      <c r="AQ29">
        <v>45.007080000000002</v>
      </c>
      <c r="AR29">
        <v>6.3861980000000003</v>
      </c>
      <c r="AS29">
        <v>5.8360830000000004</v>
      </c>
      <c r="AT29">
        <v>19.282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81.95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2387.5118969999999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329.298092</v>
      </c>
      <c r="L30">
        <v>433.84500000000003</v>
      </c>
      <c r="M30">
        <v>88.697199999999995</v>
      </c>
      <c r="N30">
        <v>113.88431199999999</v>
      </c>
      <c r="O30">
        <v>119.226029</v>
      </c>
      <c r="P30">
        <v>118.94583799999999</v>
      </c>
      <c r="Q30">
        <v>14.704646</v>
      </c>
      <c r="R30">
        <v>40.868295000000003</v>
      </c>
      <c r="S30">
        <v>3.8563999999999998</v>
      </c>
      <c r="T30">
        <v>0</v>
      </c>
      <c r="U30">
        <v>403.73615699999999</v>
      </c>
      <c r="V30">
        <v>19.985793000000001</v>
      </c>
      <c r="W30">
        <v>43.596601999999997</v>
      </c>
      <c r="X30">
        <v>142.21981400000001</v>
      </c>
      <c r="Y30">
        <v>0</v>
      </c>
      <c r="Z30">
        <v>12.573407</v>
      </c>
      <c r="AA30">
        <v>26.657364999999999</v>
      </c>
      <c r="AB30">
        <v>38.091707</v>
      </c>
      <c r="AC30">
        <v>9.330406</v>
      </c>
      <c r="AD30">
        <v>26.424157000000001</v>
      </c>
      <c r="AE30">
        <v>47.661783999999997</v>
      </c>
      <c r="AF30">
        <v>25.666270000000001</v>
      </c>
      <c r="AG30">
        <v>0</v>
      </c>
      <c r="AH30">
        <v>127.82037800000001</v>
      </c>
      <c r="AI30">
        <v>15.763432</v>
      </c>
      <c r="AJ30">
        <v>0</v>
      </c>
      <c r="AK30">
        <v>52.118668</v>
      </c>
      <c r="AL30">
        <v>12.323126</v>
      </c>
      <c r="AM30">
        <v>10.157788</v>
      </c>
      <c r="AN30">
        <v>0.57174000000000003</v>
      </c>
      <c r="AO30">
        <v>0</v>
      </c>
      <c r="AP30">
        <v>3.0875300000000001</v>
      </c>
      <c r="AQ30">
        <v>45.007080000000002</v>
      </c>
      <c r="AR30">
        <v>38.317189999999997</v>
      </c>
      <c r="AS30">
        <v>5.8360830000000004</v>
      </c>
      <c r="AT30">
        <v>19.282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81.95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2471.504289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329.298092</v>
      </c>
      <c r="L31">
        <v>449.2706</v>
      </c>
      <c r="M31">
        <v>88.697199999999995</v>
      </c>
      <c r="N31">
        <v>113.88431199999999</v>
      </c>
      <c r="O31">
        <v>119.226029</v>
      </c>
      <c r="P31">
        <v>118.94583799999999</v>
      </c>
      <c r="Q31">
        <v>19.81804</v>
      </c>
      <c r="R31">
        <v>40.868295000000003</v>
      </c>
      <c r="S31">
        <v>3.8563999999999998</v>
      </c>
      <c r="T31">
        <v>0</v>
      </c>
      <c r="U31">
        <v>403.73615699999999</v>
      </c>
      <c r="V31">
        <v>19.985793000000001</v>
      </c>
      <c r="W31">
        <v>43.596601999999997</v>
      </c>
      <c r="X31">
        <v>142.21981400000001</v>
      </c>
      <c r="Y31">
        <v>0</v>
      </c>
      <c r="Z31">
        <v>12.573407</v>
      </c>
      <c r="AA31">
        <v>38.081949999999999</v>
      </c>
      <c r="AB31">
        <v>38.091707</v>
      </c>
      <c r="AC31">
        <v>14.732219000000001</v>
      </c>
      <c r="AD31">
        <v>26.424157000000001</v>
      </c>
      <c r="AE31">
        <v>47.661783999999997</v>
      </c>
      <c r="AF31">
        <v>25.666270000000001</v>
      </c>
      <c r="AG31">
        <v>0</v>
      </c>
      <c r="AH31">
        <v>127.82037800000001</v>
      </c>
      <c r="AI31">
        <v>15.763432</v>
      </c>
      <c r="AJ31">
        <v>0</v>
      </c>
      <c r="AK31">
        <v>52.118668</v>
      </c>
      <c r="AL31">
        <v>12.323126</v>
      </c>
      <c r="AM31">
        <v>10.157788</v>
      </c>
      <c r="AN31">
        <v>0.57174000000000003</v>
      </c>
      <c r="AO31">
        <v>0</v>
      </c>
      <c r="AP31">
        <v>3.0875300000000001</v>
      </c>
      <c r="AQ31">
        <v>45.007080000000002</v>
      </c>
      <c r="AR31">
        <v>38.317189999999997</v>
      </c>
      <c r="AS31">
        <v>5.8360830000000004</v>
      </c>
      <c r="AT31">
        <v>19.282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90.38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2517.2996810000004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329.298092</v>
      </c>
      <c r="L32">
        <v>449.2706</v>
      </c>
      <c r="M32">
        <v>88.697199999999995</v>
      </c>
      <c r="N32">
        <v>113.88431199999999</v>
      </c>
      <c r="O32">
        <v>119.226029</v>
      </c>
      <c r="P32">
        <v>118.94583799999999</v>
      </c>
      <c r="Q32">
        <v>19.81804</v>
      </c>
      <c r="R32">
        <v>40.868295000000003</v>
      </c>
      <c r="S32">
        <v>3.8563999999999998</v>
      </c>
      <c r="T32">
        <v>0</v>
      </c>
      <c r="U32">
        <v>403.73615699999999</v>
      </c>
      <c r="V32">
        <v>19.985793000000001</v>
      </c>
      <c r="W32">
        <v>43.596601999999997</v>
      </c>
      <c r="X32">
        <v>142.21981400000001</v>
      </c>
      <c r="Y32">
        <v>0</v>
      </c>
      <c r="Z32">
        <v>12.573407</v>
      </c>
      <c r="AA32">
        <v>38.081949999999999</v>
      </c>
      <c r="AB32">
        <v>38.091707</v>
      </c>
      <c r="AC32">
        <v>14.732219000000001</v>
      </c>
      <c r="AD32">
        <v>26.424157000000001</v>
      </c>
      <c r="AE32">
        <v>47.661783999999997</v>
      </c>
      <c r="AF32">
        <v>25.666270000000001</v>
      </c>
      <c r="AG32">
        <v>0</v>
      </c>
      <c r="AH32">
        <v>127.82037800000001</v>
      </c>
      <c r="AI32">
        <v>3.0682480000000001</v>
      </c>
      <c r="AJ32">
        <v>0</v>
      </c>
      <c r="AK32">
        <v>52.118668</v>
      </c>
      <c r="AL32">
        <v>12.323126</v>
      </c>
      <c r="AM32">
        <v>10.157788</v>
      </c>
      <c r="AN32">
        <v>0.57174000000000003</v>
      </c>
      <c r="AO32">
        <v>0</v>
      </c>
      <c r="AP32">
        <v>3.0875300000000001</v>
      </c>
      <c r="AQ32">
        <v>45.007080000000002</v>
      </c>
      <c r="AR32">
        <v>4.257466</v>
      </c>
      <c r="AS32">
        <v>5.8360830000000004</v>
      </c>
      <c r="AT32">
        <v>19.282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90.38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2470.5447730000001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329.298092</v>
      </c>
      <c r="L33">
        <v>441.55779999999999</v>
      </c>
      <c r="M33">
        <v>88.697199999999995</v>
      </c>
      <c r="N33">
        <v>113.88431199999999</v>
      </c>
      <c r="O33">
        <v>119.226029</v>
      </c>
      <c r="P33">
        <v>118.94583799999999</v>
      </c>
      <c r="Q33">
        <v>17.679473000000002</v>
      </c>
      <c r="R33">
        <v>40.868295000000003</v>
      </c>
      <c r="S33">
        <v>3.8563999999999998</v>
      </c>
      <c r="T33">
        <v>0</v>
      </c>
      <c r="U33">
        <v>403.73615699999999</v>
      </c>
      <c r="V33">
        <v>19.985793000000001</v>
      </c>
      <c r="W33">
        <v>43.596601999999997</v>
      </c>
      <c r="X33">
        <v>142.21981400000001</v>
      </c>
      <c r="Y33">
        <v>0</v>
      </c>
      <c r="Z33">
        <v>12.573407</v>
      </c>
      <c r="AA33">
        <v>38.081949999999999</v>
      </c>
      <c r="AB33">
        <v>38.091707</v>
      </c>
      <c r="AC33">
        <v>14.732219000000001</v>
      </c>
      <c r="AD33">
        <v>26.424157000000001</v>
      </c>
      <c r="AE33">
        <v>47.661783999999997</v>
      </c>
      <c r="AF33">
        <v>25.666270000000001</v>
      </c>
      <c r="AG33">
        <v>0</v>
      </c>
      <c r="AH33">
        <v>127.82037800000001</v>
      </c>
      <c r="AI33">
        <v>0</v>
      </c>
      <c r="AJ33">
        <v>0</v>
      </c>
      <c r="AK33">
        <v>52.118668</v>
      </c>
      <c r="AL33">
        <v>12.323126</v>
      </c>
      <c r="AM33">
        <v>10.157788</v>
      </c>
      <c r="AN33">
        <v>0.57174000000000003</v>
      </c>
      <c r="AO33">
        <v>0</v>
      </c>
      <c r="AP33">
        <v>3.0875300000000001</v>
      </c>
      <c r="AQ33">
        <v>45.007080000000002</v>
      </c>
      <c r="AR33">
        <v>4.257466</v>
      </c>
      <c r="AS33">
        <v>5.8360830000000004</v>
      </c>
      <c r="AT33">
        <v>19.282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90.38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2457.6251579999998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329.298092</v>
      </c>
      <c r="L34">
        <v>441.55779999999999</v>
      </c>
      <c r="M34">
        <v>88.697199999999995</v>
      </c>
      <c r="N34">
        <v>113.88431199999999</v>
      </c>
      <c r="O34">
        <v>119.226029</v>
      </c>
      <c r="P34">
        <v>118.94583799999999</v>
      </c>
      <c r="Q34">
        <v>17.679473000000002</v>
      </c>
      <c r="R34">
        <v>40.868295000000003</v>
      </c>
      <c r="S34">
        <v>3.8563999999999998</v>
      </c>
      <c r="T34">
        <v>0</v>
      </c>
      <c r="U34">
        <v>403.73615699999999</v>
      </c>
      <c r="V34">
        <v>19.985793000000001</v>
      </c>
      <c r="W34">
        <v>43.596601999999997</v>
      </c>
      <c r="X34">
        <v>142.21981400000001</v>
      </c>
      <c r="Y34">
        <v>0</v>
      </c>
      <c r="Z34">
        <v>6.2867030000000002</v>
      </c>
      <c r="AA34">
        <v>37.701129999999999</v>
      </c>
      <c r="AB34">
        <v>25.394470999999999</v>
      </c>
      <c r="AC34">
        <v>0</v>
      </c>
      <c r="AD34">
        <v>17.616105000000001</v>
      </c>
      <c r="AE34">
        <v>47.661783999999997</v>
      </c>
      <c r="AF34">
        <v>8.5554229999999993</v>
      </c>
      <c r="AG34">
        <v>0</v>
      </c>
      <c r="AH34">
        <v>109.56032399999999</v>
      </c>
      <c r="AI34">
        <v>0</v>
      </c>
      <c r="AJ34">
        <v>0</v>
      </c>
      <c r="AK34">
        <v>52.118668</v>
      </c>
      <c r="AL34">
        <v>12.323126</v>
      </c>
      <c r="AM34">
        <v>10.157788</v>
      </c>
      <c r="AN34">
        <v>0.57174000000000003</v>
      </c>
      <c r="AO34">
        <v>0</v>
      </c>
      <c r="AP34">
        <v>3.0875300000000001</v>
      </c>
      <c r="AQ34">
        <v>45.007080000000002</v>
      </c>
      <c r="AR34">
        <v>4.257466</v>
      </c>
      <c r="AS34">
        <v>5.8360830000000004</v>
      </c>
      <c r="AT34">
        <v>19.282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90.38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2379.3492259999998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329.298092</v>
      </c>
      <c r="L35">
        <v>441.55779999999999</v>
      </c>
      <c r="M35">
        <v>88.697199999999995</v>
      </c>
      <c r="N35">
        <v>113.88431199999999</v>
      </c>
      <c r="O35">
        <v>119.226029</v>
      </c>
      <c r="P35">
        <v>118.94583799999999</v>
      </c>
      <c r="Q35">
        <v>17.679473000000002</v>
      </c>
      <c r="R35">
        <v>40.868295000000003</v>
      </c>
      <c r="S35">
        <v>3.8563999999999998</v>
      </c>
      <c r="T35">
        <v>0</v>
      </c>
      <c r="U35">
        <v>403.73615699999999</v>
      </c>
      <c r="V35">
        <v>19.985793000000001</v>
      </c>
      <c r="W35">
        <v>43.596601999999997</v>
      </c>
      <c r="X35">
        <v>142.21981400000001</v>
      </c>
      <c r="Y35">
        <v>0</v>
      </c>
      <c r="Z35">
        <v>6.2867030000000002</v>
      </c>
      <c r="AA35">
        <v>25.134087000000001</v>
      </c>
      <c r="AB35">
        <v>12.697236</v>
      </c>
      <c r="AC35">
        <v>0</v>
      </c>
      <c r="AD35">
        <v>8.808052</v>
      </c>
      <c r="AE35">
        <v>31.774522000000001</v>
      </c>
      <c r="AF35">
        <v>8.5554229999999993</v>
      </c>
      <c r="AG35">
        <v>0</v>
      </c>
      <c r="AH35">
        <v>73.040216000000001</v>
      </c>
      <c r="AI35">
        <v>0</v>
      </c>
      <c r="AJ35">
        <v>0</v>
      </c>
      <c r="AK35">
        <v>52.118668</v>
      </c>
      <c r="AL35">
        <v>12.323126</v>
      </c>
      <c r="AM35">
        <v>10.157788</v>
      </c>
      <c r="AN35">
        <v>0.57174000000000003</v>
      </c>
      <c r="AO35">
        <v>0</v>
      </c>
      <c r="AP35">
        <v>3.7050360000000002</v>
      </c>
      <c r="AQ35">
        <v>45.007080000000002</v>
      </c>
      <c r="AR35">
        <v>4.257466</v>
      </c>
      <c r="AS35">
        <v>5.8360830000000004</v>
      </c>
      <c r="AT35">
        <v>19.282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90.38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2293.4870309999997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329.298092</v>
      </c>
      <c r="L36">
        <v>441.55779999999999</v>
      </c>
      <c r="M36">
        <v>88.697199999999995</v>
      </c>
      <c r="N36">
        <v>113.88431199999999</v>
      </c>
      <c r="O36">
        <v>119.226029</v>
      </c>
      <c r="P36">
        <v>118.94583799999999</v>
      </c>
      <c r="Q36">
        <v>17.679473000000002</v>
      </c>
      <c r="R36">
        <v>40.868295000000003</v>
      </c>
      <c r="S36">
        <v>3.8563999999999998</v>
      </c>
      <c r="T36">
        <v>0</v>
      </c>
      <c r="U36">
        <v>403.73615699999999</v>
      </c>
      <c r="V36">
        <v>19.985793000000001</v>
      </c>
      <c r="W36">
        <v>43.596601999999997</v>
      </c>
      <c r="X36">
        <v>142.21981400000001</v>
      </c>
      <c r="Y36">
        <v>0</v>
      </c>
      <c r="Z36">
        <v>6.2867030000000002</v>
      </c>
      <c r="AA36">
        <v>12.947863</v>
      </c>
      <c r="AB36">
        <v>12.697236</v>
      </c>
      <c r="AC36">
        <v>0</v>
      </c>
      <c r="AD36">
        <v>0</v>
      </c>
      <c r="AE36">
        <v>31.774522000000001</v>
      </c>
      <c r="AF36">
        <v>8.5554229999999993</v>
      </c>
      <c r="AG36">
        <v>0</v>
      </c>
      <c r="AH36">
        <v>54.780161999999997</v>
      </c>
      <c r="AI36">
        <v>0</v>
      </c>
      <c r="AJ36">
        <v>0</v>
      </c>
      <c r="AK36">
        <v>52.118668</v>
      </c>
      <c r="AL36">
        <v>12.323126</v>
      </c>
      <c r="AM36">
        <v>10.157788</v>
      </c>
      <c r="AN36">
        <v>0.57174000000000003</v>
      </c>
      <c r="AO36">
        <v>0</v>
      </c>
      <c r="AP36">
        <v>3.7050360000000002</v>
      </c>
      <c r="AQ36">
        <v>45.007080000000002</v>
      </c>
      <c r="AR36">
        <v>4.257466</v>
      </c>
      <c r="AS36">
        <v>5.8360830000000004</v>
      </c>
      <c r="AT36">
        <v>19.282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90.38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2254.2327009999999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329.298092</v>
      </c>
      <c r="L37">
        <v>425.16809999999998</v>
      </c>
      <c r="M37">
        <v>88.697199999999995</v>
      </c>
      <c r="N37">
        <v>113.88431199999999</v>
      </c>
      <c r="O37">
        <v>119.226029</v>
      </c>
      <c r="P37">
        <v>118.94583799999999</v>
      </c>
      <c r="Q37">
        <v>17.573422000000001</v>
      </c>
      <c r="R37">
        <v>40.868295000000003</v>
      </c>
      <c r="S37">
        <v>3.8563999999999998</v>
      </c>
      <c r="T37">
        <v>0</v>
      </c>
      <c r="U37">
        <v>403.73615699999999</v>
      </c>
      <c r="V37">
        <v>19.985793000000001</v>
      </c>
      <c r="W37">
        <v>43.596601999999997</v>
      </c>
      <c r="X37">
        <v>142.21981400000001</v>
      </c>
      <c r="Y37">
        <v>0</v>
      </c>
      <c r="Z37">
        <v>0</v>
      </c>
      <c r="AA37">
        <v>0</v>
      </c>
      <c r="AB37">
        <v>12.697236</v>
      </c>
      <c r="AC37">
        <v>0</v>
      </c>
      <c r="AD37">
        <v>0</v>
      </c>
      <c r="AE37">
        <v>31.774522000000001</v>
      </c>
      <c r="AF37">
        <v>8.5554229999999993</v>
      </c>
      <c r="AG37">
        <v>0</v>
      </c>
      <c r="AH37">
        <v>36.520108</v>
      </c>
      <c r="AI37">
        <v>0</v>
      </c>
      <c r="AJ37">
        <v>0</v>
      </c>
      <c r="AK37">
        <v>52.118668</v>
      </c>
      <c r="AL37">
        <v>68.337335999999993</v>
      </c>
      <c r="AM37">
        <v>5.089175</v>
      </c>
      <c r="AN37">
        <v>0.57174000000000003</v>
      </c>
      <c r="AO37">
        <v>0</v>
      </c>
      <c r="AP37">
        <v>3.7050360000000002</v>
      </c>
      <c r="AQ37">
        <v>45.007080000000002</v>
      </c>
      <c r="AR37">
        <v>4.257466</v>
      </c>
      <c r="AS37">
        <v>9.0783509999999996</v>
      </c>
      <c r="AT37">
        <v>19.282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90.38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2254.4301949999999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329.298092</v>
      </c>
      <c r="L38">
        <v>425.16809999999998</v>
      </c>
      <c r="M38">
        <v>88.697199999999995</v>
      </c>
      <c r="N38">
        <v>113.88431199999999</v>
      </c>
      <c r="O38">
        <v>119.226029</v>
      </c>
      <c r="P38">
        <v>118.94583799999999</v>
      </c>
      <c r="Q38">
        <v>17.573422000000001</v>
      </c>
      <c r="R38">
        <v>40.868295000000003</v>
      </c>
      <c r="S38">
        <v>3.8563999999999998</v>
      </c>
      <c r="T38">
        <v>0</v>
      </c>
      <c r="U38">
        <v>403.73615699999999</v>
      </c>
      <c r="V38">
        <v>19.985793000000001</v>
      </c>
      <c r="W38">
        <v>43.596601999999997</v>
      </c>
      <c r="X38">
        <v>142.21981400000001</v>
      </c>
      <c r="Y38">
        <v>0</v>
      </c>
      <c r="Z38">
        <v>0</v>
      </c>
      <c r="AA38">
        <v>0</v>
      </c>
      <c r="AB38">
        <v>12.697236</v>
      </c>
      <c r="AC38">
        <v>0</v>
      </c>
      <c r="AD38">
        <v>0</v>
      </c>
      <c r="AE38">
        <v>31.774522000000001</v>
      </c>
      <c r="AF38">
        <v>8.5554229999999993</v>
      </c>
      <c r="AG38">
        <v>0</v>
      </c>
      <c r="AH38">
        <v>18.260054</v>
      </c>
      <c r="AI38">
        <v>0</v>
      </c>
      <c r="AJ38">
        <v>0</v>
      </c>
      <c r="AK38">
        <v>52.118668</v>
      </c>
      <c r="AL38">
        <v>68.337335999999993</v>
      </c>
      <c r="AM38">
        <v>5.089175</v>
      </c>
      <c r="AN38">
        <v>0.57174000000000003</v>
      </c>
      <c r="AO38">
        <v>0</v>
      </c>
      <c r="AP38">
        <v>3.7050360000000002</v>
      </c>
      <c r="AQ38">
        <v>30.004719999999999</v>
      </c>
      <c r="AR38">
        <v>38.317189999999997</v>
      </c>
      <c r="AS38">
        <v>23.863095000000001</v>
      </c>
      <c r="AT38">
        <v>19.282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90.38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2270.0122490000003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329.298092</v>
      </c>
      <c r="L39">
        <v>425.16809999999998</v>
      </c>
      <c r="M39">
        <v>88.697199999999995</v>
      </c>
      <c r="N39">
        <v>113.88431199999999</v>
      </c>
      <c r="O39">
        <v>119.226029</v>
      </c>
      <c r="P39">
        <v>118.94583799999999</v>
      </c>
      <c r="Q39">
        <v>12.456172</v>
      </c>
      <c r="R39">
        <v>40.868295000000003</v>
      </c>
      <c r="S39">
        <v>3.8563999999999998</v>
      </c>
      <c r="T39">
        <v>0</v>
      </c>
      <c r="U39">
        <v>403.73615699999999</v>
      </c>
      <c r="V39">
        <v>19.985793000000001</v>
      </c>
      <c r="W39">
        <v>43.596601999999997</v>
      </c>
      <c r="X39">
        <v>142.21981400000001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31.774522000000001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52.118668</v>
      </c>
      <c r="AL39">
        <v>68.337335999999993</v>
      </c>
      <c r="AM39">
        <v>0</v>
      </c>
      <c r="AN39">
        <v>0.57174000000000003</v>
      </c>
      <c r="AO39">
        <v>0</v>
      </c>
      <c r="AP39">
        <v>11.494258</v>
      </c>
      <c r="AQ39">
        <v>15.002359999999999</v>
      </c>
      <c r="AR39">
        <v>38.317189999999997</v>
      </c>
      <c r="AS39">
        <v>23.863095000000001</v>
      </c>
      <c r="AT39">
        <v>19.282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90.38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2213.0799730000008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329.298092</v>
      </c>
      <c r="L40">
        <v>449.2706</v>
      </c>
      <c r="M40">
        <v>88.697199999999995</v>
      </c>
      <c r="N40">
        <v>113.88431199999999</v>
      </c>
      <c r="O40">
        <v>119.226029</v>
      </c>
      <c r="P40">
        <v>118.94583799999999</v>
      </c>
      <c r="Q40">
        <v>12.456172</v>
      </c>
      <c r="R40">
        <v>40.868295000000003</v>
      </c>
      <c r="S40">
        <v>3.8563999999999998</v>
      </c>
      <c r="T40">
        <v>0</v>
      </c>
      <c r="U40">
        <v>403.73615699999999</v>
      </c>
      <c r="V40">
        <v>19.985793000000001</v>
      </c>
      <c r="W40">
        <v>43.596601999999997</v>
      </c>
      <c r="X40">
        <v>142.21981400000001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31.774522000000001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52.118668</v>
      </c>
      <c r="AL40">
        <v>68.337335999999993</v>
      </c>
      <c r="AM40">
        <v>0</v>
      </c>
      <c r="AN40">
        <v>0.57174000000000003</v>
      </c>
      <c r="AO40">
        <v>0</v>
      </c>
      <c r="AP40">
        <v>11.494258</v>
      </c>
      <c r="AQ40">
        <v>0</v>
      </c>
      <c r="AR40">
        <v>4.257466</v>
      </c>
      <c r="AS40">
        <v>23.863095000000001</v>
      </c>
      <c r="AT40">
        <v>19.282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90.38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2188.1203890000006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329.298092</v>
      </c>
      <c r="L41">
        <v>449.2706</v>
      </c>
      <c r="M41">
        <v>88.697199999999995</v>
      </c>
      <c r="N41">
        <v>113.88431199999999</v>
      </c>
      <c r="O41">
        <v>119.226029</v>
      </c>
      <c r="P41">
        <v>118.94583799999999</v>
      </c>
      <c r="Q41">
        <v>12.456172</v>
      </c>
      <c r="R41">
        <v>40.868295000000003</v>
      </c>
      <c r="S41">
        <v>3.8563999999999998</v>
      </c>
      <c r="T41">
        <v>0</v>
      </c>
      <c r="U41">
        <v>403.73615699999999</v>
      </c>
      <c r="V41">
        <v>19.985793000000001</v>
      </c>
      <c r="W41">
        <v>43.596601999999997</v>
      </c>
      <c r="X41">
        <v>142.21981400000001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31.774522000000001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52.118668</v>
      </c>
      <c r="AL41">
        <v>12.323126</v>
      </c>
      <c r="AM41">
        <v>0</v>
      </c>
      <c r="AN41">
        <v>0.57174000000000003</v>
      </c>
      <c r="AO41">
        <v>0</v>
      </c>
      <c r="AP41">
        <v>11.494258</v>
      </c>
      <c r="AQ41">
        <v>0</v>
      </c>
      <c r="AR41">
        <v>10.643663999999999</v>
      </c>
      <c r="AS41">
        <v>23.863095000000001</v>
      </c>
      <c r="AT41">
        <v>19.282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90.38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2138.492377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329.298092</v>
      </c>
      <c r="L42">
        <v>449.2706</v>
      </c>
      <c r="M42">
        <v>88.697199999999995</v>
      </c>
      <c r="N42">
        <v>113.88431199999999</v>
      </c>
      <c r="O42">
        <v>119.226029</v>
      </c>
      <c r="P42">
        <v>118.94583799999999</v>
      </c>
      <c r="Q42">
        <v>12.456172</v>
      </c>
      <c r="R42">
        <v>40.868295000000003</v>
      </c>
      <c r="S42">
        <v>3.8563999999999998</v>
      </c>
      <c r="T42">
        <v>0</v>
      </c>
      <c r="U42">
        <v>403.73615699999999</v>
      </c>
      <c r="V42">
        <v>19.985793000000001</v>
      </c>
      <c r="W42">
        <v>43.596601999999997</v>
      </c>
      <c r="X42">
        <v>142.21981400000001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15.887261000000001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52.118668</v>
      </c>
      <c r="AL42">
        <v>12.323126</v>
      </c>
      <c r="AM42">
        <v>0</v>
      </c>
      <c r="AN42">
        <v>0.57174000000000003</v>
      </c>
      <c r="AO42">
        <v>0</v>
      </c>
      <c r="AP42">
        <v>11.494258</v>
      </c>
      <c r="AQ42">
        <v>0</v>
      </c>
      <c r="AR42">
        <v>10.643663999999999</v>
      </c>
      <c r="AS42">
        <v>23.863095000000001</v>
      </c>
      <c r="AT42">
        <v>19.282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90.38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2122.6051160000002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329.298092</v>
      </c>
      <c r="L43">
        <v>458.91160000000002</v>
      </c>
      <c r="M43">
        <v>88.697199999999995</v>
      </c>
      <c r="N43">
        <v>113.88431199999999</v>
      </c>
      <c r="O43">
        <v>119.226029</v>
      </c>
      <c r="P43">
        <v>118.94583799999999</v>
      </c>
      <c r="Q43">
        <v>12.456172</v>
      </c>
      <c r="R43">
        <v>40.868295000000003</v>
      </c>
      <c r="S43">
        <v>3.8563999999999998</v>
      </c>
      <c r="T43">
        <v>0</v>
      </c>
      <c r="U43">
        <v>403.73615699999999</v>
      </c>
      <c r="V43">
        <v>19.985793000000001</v>
      </c>
      <c r="W43">
        <v>43.596601999999997</v>
      </c>
      <c r="X43">
        <v>142.21981400000001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52.118668</v>
      </c>
      <c r="AL43">
        <v>12.323126</v>
      </c>
      <c r="AM43">
        <v>0</v>
      </c>
      <c r="AN43">
        <v>0.57174000000000003</v>
      </c>
      <c r="AO43">
        <v>0</v>
      </c>
      <c r="AP43">
        <v>3.0875300000000001</v>
      </c>
      <c r="AQ43">
        <v>0</v>
      </c>
      <c r="AR43">
        <v>8.5149310000000007</v>
      </c>
      <c r="AS43">
        <v>23.863095000000001</v>
      </c>
      <c r="AT43">
        <v>19.282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90.38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2105.823394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329.298092</v>
      </c>
      <c r="L44">
        <v>392.38869999999997</v>
      </c>
      <c r="M44">
        <v>88.697199999999995</v>
      </c>
      <c r="N44">
        <v>113.88431199999999</v>
      </c>
      <c r="O44">
        <v>119.226029</v>
      </c>
      <c r="P44">
        <v>118.94583799999999</v>
      </c>
      <c r="Q44">
        <v>12.456172</v>
      </c>
      <c r="R44">
        <v>40.868295000000003</v>
      </c>
      <c r="S44">
        <v>3.8563999999999998</v>
      </c>
      <c r="T44">
        <v>0</v>
      </c>
      <c r="U44">
        <v>403.73615699999999</v>
      </c>
      <c r="V44">
        <v>19.985793000000001</v>
      </c>
      <c r="W44">
        <v>43.596601999999997</v>
      </c>
      <c r="X44">
        <v>142.21981400000001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52.118668</v>
      </c>
      <c r="AL44">
        <v>12.323126</v>
      </c>
      <c r="AM44">
        <v>0</v>
      </c>
      <c r="AN44">
        <v>0.57174000000000003</v>
      </c>
      <c r="AO44">
        <v>0</v>
      </c>
      <c r="AP44">
        <v>3.0875300000000001</v>
      </c>
      <c r="AQ44">
        <v>0</v>
      </c>
      <c r="AR44">
        <v>8.5149310000000007</v>
      </c>
      <c r="AS44">
        <v>9.0783509999999996</v>
      </c>
      <c r="AT44">
        <v>19.282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90.38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2024.51575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329.298092</v>
      </c>
      <c r="L45">
        <v>342.25549999999998</v>
      </c>
      <c r="M45">
        <v>88.697199999999995</v>
      </c>
      <c r="N45">
        <v>113.88431199999999</v>
      </c>
      <c r="O45">
        <v>119.226029</v>
      </c>
      <c r="P45">
        <v>118.94583799999999</v>
      </c>
      <c r="Q45">
        <v>12.456172</v>
      </c>
      <c r="R45">
        <v>40.868295000000003</v>
      </c>
      <c r="S45">
        <v>3.8563999999999998</v>
      </c>
      <c r="T45">
        <v>0</v>
      </c>
      <c r="U45">
        <v>403.73615699999999</v>
      </c>
      <c r="V45">
        <v>19.985793000000001</v>
      </c>
      <c r="W45">
        <v>43.596601999999997</v>
      </c>
      <c r="X45">
        <v>142.21981400000001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52.118668</v>
      </c>
      <c r="AL45">
        <v>12.323126</v>
      </c>
      <c r="AM45">
        <v>0</v>
      </c>
      <c r="AN45">
        <v>0.57174000000000003</v>
      </c>
      <c r="AO45">
        <v>0</v>
      </c>
      <c r="AP45">
        <v>3.0875300000000001</v>
      </c>
      <c r="AQ45">
        <v>0</v>
      </c>
      <c r="AR45">
        <v>11.175846999999999</v>
      </c>
      <c r="AS45">
        <v>9.0783509999999996</v>
      </c>
      <c r="AT45">
        <v>18.260054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90.38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1976.0215200000002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295.74374899999998</v>
      </c>
      <c r="L46">
        <v>342.25549999999998</v>
      </c>
      <c r="M46">
        <v>88.697199999999995</v>
      </c>
      <c r="N46">
        <v>113.88431199999999</v>
      </c>
      <c r="O46">
        <v>119.226029</v>
      </c>
      <c r="P46">
        <v>118.94583799999999</v>
      </c>
      <c r="Q46">
        <v>12.456172</v>
      </c>
      <c r="R46">
        <v>40.868295000000003</v>
      </c>
      <c r="S46">
        <v>3.8563999999999998</v>
      </c>
      <c r="T46">
        <v>0</v>
      </c>
      <c r="U46">
        <v>403.73615699999999</v>
      </c>
      <c r="V46">
        <v>19.985793000000001</v>
      </c>
      <c r="W46">
        <v>43.596601999999997</v>
      </c>
      <c r="X46">
        <v>142.21981400000001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52.118668</v>
      </c>
      <c r="AL46">
        <v>12.323126</v>
      </c>
      <c r="AM46">
        <v>0</v>
      </c>
      <c r="AN46">
        <v>0.57174000000000003</v>
      </c>
      <c r="AO46">
        <v>0</v>
      </c>
      <c r="AP46">
        <v>3.0875300000000001</v>
      </c>
      <c r="AQ46">
        <v>0</v>
      </c>
      <c r="AR46">
        <v>38.317189999999997</v>
      </c>
      <c r="AS46">
        <v>9.0783509999999996</v>
      </c>
      <c r="AT46">
        <v>18.337181999999999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90.38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1969.6856480000001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265.856649</v>
      </c>
      <c r="L47">
        <v>342.25549999999998</v>
      </c>
      <c r="M47">
        <v>88.697199999999995</v>
      </c>
      <c r="N47">
        <v>113.88431199999999</v>
      </c>
      <c r="O47">
        <v>119.226029</v>
      </c>
      <c r="P47">
        <v>118.94583799999999</v>
      </c>
      <c r="Q47">
        <v>9.2381989999999998</v>
      </c>
      <c r="R47">
        <v>40.868295000000003</v>
      </c>
      <c r="S47">
        <v>3.8563999999999998</v>
      </c>
      <c r="T47">
        <v>0</v>
      </c>
      <c r="U47">
        <v>403.73615699999999</v>
      </c>
      <c r="V47">
        <v>19.985793000000001</v>
      </c>
      <c r="W47">
        <v>43.596601999999997</v>
      </c>
      <c r="X47">
        <v>142.21981400000001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52.118668</v>
      </c>
      <c r="AL47">
        <v>12.323126</v>
      </c>
      <c r="AM47">
        <v>0</v>
      </c>
      <c r="AN47">
        <v>0.57174000000000003</v>
      </c>
      <c r="AO47">
        <v>0</v>
      </c>
      <c r="AP47">
        <v>3.0875300000000001</v>
      </c>
      <c r="AQ47">
        <v>0</v>
      </c>
      <c r="AR47">
        <v>38.317189999999997</v>
      </c>
      <c r="AS47">
        <v>9.0783509999999996</v>
      </c>
      <c r="AT47">
        <v>19.282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90.38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1937.5253930000003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291.88734899999997</v>
      </c>
      <c r="L48">
        <v>342.25549999999998</v>
      </c>
      <c r="M48">
        <v>88.697199999999995</v>
      </c>
      <c r="N48">
        <v>113.88431199999999</v>
      </c>
      <c r="O48">
        <v>119.226029</v>
      </c>
      <c r="P48">
        <v>118.94583799999999</v>
      </c>
      <c r="Q48">
        <v>9.2381989999999998</v>
      </c>
      <c r="R48">
        <v>40.868295000000003</v>
      </c>
      <c r="S48">
        <v>3.8563999999999998</v>
      </c>
      <c r="T48">
        <v>0</v>
      </c>
      <c r="U48">
        <v>403.73615699999999</v>
      </c>
      <c r="V48">
        <v>19.985793000000001</v>
      </c>
      <c r="W48">
        <v>43.596601999999997</v>
      </c>
      <c r="X48">
        <v>142.21981400000001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52.118668</v>
      </c>
      <c r="AL48">
        <v>12.323126</v>
      </c>
      <c r="AM48">
        <v>0</v>
      </c>
      <c r="AN48">
        <v>0.57174000000000003</v>
      </c>
      <c r="AO48">
        <v>0</v>
      </c>
      <c r="AP48">
        <v>3.0875300000000001</v>
      </c>
      <c r="AQ48">
        <v>0</v>
      </c>
      <c r="AR48">
        <v>8.5149310000000007</v>
      </c>
      <c r="AS48">
        <v>9.0783509999999996</v>
      </c>
      <c r="AT48">
        <v>16.110111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90.38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1930.5819450000004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268.74894899999998</v>
      </c>
      <c r="L49">
        <v>342.25549999999998</v>
      </c>
      <c r="M49">
        <v>88.697199999999995</v>
      </c>
      <c r="N49">
        <v>113.88431199999999</v>
      </c>
      <c r="O49">
        <v>119.226029</v>
      </c>
      <c r="P49">
        <v>118.94583799999999</v>
      </c>
      <c r="Q49">
        <v>9.2381989999999998</v>
      </c>
      <c r="R49">
        <v>40.868295000000003</v>
      </c>
      <c r="S49">
        <v>3.8563999999999998</v>
      </c>
      <c r="T49">
        <v>0</v>
      </c>
      <c r="U49">
        <v>403.73615699999999</v>
      </c>
      <c r="V49">
        <v>19.985793000000001</v>
      </c>
      <c r="W49">
        <v>43.596601999999997</v>
      </c>
      <c r="X49">
        <v>142.21981400000001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52.118668</v>
      </c>
      <c r="AL49">
        <v>12.323126</v>
      </c>
      <c r="AM49">
        <v>0</v>
      </c>
      <c r="AN49">
        <v>0.57174000000000003</v>
      </c>
      <c r="AO49">
        <v>0</v>
      </c>
      <c r="AP49">
        <v>3.0875300000000001</v>
      </c>
      <c r="AQ49">
        <v>0</v>
      </c>
      <c r="AR49">
        <v>6.3861980000000003</v>
      </c>
      <c r="AS49">
        <v>9.0783509999999996</v>
      </c>
      <c r="AT49">
        <v>17.722021999999999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90.38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1906.926723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244.64644899999999</v>
      </c>
      <c r="L50">
        <v>324.90170000000001</v>
      </c>
      <c r="M50">
        <v>88.697199999999995</v>
      </c>
      <c r="N50">
        <v>113.88431199999999</v>
      </c>
      <c r="O50">
        <v>119.226029</v>
      </c>
      <c r="P50">
        <v>118.94583799999999</v>
      </c>
      <c r="Q50">
        <v>9.2381989999999998</v>
      </c>
      <c r="R50">
        <v>40.868295000000003</v>
      </c>
      <c r="S50">
        <v>3.8563999999999998</v>
      </c>
      <c r="T50">
        <v>0</v>
      </c>
      <c r="U50">
        <v>403.73615699999999</v>
      </c>
      <c r="V50">
        <v>19.985793000000001</v>
      </c>
      <c r="W50">
        <v>43.596601999999997</v>
      </c>
      <c r="X50">
        <v>142.21981400000001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52.118668</v>
      </c>
      <c r="AL50">
        <v>12.323126</v>
      </c>
      <c r="AM50">
        <v>0</v>
      </c>
      <c r="AN50">
        <v>0.57174000000000003</v>
      </c>
      <c r="AO50">
        <v>0</v>
      </c>
      <c r="AP50">
        <v>3.0875300000000001</v>
      </c>
      <c r="AQ50">
        <v>0</v>
      </c>
      <c r="AR50">
        <v>6.3861980000000003</v>
      </c>
      <c r="AS50">
        <v>9.0783509999999996</v>
      </c>
      <c r="AT50">
        <v>19.282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90.38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1867.0304010000004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219.53545600000001</v>
      </c>
      <c r="L51">
        <v>324.90170000000001</v>
      </c>
      <c r="M51">
        <v>88.697199999999995</v>
      </c>
      <c r="N51">
        <v>113.88431199999999</v>
      </c>
      <c r="O51">
        <v>119.226029</v>
      </c>
      <c r="P51">
        <v>118.94583799999999</v>
      </c>
      <c r="Q51">
        <v>9.2381989999999998</v>
      </c>
      <c r="R51">
        <v>40.868295000000003</v>
      </c>
      <c r="S51">
        <v>6.1345679999999998</v>
      </c>
      <c r="T51">
        <v>0</v>
      </c>
      <c r="U51">
        <v>403.73615699999999</v>
      </c>
      <c r="V51">
        <v>19.985793000000001</v>
      </c>
      <c r="W51">
        <v>43.596601999999997</v>
      </c>
      <c r="X51">
        <v>142.21981400000001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8.5554229999999993</v>
      </c>
      <c r="AG51">
        <v>0</v>
      </c>
      <c r="AH51">
        <v>0</v>
      </c>
      <c r="AI51">
        <v>0</v>
      </c>
      <c r="AJ51">
        <v>0</v>
      </c>
      <c r="AK51">
        <v>52.118668</v>
      </c>
      <c r="AL51">
        <v>12.323126</v>
      </c>
      <c r="AM51">
        <v>0</v>
      </c>
      <c r="AN51">
        <v>0.57174000000000003</v>
      </c>
      <c r="AO51">
        <v>0</v>
      </c>
      <c r="AP51">
        <v>3.0875300000000001</v>
      </c>
      <c r="AQ51">
        <v>0</v>
      </c>
      <c r="AR51">
        <v>11.175846999999999</v>
      </c>
      <c r="AS51">
        <v>9.0783509999999996</v>
      </c>
      <c r="AT51">
        <v>19.282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90.38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1857.5426480000006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218.61574899999999</v>
      </c>
      <c r="L52">
        <v>315.26069999999999</v>
      </c>
      <c r="M52">
        <v>88.697199999999995</v>
      </c>
      <c r="N52">
        <v>113.88431199999999</v>
      </c>
      <c r="O52">
        <v>119.226029</v>
      </c>
      <c r="P52">
        <v>118.94583799999999</v>
      </c>
      <c r="Q52">
        <v>9.2381989999999998</v>
      </c>
      <c r="R52">
        <v>40.868295000000003</v>
      </c>
      <c r="S52">
        <v>6.1345679999999998</v>
      </c>
      <c r="T52">
        <v>0</v>
      </c>
      <c r="U52">
        <v>403.73615699999999</v>
      </c>
      <c r="V52">
        <v>19.985793000000001</v>
      </c>
      <c r="W52">
        <v>43.596601999999997</v>
      </c>
      <c r="X52">
        <v>142.21981400000001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8.5554229999999993</v>
      </c>
      <c r="AG52">
        <v>0</v>
      </c>
      <c r="AH52">
        <v>0</v>
      </c>
      <c r="AI52">
        <v>0</v>
      </c>
      <c r="AJ52">
        <v>0</v>
      </c>
      <c r="AK52">
        <v>52.118668</v>
      </c>
      <c r="AL52">
        <v>12.323126</v>
      </c>
      <c r="AM52">
        <v>0</v>
      </c>
      <c r="AN52">
        <v>0.57174000000000003</v>
      </c>
      <c r="AO52">
        <v>0</v>
      </c>
      <c r="AP52">
        <v>3.0875300000000001</v>
      </c>
      <c r="AQ52">
        <v>0</v>
      </c>
      <c r="AR52">
        <v>11.175846999999999</v>
      </c>
      <c r="AS52">
        <v>9.0783509999999996</v>
      </c>
      <c r="AT52">
        <v>19.282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90.38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1846.9819410000005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218.61574899999999</v>
      </c>
      <c r="L53">
        <v>253.5583</v>
      </c>
      <c r="M53">
        <v>88.697199999999995</v>
      </c>
      <c r="N53">
        <v>113.88431199999999</v>
      </c>
      <c r="O53">
        <v>119.226029</v>
      </c>
      <c r="P53">
        <v>118.94583799999999</v>
      </c>
      <c r="Q53">
        <v>9.2381989999999998</v>
      </c>
      <c r="R53">
        <v>27.739471000000002</v>
      </c>
      <c r="S53">
        <v>6.1345679999999998</v>
      </c>
      <c r="T53">
        <v>0</v>
      </c>
      <c r="U53">
        <v>403.73615699999999</v>
      </c>
      <c r="V53">
        <v>19.985793000000001</v>
      </c>
      <c r="W53">
        <v>43.596601999999997</v>
      </c>
      <c r="X53">
        <v>142.21981400000001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8.5554229999999993</v>
      </c>
      <c r="AG53">
        <v>0</v>
      </c>
      <c r="AH53">
        <v>0</v>
      </c>
      <c r="AI53">
        <v>0</v>
      </c>
      <c r="AJ53">
        <v>0</v>
      </c>
      <c r="AK53">
        <v>52.118668</v>
      </c>
      <c r="AL53">
        <v>12.323126</v>
      </c>
      <c r="AM53">
        <v>0</v>
      </c>
      <c r="AN53">
        <v>0.57174000000000003</v>
      </c>
      <c r="AO53">
        <v>0</v>
      </c>
      <c r="AP53">
        <v>3.0875300000000001</v>
      </c>
      <c r="AQ53">
        <v>0</v>
      </c>
      <c r="AR53">
        <v>11.175846999999999</v>
      </c>
      <c r="AS53">
        <v>9.0783509999999996</v>
      </c>
      <c r="AT53">
        <v>19.282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90.38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1772.1507170000004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218.61574899999999</v>
      </c>
      <c r="L54">
        <v>253.5583</v>
      </c>
      <c r="M54">
        <v>88.697199999999995</v>
      </c>
      <c r="N54">
        <v>113.88431199999999</v>
      </c>
      <c r="O54">
        <v>119.226029</v>
      </c>
      <c r="P54">
        <v>118.94583799999999</v>
      </c>
      <c r="Q54">
        <v>9.2381989999999998</v>
      </c>
      <c r="R54">
        <v>27.739471000000002</v>
      </c>
      <c r="S54">
        <v>6.1345679999999998</v>
      </c>
      <c r="T54">
        <v>0</v>
      </c>
      <c r="U54">
        <v>403.73615699999999</v>
      </c>
      <c r="V54">
        <v>13.994297</v>
      </c>
      <c r="W54">
        <v>43.596601999999997</v>
      </c>
      <c r="X54">
        <v>142.21981400000001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8.5554229999999993</v>
      </c>
      <c r="AG54">
        <v>0</v>
      </c>
      <c r="AH54">
        <v>0</v>
      </c>
      <c r="AI54">
        <v>0</v>
      </c>
      <c r="AJ54">
        <v>0</v>
      </c>
      <c r="AK54">
        <v>52.118668</v>
      </c>
      <c r="AL54">
        <v>12.323126</v>
      </c>
      <c r="AM54">
        <v>0</v>
      </c>
      <c r="AN54">
        <v>0.57174000000000003</v>
      </c>
      <c r="AO54">
        <v>0</v>
      </c>
      <c r="AP54">
        <v>3.0875300000000001</v>
      </c>
      <c r="AQ54">
        <v>0</v>
      </c>
      <c r="AR54">
        <v>6.3861980000000003</v>
      </c>
      <c r="AS54">
        <v>9.0783509999999996</v>
      </c>
      <c r="AT54">
        <v>19.282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90.38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1761.3695720000001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215.06843900000001</v>
      </c>
      <c r="L55">
        <v>256.860342</v>
      </c>
      <c r="M55">
        <v>88.697199999999995</v>
      </c>
      <c r="N55">
        <v>113.88431199999999</v>
      </c>
      <c r="O55">
        <v>119.226029</v>
      </c>
      <c r="P55">
        <v>118.94583799999999</v>
      </c>
      <c r="Q55">
        <v>9.2381989999999998</v>
      </c>
      <c r="R55">
        <v>27.739471000000002</v>
      </c>
      <c r="S55">
        <v>7.4265590000000001</v>
      </c>
      <c r="T55">
        <v>0</v>
      </c>
      <c r="U55">
        <v>403.73615699999999</v>
      </c>
      <c r="V55">
        <v>14.100348</v>
      </c>
      <c r="W55">
        <v>43.596601999999997</v>
      </c>
      <c r="X55">
        <v>142.21981400000001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8.5554229999999993</v>
      </c>
      <c r="AG55">
        <v>0</v>
      </c>
      <c r="AH55">
        <v>0</v>
      </c>
      <c r="AI55">
        <v>0</v>
      </c>
      <c r="AJ55">
        <v>0</v>
      </c>
      <c r="AK55">
        <v>52.118668</v>
      </c>
      <c r="AL55">
        <v>12.323126</v>
      </c>
      <c r="AM55">
        <v>0</v>
      </c>
      <c r="AN55">
        <v>0.57174000000000003</v>
      </c>
      <c r="AO55">
        <v>0</v>
      </c>
      <c r="AP55">
        <v>3.0875300000000001</v>
      </c>
      <c r="AQ55">
        <v>0</v>
      </c>
      <c r="AR55">
        <v>6.3861980000000003</v>
      </c>
      <c r="AS55">
        <v>9.0783509999999996</v>
      </c>
      <c r="AT55">
        <v>19.282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90.38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1762.5223460000002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215.06843900000001</v>
      </c>
      <c r="L56">
        <v>241.434742</v>
      </c>
      <c r="M56">
        <v>88.697199999999995</v>
      </c>
      <c r="N56">
        <v>113.88431199999999</v>
      </c>
      <c r="O56">
        <v>119.226029</v>
      </c>
      <c r="P56">
        <v>118.94583799999999</v>
      </c>
      <c r="Q56">
        <v>9.2381989999999998</v>
      </c>
      <c r="R56">
        <v>27.739471000000002</v>
      </c>
      <c r="S56">
        <v>7.4265590000000001</v>
      </c>
      <c r="T56">
        <v>0</v>
      </c>
      <c r="U56">
        <v>403.73615699999999</v>
      </c>
      <c r="V56">
        <v>14.100348</v>
      </c>
      <c r="W56">
        <v>43.596601999999997</v>
      </c>
      <c r="X56">
        <v>142.21981400000001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8.5554229999999993</v>
      </c>
      <c r="AG56">
        <v>0</v>
      </c>
      <c r="AH56">
        <v>0</v>
      </c>
      <c r="AI56">
        <v>0</v>
      </c>
      <c r="AJ56">
        <v>0</v>
      </c>
      <c r="AK56">
        <v>52.118668</v>
      </c>
      <c r="AL56">
        <v>12.323126</v>
      </c>
      <c r="AM56">
        <v>0</v>
      </c>
      <c r="AN56">
        <v>0.57174000000000003</v>
      </c>
      <c r="AO56">
        <v>0</v>
      </c>
      <c r="AP56">
        <v>3.0875300000000001</v>
      </c>
      <c r="AQ56">
        <v>0</v>
      </c>
      <c r="AR56">
        <v>6.3861980000000003</v>
      </c>
      <c r="AS56">
        <v>9.0783509999999996</v>
      </c>
      <c r="AT56">
        <v>19.282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90.38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1747.0967460000002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215.06843900000001</v>
      </c>
      <c r="L57">
        <v>241.434742</v>
      </c>
      <c r="M57">
        <v>88.697199999999995</v>
      </c>
      <c r="N57">
        <v>113.88431199999999</v>
      </c>
      <c r="O57">
        <v>119.226029</v>
      </c>
      <c r="P57">
        <v>118.94583799999999</v>
      </c>
      <c r="Q57">
        <v>9.2381989999999998</v>
      </c>
      <c r="R57">
        <v>27.739471000000002</v>
      </c>
      <c r="S57">
        <v>7.4265590000000001</v>
      </c>
      <c r="T57">
        <v>0</v>
      </c>
      <c r="U57">
        <v>403.73615699999999</v>
      </c>
      <c r="V57">
        <v>14.100348</v>
      </c>
      <c r="W57">
        <v>43.596601999999997</v>
      </c>
      <c r="X57">
        <v>142.21981400000001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8.5554229999999993</v>
      </c>
      <c r="AG57">
        <v>0</v>
      </c>
      <c r="AH57">
        <v>0</v>
      </c>
      <c r="AI57">
        <v>0</v>
      </c>
      <c r="AJ57">
        <v>0</v>
      </c>
      <c r="AK57">
        <v>52.118668</v>
      </c>
      <c r="AL57">
        <v>12.323126</v>
      </c>
      <c r="AM57">
        <v>0</v>
      </c>
      <c r="AN57">
        <v>0.57174000000000003</v>
      </c>
      <c r="AO57">
        <v>0</v>
      </c>
      <c r="AP57">
        <v>2.470024</v>
      </c>
      <c r="AQ57">
        <v>0</v>
      </c>
      <c r="AR57">
        <v>6.3861980000000003</v>
      </c>
      <c r="AS57">
        <v>9.0783509999999996</v>
      </c>
      <c r="AT57">
        <v>19.282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90.38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1746.4792400000001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218.61574899999999</v>
      </c>
      <c r="L58">
        <v>246.25524200000001</v>
      </c>
      <c r="M58">
        <v>88.697199999999995</v>
      </c>
      <c r="N58">
        <v>113.88431199999999</v>
      </c>
      <c r="O58">
        <v>119.226029</v>
      </c>
      <c r="P58">
        <v>118.94583799999999</v>
      </c>
      <c r="Q58">
        <v>9.2381989999999998</v>
      </c>
      <c r="R58">
        <v>27.739471000000002</v>
      </c>
      <c r="S58">
        <v>7.4265590000000001</v>
      </c>
      <c r="T58">
        <v>0</v>
      </c>
      <c r="U58">
        <v>403.73615699999999</v>
      </c>
      <c r="V58">
        <v>14.100348</v>
      </c>
      <c r="W58">
        <v>43.596601999999997</v>
      </c>
      <c r="X58">
        <v>142.21981400000001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8.5554229999999993</v>
      </c>
      <c r="AG58">
        <v>0</v>
      </c>
      <c r="AH58">
        <v>0</v>
      </c>
      <c r="AI58">
        <v>0</v>
      </c>
      <c r="AJ58">
        <v>0</v>
      </c>
      <c r="AK58">
        <v>52.118668</v>
      </c>
      <c r="AL58">
        <v>12.323126</v>
      </c>
      <c r="AM58">
        <v>0</v>
      </c>
      <c r="AN58">
        <v>0.57174000000000003</v>
      </c>
      <c r="AO58">
        <v>0</v>
      </c>
      <c r="AP58">
        <v>2.470024</v>
      </c>
      <c r="AQ58">
        <v>0</v>
      </c>
      <c r="AR58">
        <v>6.3861980000000003</v>
      </c>
      <c r="AS58">
        <v>9.0783509999999996</v>
      </c>
      <c r="AT58">
        <v>19.282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90.38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1754.8470500000003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218.61574899999999</v>
      </c>
      <c r="L59">
        <v>342.66524199999998</v>
      </c>
      <c r="M59">
        <v>88.697199999999995</v>
      </c>
      <c r="N59">
        <v>113.88431199999999</v>
      </c>
      <c r="O59">
        <v>119.226029</v>
      </c>
      <c r="P59">
        <v>118.94583799999999</v>
      </c>
      <c r="Q59">
        <v>11.434196999999999</v>
      </c>
      <c r="R59">
        <v>27.739471000000002</v>
      </c>
      <c r="S59">
        <v>7.4666230000000002</v>
      </c>
      <c r="T59">
        <v>0</v>
      </c>
      <c r="U59">
        <v>403.73615699999999</v>
      </c>
      <c r="V59">
        <v>14.100348</v>
      </c>
      <c r="W59">
        <v>43.596601999999997</v>
      </c>
      <c r="X59">
        <v>142.21981400000001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8.5554229999999993</v>
      </c>
      <c r="AG59">
        <v>0</v>
      </c>
      <c r="AH59">
        <v>0</v>
      </c>
      <c r="AI59">
        <v>0</v>
      </c>
      <c r="AJ59">
        <v>0</v>
      </c>
      <c r="AK59">
        <v>52.118668</v>
      </c>
      <c r="AL59">
        <v>12.323126</v>
      </c>
      <c r="AM59">
        <v>0</v>
      </c>
      <c r="AN59">
        <v>0.57174000000000003</v>
      </c>
      <c r="AO59">
        <v>0</v>
      </c>
      <c r="AP59">
        <v>2.470024</v>
      </c>
      <c r="AQ59">
        <v>0</v>
      </c>
      <c r="AR59">
        <v>6.3861980000000003</v>
      </c>
      <c r="AS59">
        <v>9.0783509999999996</v>
      </c>
      <c r="AT59">
        <v>19.282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90.38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1853.4931120000001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218.61574899999999</v>
      </c>
      <c r="L60">
        <v>318.56274200000001</v>
      </c>
      <c r="M60">
        <v>88.697199999999995</v>
      </c>
      <c r="N60">
        <v>113.88431199999999</v>
      </c>
      <c r="O60">
        <v>119.226029</v>
      </c>
      <c r="P60">
        <v>118.94583799999999</v>
      </c>
      <c r="Q60">
        <v>11.434196999999999</v>
      </c>
      <c r="R60">
        <v>40.868295000000003</v>
      </c>
      <c r="S60">
        <v>7.6903759999999997</v>
      </c>
      <c r="T60">
        <v>0</v>
      </c>
      <c r="U60">
        <v>403.73615699999999</v>
      </c>
      <c r="V60">
        <v>19.985793000000001</v>
      </c>
      <c r="W60">
        <v>43.596601999999997</v>
      </c>
      <c r="X60">
        <v>142.21981400000001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8.5554229999999993</v>
      </c>
      <c r="AG60">
        <v>0</v>
      </c>
      <c r="AH60">
        <v>0</v>
      </c>
      <c r="AI60">
        <v>0</v>
      </c>
      <c r="AJ60">
        <v>0</v>
      </c>
      <c r="AK60">
        <v>52.118668</v>
      </c>
      <c r="AL60">
        <v>12.323126</v>
      </c>
      <c r="AM60">
        <v>0</v>
      </c>
      <c r="AN60">
        <v>0.57174000000000003</v>
      </c>
      <c r="AO60">
        <v>0</v>
      </c>
      <c r="AP60">
        <v>2.470024</v>
      </c>
      <c r="AQ60">
        <v>0</v>
      </c>
      <c r="AR60">
        <v>38.317189999999997</v>
      </c>
      <c r="AS60">
        <v>9.0783509999999996</v>
      </c>
      <c r="AT60">
        <v>19.282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90.38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1880.5596260000007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218.61574899999999</v>
      </c>
      <c r="L61">
        <v>342.66524199999998</v>
      </c>
      <c r="M61">
        <v>88.697199999999995</v>
      </c>
      <c r="N61">
        <v>113.88431199999999</v>
      </c>
      <c r="O61">
        <v>119.226029</v>
      </c>
      <c r="P61">
        <v>118.94583799999999</v>
      </c>
      <c r="Q61">
        <v>11.434196999999999</v>
      </c>
      <c r="R61">
        <v>40.868295000000003</v>
      </c>
      <c r="S61">
        <v>7.6903759999999997</v>
      </c>
      <c r="T61">
        <v>0</v>
      </c>
      <c r="U61">
        <v>403.73615699999999</v>
      </c>
      <c r="V61">
        <v>19.985793000000001</v>
      </c>
      <c r="W61">
        <v>43.596601999999997</v>
      </c>
      <c r="X61">
        <v>142.21981400000001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8.5554229999999993</v>
      </c>
      <c r="AG61">
        <v>0</v>
      </c>
      <c r="AH61">
        <v>0</v>
      </c>
      <c r="AI61">
        <v>0</v>
      </c>
      <c r="AJ61">
        <v>0</v>
      </c>
      <c r="AK61">
        <v>52.118668</v>
      </c>
      <c r="AL61">
        <v>68.337335999999993</v>
      </c>
      <c r="AM61">
        <v>0</v>
      </c>
      <c r="AN61">
        <v>0.57174000000000003</v>
      </c>
      <c r="AO61">
        <v>0</v>
      </c>
      <c r="AP61">
        <v>2.470024</v>
      </c>
      <c r="AQ61">
        <v>0</v>
      </c>
      <c r="AR61">
        <v>8.5149310000000007</v>
      </c>
      <c r="AS61">
        <v>9.0783509999999996</v>
      </c>
      <c r="AT61">
        <v>19.282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90.38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1930.8740770000004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237.897749</v>
      </c>
      <c r="L62">
        <v>342.66524199999998</v>
      </c>
      <c r="M62">
        <v>88.697199999999995</v>
      </c>
      <c r="N62">
        <v>113.88431199999999</v>
      </c>
      <c r="O62">
        <v>119.226029</v>
      </c>
      <c r="P62">
        <v>118.94583799999999</v>
      </c>
      <c r="Q62">
        <v>11.434196999999999</v>
      </c>
      <c r="R62">
        <v>40.868295000000003</v>
      </c>
      <c r="S62">
        <v>7.6903759999999997</v>
      </c>
      <c r="T62">
        <v>0</v>
      </c>
      <c r="U62">
        <v>403.73615699999999</v>
      </c>
      <c r="V62">
        <v>19.985793000000001</v>
      </c>
      <c r="W62">
        <v>43.596601999999997</v>
      </c>
      <c r="X62">
        <v>142.21981400000001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8.5554229999999993</v>
      </c>
      <c r="AG62">
        <v>0</v>
      </c>
      <c r="AH62">
        <v>0</v>
      </c>
      <c r="AI62">
        <v>0</v>
      </c>
      <c r="AJ62">
        <v>0</v>
      </c>
      <c r="AK62">
        <v>52.118668</v>
      </c>
      <c r="AL62">
        <v>68.337335999999993</v>
      </c>
      <c r="AM62">
        <v>0</v>
      </c>
      <c r="AN62">
        <v>0.57174000000000003</v>
      </c>
      <c r="AO62">
        <v>0</v>
      </c>
      <c r="AP62">
        <v>2.470024</v>
      </c>
      <c r="AQ62">
        <v>0</v>
      </c>
      <c r="AR62">
        <v>8.5149310000000007</v>
      </c>
      <c r="AS62">
        <v>9.0783509999999996</v>
      </c>
      <c r="AT62">
        <v>19.282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90.38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1950.1560770000006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262.000249</v>
      </c>
      <c r="L63">
        <v>357.12674199999998</v>
      </c>
      <c r="M63">
        <v>88.697199999999995</v>
      </c>
      <c r="N63">
        <v>113.88431199999999</v>
      </c>
      <c r="O63">
        <v>119.226029</v>
      </c>
      <c r="P63">
        <v>118.94583799999999</v>
      </c>
      <c r="Q63">
        <v>11.434196999999999</v>
      </c>
      <c r="R63">
        <v>40.868295000000003</v>
      </c>
      <c r="S63">
        <v>7.6903759999999997</v>
      </c>
      <c r="T63">
        <v>0</v>
      </c>
      <c r="U63">
        <v>403.73615699999999</v>
      </c>
      <c r="V63">
        <v>19.985793000000001</v>
      </c>
      <c r="W63">
        <v>43.596601999999997</v>
      </c>
      <c r="X63">
        <v>142.21981400000001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8.5554229999999993</v>
      </c>
      <c r="AG63">
        <v>0</v>
      </c>
      <c r="AH63">
        <v>0</v>
      </c>
      <c r="AI63">
        <v>0</v>
      </c>
      <c r="AJ63">
        <v>0</v>
      </c>
      <c r="AK63">
        <v>52.118668</v>
      </c>
      <c r="AL63">
        <v>68.337335999999993</v>
      </c>
      <c r="AM63">
        <v>0</v>
      </c>
      <c r="AN63">
        <v>0.57174000000000003</v>
      </c>
      <c r="AO63">
        <v>0</v>
      </c>
      <c r="AP63">
        <v>2.470024</v>
      </c>
      <c r="AQ63">
        <v>0</v>
      </c>
      <c r="AR63">
        <v>8.5149310000000007</v>
      </c>
      <c r="AS63">
        <v>9.0783509999999996</v>
      </c>
      <c r="AT63">
        <v>19.282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90.38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1988.7200770000004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286.10274900000002</v>
      </c>
      <c r="L64">
        <v>357.12674199999998</v>
      </c>
      <c r="M64">
        <v>88.697199999999995</v>
      </c>
      <c r="N64">
        <v>113.88431199999999</v>
      </c>
      <c r="O64">
        <v>119.226029</v>
      </c>
      <c r="P64">
        <v>118.94583799999999</v>
      </c>
      <c r="Q64">
        <v>11.434196999999999</v>
      </c>
      <c r="R64">
        <v>40.868295000000003</v>
      </c>
      <c r="S64">
        <v>7.6903759999999997</v>
      </c>
      <c r="T64">
        <v>0</v>
      </c>
      <c r="U64">
        <v>403.73615699999999</v>
      </c>
      <c r="V64">
        <v>19.985793000000001</v>
      </c>
      <c r="W64">
        <v>43.596601999999997</v>
      </c>
      <c r="X64">
        <v>142.21981400000001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8.5554229999999993</v>
      </c>
      <c r="AG64">
        <v>0</v>
      </c>
      <c r="AH64">
        <v>0</v>
      </c>
      <c r="AI64">
        <v>0</v>
      </c>
      <c r="AJ64">
        <v>0</v>
      </c>
      <c r="AK64">
        <v>52.118668</v>
      </c>
      <c r="AL64">
        <v>68.337335999999993</v>
      </c>
      <c r="AM64">
        <v>0</v>
      </c>
      <c r="AN64">
        <v>0.57174000000000003</v>
      </c>
      <c r="AO64">
        <v>0</v>
      </c>
      <c r="AP64">
        <v>2.470024</v>
      </c>
      <c r="AQ64">
        <v>0</v>
      </c>
      <c r="AR64">
        <v>8.5149310000000007</v>
      </c>
      <c r="AS64">
        <v>9.0783509999999996</v>
      </c>
      <c r="AT64">
        <v>19.282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90.38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2012.8225770000004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286.10274900000002</v>
      </c>
      <c r="L65">
        <v>357.12674199999998</v>
      </c>
      <c r="M65">
        <v>88.697199999999995</v>
      </c>
      <c r="N65">
        <v>113.88431199999999</v>
      </c>
      <c r="O65">
        <v>119.226029</v>
      </c>
      <c r="P65">
        <v>118.94583799999999</v>
      </c>
      <c r="Q65">
        <v>11.434196999999999</v>
      </c>
      <c r="R65">
        <v>40.868295000000003</v>
      </c>
      <c r="S65">
        <v>7.6903759999999997</v>
      </c>
      <c r="T65">
        <v>0</v>
      </c>
      <c r="U65">
        <v>403.73615699999999</v>
      </c>
      <c r="V65">
        <v>19.985793000000001</v>
      </c>
      <c r="W65">
        <v>43.596601999999997</v>
      </c>
      <c r="X65">
        <v>142.21981400000001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15.887261000000001</v>
      </c>
      <c r="AF65">
        <v>8.5554229999999993</v>
      </c>
      <c r="AG65">
        <v>0</v>
      </c>
      <c r="AH65">
        <v>0</v>
      </c>
      <c r="AI65">
        <v>0</v>
      </c>
      <c r="AJ65">
        <v>0</v>
      </c>
      <c r="AK65">
        <v>52.118668</v>
      </c>
      <c r="AL65">
        <v>24.646252</v>
      </c>
      <c r="AM65">
        <v>0</v>
      </c>
      <c r="AN65">
        <v>0.57174000000000003</v>
      </c>
      <c r="AO65">
        <v>0</v>
      </c>
      <c r="AP65">
        <v>3.7050360000000002</v>
      </c>
      <c r="AQ65">
        <v>0</v>
      </c>
      <c r="AR65">
        <v>8.5149310000000007</v>
      </c>
      <c r="AS65">
        <v>5.1876290000000003</v>
      </c>
      <c r="AT65">
        <v>19.282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90.38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1982.3630440000006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329.298092</v>
      </c>
      <c r="L66">
        <v>357.12674199999998</v>
      </c>
      <c r="M66">
        <v>88.697199999999995</v>
      </c>
      <c r="N66">
        <v>113.88431199999999</v>
      </c>
      <c r="O66">
        <v>119.226029</v>
      </c>
      <c r="P66">
        <v>118.94583799999999</v>
      </c>
      <c r="Q66">
        <v>11.434196999999999</v>
      </c>
      <c r="R66">
        <v>40.868295000000003</v>
      </c>
      <c r="S66">
        <v>7.6903759999999997</v>
      </c>
      <c r="T66">
        <v>0</v>
      </c>
      <c r="U66">
        <v>403.73615699999999</v>
      </c>
      <c r="V66">
        <v>19.985793000000001</v>
      </c>
      <c r="W66">
        <v>43.596601999999997</v>
      </c>
      <c r="X66">
        <v>142.21981400000001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15.887261000000001</v>
      </c>
      <c r="AF66">
        <v>8.5554229999999993</v>
      </c>
      <c r="AG66">
        <v>0</v>
      </c>
      <c r="AH66">
        <v>2.7390080000000001</v>
      </c>
      <c r="AI66">
        <v>0</v>
      </c>
      <c r="AJ66">
        <v>0</v>
      </c>
      <c r="AK66">
        <v>52.118668</v>
      </c>
      <c r="AL66">
        <v>12.323126</v>
      </c>
      <c r="AM66">
        <v>0</v>
      </c>
      <c r="AN66">
        <v>0.57174000000000003</v>
      </c>
      <c r="AO66">
        <v>0</v>
      </c>
      <c r="AP66">
        <v>3.7050360000000002</v>
      </c>
      <c r="AQ66">
        <v>0</v>
      </c>
      <c r="AR66">
        <v>8.5149310000000007</v>
      </c>
      <c r="AS66">
        <v>5.1876290000000003</v>
      </c>
      <c r="AT66">
        <v>19.282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90.38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2015.9742690000003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329.298092</v>
      </c>
      <c r="L67">
        <v>400.51124199999998</v>
      </c>
      <c r="M67">
        <v>88.697199999999995</v>
      </c>
      <c r="N67">
        <v>113.88431199999999</v>
      </c>
      <c r="O67">
        <v>119.226029</v>
      </c>
      <c r="P67">
        <v>118.94583799999999</v>
      </c>
      <c r="Q67">
        <v>16.835135999999999</v>
      </c>
      <c r="R67">
        <v>40.868295000000003</v>
      </c>
      <c r="S67">
        <v>7.6903759999999997</v>
      </c>
      <c r="T67">
        <v>0</v>
      </c>
      <c r="U67">
        <v>403.73615699999999</v>
      </c>
      <c r="V67">
        <v>19.985793000000001</v>
      </c>
      <c r="W67">
        <v>43.596601999999997</v>
      </c>
      <c r="X67">
        <v>142.21981400000001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15.887261000000001</v>
      </c>
      <c r="AF67">
        <v>8.5554229999999993</v>
      </c>
      <c r="AG67">
        <v>0</v>
      </c>
      <c r="AH67">
        <v>18.260054</v>
      </c>
      <c r="AI67">
        <v>0</v>
      </c>
      <c r="AJ67">
        <v>0</v>
      </c>
      <c r="AK67">
        <v>52.118668</v>
      </c>
      <c r="AL67">
        <v>12.323126</v>
      </c>
      <c r="AM67">
        <v>0</v>
      </c>
      <c r="AN67">
        <v>0.57174000000000003</v>
      </c>
      <c r="AO67">
        <v>0</v>
      </c>
      <c r="AP67">
        <v>3.7050360000000002</v>
      </c>
      <c r="AQ67">
        <v>0</v>
      </c>
      <c r="AR67">
        <v>8.5149310000000007</v>
      </c>
      <c r="AS67">
        <v>5.1876290000000003</v>
      </c>
      <c r="AT67">
        <v>19.282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90.38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2080.2807540000003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329.298092</v>
      </c>
      <c r="L68">
        <v>448.71624200000002</v>
      </c>
      <c r="M68">
        <v>88.697199999999995</v>
      </c>
      <c r="N68">
        <v>113.88431199999999</v>
      </c>
      <c r="O68">
        <v>119.226029</v>
      </c>
      <c r="P68">
        <v>118.94583799999999</v>
      </c>
      <c r="Q68">
        <v>17.353234</v>
      </c>
      <c r="R68">
        <v>40.868295000000003</v>
      </c>
      <c r="S68">
        <v>7.6903759999999997</v>
      </c>
      <c r="T68">
        <v>0</v>
      </c>
      <c r="U68">
        <v>403.73615699999999</v>
      </c>
      <c r="V68">
        <v>19.985793000000001</v>
      </c>
      <c r="W68">
        <v>43.596601999999997</v>
      </c>
      <c r="X68">
        <v>142.21981400000001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15.887261000000001</v>
      </c>
      <c r="AF68">
        <v>8.5554229999999993</v>
      </c>
      <c r="AG68">
        <v>0</v>
      </c>
      <c r="AH68">
        <v>18.260054</v>
      </c>
      <c r="AI68">
        <v>0</v>
      </c>
      <c r="AJ68">
        <v>0</v>
      </c>
      <c r="AK68">
        <v>52.118668</v>
      </c>
      <c r="AL68">
        <v>12.323126</v>
      </c>
      <c r="AM68">
        <v>0</v>
      </c>
      <c r="AN68">
        <v>0.57174000000000003</v>
      </c>
      <c r="AO68">
        <v>0</v>
      </c>
      <c r="AP68">
        <v>3.7050360000000002</v>
      </c>
      <c r="AQ68">
        <v>0</v>
      </c>
      <c r="AR68">
        <v>8.5149310000000007</v>
      </c>
      <c r="AS68">
        <v>5.1876290000000003</v>
      </c>
      <c r="AT68">
        <v>19.282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90.38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2129.0038520000003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329.298092</v>
      </c>
      <c r="L69">
        <v>448.71624200000002</v>
      </c>
      <c r="M69">
        <v>88.697199999999995</v>
      </c>
      <c r="N69">
        <v>113.88431199999999</v>
      </c>
      <c r="O69">
        <v>119.226029</v>
      </c>
      <c r="P69">
        <v>118.94583799999999</v>
      </c>
      <c r="Q69">
        <v>16.515032999999999</v>
      </c>
      <c r="R69">
        <v>40.868295000000003</v>
      </c>
      <c r="S69">
        <v>7.6903759999999997</v>
      </c>
      <c r="T69">
        <v>0</v>
      </c>
      <c r="U69">
        <v>403.73615699999999</v>
      </c>
      <c r="V69">
        <v>19.985793000000001</v>
      </c>
      <c r="W69">
        <v>43.596601999999997</v>
      </c>
      <c r="X69">
        <v>142.21981400000001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15.887261000000001</v>
      </c>
      <c r="AF69">
        <v>8.5554229999999993</v>
      </c>
      <c r="AG69">
        <v>0</v>
      </c>
      <c r="AH69">
        <v>36.520108</v>
      </c>
      <c r="AI69">
        <v>0</v>
      </c>
      <c r="AJ69">
        <v>0</v>
      </c>
      <c r="AK69">
        <v>52.118668</v>
      </c>
      <c r="AL69">
        <v>12.323126</v>
      </c>
      <c r="AM69">
        <v>0</v>
      </c>
      <c r="AN69">
        <v>0.57174000000000003</v>
      </c>
      <c r="AO69">
        <v>0</v>
      </c>
      <c r="AP69">
        <v>11.494258</v>
      </c>
      <c r="AQ69">
        <v>0</v>
      </c>
      <c r="AR69">
        <v>6.3861980000000003</v>
      </c>
      <c r="AS69">
        <v>5.1876290000000003</v>
      </c>
      <c r="AT69">
        <v>19.282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90.38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2152.0861940000004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329.298092</v>
      </c>
      <c r="L70">
        <v>448.71624200000002</v>
      </c>
      <c r="M70">
        <v>88.697199999999995</v>
      </c>
      <c r="N70">
        <v>113.88431199999999</v>
      </c>
      <c r="O70">
        <v>119.226029</v>
      </c>
      <c r="P70">
        <v>118.94583799999999</v>
      </c>
      <c r="Q70">
        <v>16.515032999999999</v>
      </c>
      <c r="R70">
        <v>40.868295000000003</v>
      </c>
      <c r="S70">
        <v>7.6903759999999997</v>
      </c>
      <c r="T70">
        <v>0</v>
      </c>
      <c r="U70">
        <v>403.73615699999999</v>
      </c>
      <c r="V70">
        <v>19.985793000000001</v>
      </c>
      <c r="W70">
        <v>43.596601999999997</v>
      </c>
      <c r="X70">
        <v>142.21981400000001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15.887261000000001</v>
      </c>
      <c r="AF70">
        <v>8.5554229999999993</v>
      </c>
      <c r="AG70">
        <v>0</v>
      </c>
      <c r="AH70">
        <v>36.520108</v>
      </c>
      <c r="AI70">
        <v>0</v>
      </c>
      <c r="AJ70">
        <v>0</v>
      </c>
      <c r="AK70">
        <v>52.118668</v>
      </c>
      <c r="AL70">
        <v>12.323126</v>
      </c>
      <c r="AM70">
        <v>0</v>
      </c>
      <c r="AN70">
        <v>0.57174000000000003</v>
      </c>
      <c r="AO70">
        <v>0</v>
      </c>
      <c r="AP70">
        <v>11.494258</v>
      </c>
      <c r="AQ70">
        <v>0</v>
      </c>
      <c r="AR70">
        <v>6.3861980000000003</v>
      </c>
      <c r="AS70">
        <v>5.1876290000000003</v>
      </c>
      <c r="AT70">
        <v>19.282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90.38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2152.0861940000004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329.298092</v>
      </c>
      <c r="L71">
        <v>448.71624200000002</v>
      </c>
      <c r="M71">
        <v>88.697199999999995</v>
      </c>
      <c r="N71">
        <v>113.88431199999999</v>
      </c>
      <c r="O71">
        <v>119.226029</v>
      </c>
      <c r="P71">
        <v>118.94583799999999</v>
      </c>
      <c r="Q71">
        <v>17.668071999999999</v>
      </c>
      <c r="R71">
        <v>40.868295000000003</v>
      </c>
      <c r="S71">
        <v>7.6903759999999997</v>
      </c>
      <c r="T71">
        <v>0</v>
      </c>
      <c r="U71">
        <v>403.73615699999999</v>
      </c>
      <c r="V71">
        <v>19.987577000000002</v>
      </c>
      <c r="W71">
        <v>43.598047999999999</v>
      </c>
      <c r="X71">
        <v>142.21981400000001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15.887261000000001</v>
      </c>
      <c r="AF71">
        <v>8.5554229999999993</v>
      </c>
      <c r="AG71">
        <v>0</v>
      </c>
      <c r="AH71">
        <v>36.520108</v>
      </c>
      <c r="AI71">
        <v>0</v>
      </c>
      <c r="AJ71">
        <v>0</v>
      </c>
      <c r="AK71">
        <v>52.118668</v>
      </c>
      <c r="AL71">
        <v>12.323126</v>
      </c>
      <c r="AM71">
        <v>0</v>
      </c>
      <c r="AN71">
        <v>0.57174000000000003</v>
      </c>
      <c r="AO71">
        <v>0</v>
      </c>
      <c r="AP71">
        <v>11.494258</v>
      </c>
      <c r="AQ71">
        <v>15.002359999999999</v>
      </c>
      <c r="AR71">
        <v>6.3861980000000003</v>
      </c>
      <c r="AS71">
        <v>5.1876290000000003</v>
      </c>
      <c r="AT71">
        <v>19.282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90.38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2168.2448230000005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329.298092</v>
      </c>
      <c r="L72">
        <v>448.71624200000002</v>
      </c>
      <c r="M72">
        <v>88.697199999999995</v>
      </c>
      <c r="N72">
        <v>113.88431199999999</v>
      </c>
      <c r="O72">
        <v>119.226029</v>
      </c>
      <c r="P72">
        <v>118.94583799999999</v>
      </c>
      <c r="Q72">
        <v>17.668071999999999</v>
      </c>
      <c r="R72">
        <v>40.868295000000003</v>
      </c>
      <c r="S72">
        <v>7.6903759999999997</v>
      </c>
      <c r="T72">
        <v>0</v>
      </c>
      <c r="U72">
        <v>403.73615699999999</v>
      </c>
      <c r="V72">
        <v>19.987577000000002</v>
      </c>
      <c r="W72">
        <v>43.598047999999999</v>
      </c>
      <c r="X72">
        <v>142.21981400000001</v>
      </c>
      <c r="Y72">
        <v>0</v>
      </c>
      <c r="Z72">
        <v>0</v>
      </c>
      <c r="AA72">
        <v>0</v>
      </c>
      <c r="AB72">
        <v>0</v>
      </c>
      <c r="AC72">
        <v>0</v>
      </c>
      <c r="AD72">
        <v>8.7876750000000001</v>
      </c>
      <c r="AE72">
        <v>15.887261000000001</v>
      </c>
      <c r="AF72">
        <v>8.5554229999999993</v>
      </c>
      <c r="AG72">
        <v>0</v>
      </c>
      <c r="AH72">
        <v>54.780161999999997</v>
      </c>
      <c r="AI72">
        <v>0</v>
      </c>
      <c r="AJ72">
        <v>0</v>
      </c>
      <c r="AK72">
        <v>52.118668</v>
      </c>
      <c r="AL72">
        <v>12.323126</v>
      </c>
      <c r="AM72">
        <v>0</v>
      </c>
      <c r="AN72">
        <v>0.57174000000000003</v>
      </c>
      <c r="AO72">
        <v>0</v>
      </c>
      <c r="AP72">
        <v>11.494258</v>
      </c>
      <c r="AQ72">
        <v>15.002359999999999</v>
      </c>
      <c r="AR72">
        <v>6.3861980000000003</v>
      </c>
      <c r="AS72">
        <v>5.1876290000000003</v>
      </c>
      <c r="AT72">
        <v>19.282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90.38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2195.2925520000008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329.298092</v>
      </c>
      <c r="L73">
        <v>448.71624200000002</v>
      </c>
      <c r="M73">
        <v>88.697199999999995</v>
      </c>
      <c r="N73">
        <v>113.88431199999999</v>
      </c>
      <c r="O73">
        <v>119.226029</v>
      </c>
      <c r="P73">
        <v>118.94583799999999</v>
      </c>
      <c r="Q73">
        <v>17.797872000000002</v>
      </c>
      <c r="R73">
        <v>40.868295000000003</v>
      </c>
      <c r="S73">
        <v>7.6903759999999997</v>
      </c>
      <c r="T73">
        <v>0</v>
      </c>
      <c r="U73">
        <v>403.73615699999999</v>
      </c>
      <c r="V73">
        <v>19.987577000000002</v>
      </c>
      <c r="W73">
        <v>43.598047999999999</v>
      </c>
      <c r="X73">
        <v>142.21981400000001</v>
      </c>
      <c r="Y73">
        <v>0</v>
      </c>
      <c r="Z73">
        <v>0</v>
      </c>
      <c r="AA73">
        <v>6.7785869999999999</v>
      </c>
      <c r="AB73">
        <v>12.697236</v>
      </c>
      <c r="AC73">
        <v>0</v>
      </c>
      <c r="AD73">
        <v>17.616105000000001</v>
      </c>
      <c r="AE73">
        <v>15.887261000000001</v>
      </c>
      <c r="AF73">
        <v>8.5554229999999993</v>
      </c>
      <c r="AG73">
        <v>0</v>
      </c>
      <c r="AH73">
        <v>70.301208000000003</v>
      </c>
      <c r="AI73">
        <v>3.6818979999999999</v>
      </c>
      <c r="AJ73">
        <v>0</v>
      </c>
      <c r="AK73">
        <v>52.118668</v>
      </c>
      <c r="AL73">
        <v>12.323126</v>
      </c>
      <c r="AM73">
        <v>0</v>
      </c>
      <c r="AN73">
        <v>0.57174000000000003</v>
      </c>
      <c r="AO73">
        <v>0</v>
      </c>
      <c r="AP73">
        <v>3.7050360000000002</v>
      </c>
      <c r="AQ73">
        <v>30.004719999999999</v>
      </c>
      <c r="AR73">
        <v>6.3861980000000003</v>
      </c>
      <c r="AS73">
        <v>5.1876290000000003</v>
      </c>
      <c r="AT73">
        <v>19.282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90.38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2250.1426870000005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329.298092</v>
      </c>
      <c r="L74">
        <v>448.71624200000002</v>
      </c>
      <c r="M74">
        <v>88.697199999999995</v>
      </c>
      <c r="N74">
        <v>113.88431199999999</v>
      </c>
      <c r="O74">
        <v>119.226029</v>
      </c>
      <c r="P74">
        <v>118.94583799999999</v>
      </c>
      <c r="Q74">
        <v>17.797872000000002</v>
      </c>
      <c r="R74">
        <v>40.868295000000003</v>
      </c>
      <c r="S74">
        <v>7.6903759999999997</v>
      </c>
      <c r="T74">
        <v>0</v>
      </c>
      <c r="U74">
        <v>403.73615699999999</v>
      </c>
      <c r="V74">
        <v>19.987577000000002</v>
      </c>
      <c r="W74">
        <v>43.598047999999999</v>
      </c>
      <c r="X74">
        <v>142.21981400000001</v>
      </c>
      <c r="Y74">
        <v>0</v>
      </c>
      <c r="Z74">
        <v>0</v>
      </c>
      <c r="AA74">
        <v>13.557174</v>
      </c>
      <c r="AB74">
        <v>12.697236</v>
      </c>
      <c r="AC74">
        <v>0</v>
      </c>
      <c r="AD74">
        <v>17.616105000000001</v>
      </c>
      <c r="AE74">
        <v>15.887261000000001</v>
      </c>
      <c r="AF74">
        <v>8.5554229999999993</v>
      </c>
      <c r="AG74">
        <v>0</v>
      </c>
      <c r="AH74">
        <v>91.300269999999998</v>
      </c>
      <c r="AI74">
        <v>15.763432</v>
      </c>
      <c r="AJ74">
        <v>0</v>
      </c>
      <c r="AK74">
        <v>52.118668</v>
      </c>
      <c r="AL74">
        <v>12.323126</v>
      </c>
      <c r="AM74">
        <v>0</v>
      </c>
      <c r="AN74">
        <v>0.57174000000000003</v>
      </c>
      <c r="AO74">
        <v>0</v>
      </c>
      <c r="AP74">
        <v>3.7050360000000002</v>
      </c>
      <c r="AQ74">
        <v>45.007080000000002</v>
      </c>
      <c r="AR74">
        <v>6.3861980000000003</v>
      </c>
      <c r="AS74">
        <v>5.1876290000000003</v>
      </c>
      <c r="AT74">
        <v>19.282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90.38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2305.0042300000005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329.298092</v>
      </c>
      <c r="L75">
        <v>448.71624200000002</v>
      </c>
      <c r="M75">
        <v>88.697199999999995</v>
      </c>
      <c r="N75">
        <v>113.88431199999999</v>
      </c>
      <c r="O75">
        <v>119.226029</v>
      </c>
      <c r="P75">
        <v>118.94583799999999</v>
      </c>
      <c r="Q75">
        <v>17.799645000000002</v>
      </c>
      <c r="R75">
        <v>40.868295000000003</v>
      </c>
      <c r="S75">
        <v>7.6903759999999997</v>
      </c>
      <c r="T75">
        <v>0</v>
      </c>
      <c r="U75">
        <v>403.73615699999999</v>
      </c>
      <c r="V75">
        <v>19.987577000000002</v>
      </c>
      <c r="W75">
        <v>43.598047999999999</v>
      </c>
      <c r="X75">
        <v>142.21981400000001</v>
      </c>
      <c r="Y75">
        <v>0</v>
      </c>
      <c r="Z75">
        <v>2.1210200000000001</v>
      </c>
      <c r="AA75">
        <v>20.335761000000002</v>
      </c>
      <c r="AB75">
        <v>25.394470999999999</v>
      </c>
      <c r="AC75">
        <v>0</v>
      </c>
      <c r="AD75">
        <v>35.232208999999997</v>
      </c>
      <c r="AE75">
        <v>31.774522000000001</v>
      </c>
      <c r="AF75">
        <v>17.110847</v>
      </c>
      <c r="AG75">
        <v>0</v>
      </c>
      <c r="AH75">
        <v>109.56032399999999</v>
      </c>
      <c r="AI75">
        <v>31.526864</v>
      </c>
      <c r="AJ75">
        <v>0</v>
      </c>
      <c r="AK75">
        <v>52.118668</v>
      </c>
      <c r="AL75">
        <v>12.323126</v>
      </c>
      <c r="AM75">
        <v>4.3694940000000004</v>
      </c>
      <c r="AN75">
        <v>0.57174000000000003</v>
      </c>
      <c r="AO75">
        <v>0</v>
      </c>
      <c r="AP75">
        <v>3.7050360000000002</v>
      </c>
      <c r="AQ75">
        <v>45.007080000000002</v>
      </c>
      <c r="AR75">
        <v>6.3861980000000003</v>
      </c>
      <c r="AS75">
        <v>5.1876290000000003</v>
      </c>
      <c r="AT75">
        <v>19.282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90.38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2407.0546140000001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329.298092</v>
      </c>
      <c r="L76">
        <v>448.71624200000002</v>
      </c>
      <c r="M76">
        <v>88.697199999999995</v>
      </c>
      <c r="N76">
        <v>113.88431199999999</v>
      </c>
      <c r="O76">
        <v>119.226029</v>
      </c>
      <c r="P76">
        <v>118.94583799999999</v>
      </c>
      <c r="Q76">
        <v>17.799645000000002</v>
      </c>
      <c r="R76">
        <v>40.868295000000003</v>
      </c>
      <c r="S76">
        <v>7.6903759999999997</v>
      </c>
      <c r="T76">
        <v>0</v>
      </c>
      <c r="U76">
        <v>403.73615699999999</v>
      </c>
      <c r="V76">
        <v>19.987577000000002</v>
      </c>
      <c r="W76">
        <v>43.598047999999999</v>
      </c>
      <c r="X76">
        <v>142.21981400000001</v>
      </c>
      <c r="Y76">
        <v>0</v>
      </c>
      <c r="Z76">
        <v>12.573407</v>
      </c>
      <c r="AA76">
        <v>38.081949999999999</v>
      </c>
      <c r="AB76">
        <v>38.091707</v>
      </c>
      <c r="AC76">
        <v>9.330406</v>
      </c>
      <c r="AD76">
        <v>35.232208999999997</v>
      </c>
      <c r="AE76">
        <v>47.661783999999997</v>
      </c>
      <c r="AF76">
        <v>25.666270000000001</v>
      </c>
      <c r="AG76">
        <v>0</v>
      </c>
      <c r="AH76">
        <v>135.30699999999999</v>
      </c>
      <c r="AI76">
        <v>31.526864</v>
      </c>
      <c r="AJ76">
        <v>0</v>
      </c>
      <c r="AK76">
        <v>52.118668</v>
      </c>
      <c r="AL76">
        <v>12.323126</v>
      </c>
      <c r="AM76">
        <v>10.157788</v>
      </c>
      <c r="AN76">
        <v>0.57174000000000003</v>
      </c>
      <c r="AO76">
        <v>0</v>
      </c>
      <c r="AP76">
        <v>3.7050360000000002</v>
      </c>
      <c r="AQ76">
        <v>45.007080000000002</v>
      </c>
      <c r="AR76">
        <v>8.5149310000000007</v>
      </c>
      <c r="AS76">
        <v>5.1876290000000003</v>
      </c>
      <c r="AT76">
        <v>19.282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90.38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2515.3872200000001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329.298092</v>
      </c>
      <c r="L77">
        <v>452.57264199999997</v>
      </c>
      <c r="M77">
        <v>88.697199999999995</v>
      </c>
      <c r="N77">
        <v>113.88431199999999</v>
      </c>
      <c r="O77">
        <v>119.226029</v>
      </c>
      <c r="P77">
        <v>118.94583799999999</v>
      </c>
      <c r="Q77">
        <v>17.809521</v>
      </c>
      <c r="R77">
        <v>40.868295000000003</v>
      </c>
      <c r="S77">
        <v>7.6903759999999997</v>
      </c>
      <c r="T77">
        <v>0</v>
      </c>
      <c r="U77">
        <v>403.73615699999999</v>
      </c>
      <c r="V77">
        <v>19.987577000000002</v>
      </c>
      <c r="W77">
        <v>43.598047999999999</v>
      </c>
      <c r="X77">
        <v>142.21981400000001</v>
      </c>
      <c r="Y77">
        <v>0</v>
      </c>
      <c r="Z77">
        <v>12.573407</v>
      </c>
      <c r="AA77">
        <v>38.081949999999999</v>
      </c>
      <c r="AB77">
        <v>38.091707</v>
      </c>
      <c r="AC77">
        <v>9.330406</v>
      </c>
      <c r="AD77">
        <v>35.232208999999997</v>
      </c>
      <c r="AE77">
        <v>47.661783999999997</v>
      </c>
      <c r="AF77">
        <v>25.666270000000001</v>
      </c>
      <c r="AG77">
        <v>0</v>
      </c>
      <c r="AH77">
        <v>135.30699999999999</v>
      </c>
      <c r="AI77">
        <v>31.526864</v>
      </c>
      <c r="AJ77">
        <v>0</v>
      </c>
      <c r="AK77">
        <v>52.118668</v>
      </c>
      <c r="AL77">
        <v>12.323126</v>
      </c>
      <c r="AM77">
        <v>10.157788</v>
      </c>
      <c r="AN77">
        <v>0.57174000000000003</v>
      </c>
      <c r="AO77">
        <v>0</v>
      </c>
      <c r="AP77">
        <v>3.7050360000000002</v>
      </c>
      <c r="AQ77">
        <v>45.007080000000002</v>
      </c>
      <c r="AR77">
        <v>38.317189999999997</v>
      </c>
      <c r="AS77">
        <v>7.7814439999999996</v>
      </c>
      <c r="AT77">
        <v>19.282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90.38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2551.6495700000005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329.298092</v>
      </c>
      <c r="L78">
        <v>452.57264199999997</v>
      </c>
      <c r="M78">
        <v>88.697199999999995</v>
      </c>
      <c r="N78">
        <v>113.88431199999999</v>
      </c>
      <c r="O78">
        <v>119.226029</v>
      </c>
      <c r="P78">
        <v>118.94583799999999</v>
      </c>
      <c r="Q78">
        <v>17.809521</v>
      </c>
      <c r="R78">
        <v>40.868295000000003</v>
      </c>
      <c r="S78">
        <v>7.6903759999999997</v>
      </c>
      <c r="T78">
        <v>0</v>
      </c>
      <c r="U78">
        <v>403.73615699999999</v>
      </c>
      <c r="V78">
        <v>19.987577000000002</v>
      </c>
      <c r="W78">
        <v>43.598047999999999</v>
      </c>
      <c r="X78">
        <v>142.21981400000001</v>
      </c>
      <c r="Y78">
        <v>0</v>
      </c>
      <c r="Z78">
        <v>12.573407</v>
      </c>
      <c r="AA78">
        <v>38.081949999999999</v>
      </c>
      <c r="AB78">
        <v>38.091707</v>
      </c>
      <c r="AC78">
        <v>9.330406</v>
      </c>
      <c r="AD78">
        <v>35.232208999999997</v>
      </c>
      <c r="AE78">
        <v>47.661783999999997</v>
      </c>
      <c r="AF78">
        <v>25.666270000000001</v>
      </c>
      <c r="AG78">
        <v>0</v>
      </c>
      <c r="AH78">
        <v>135.30699999999999</v>
      </c>
      <c r="AI78">
        <v>31.526864</v>
      </c>
      <c r="AJ78">
        <v>0</v>
      </c>
      <c r="AK78">
        <v>52.118668</v>
      </c>
      <c r="AL78">
        <v>12.323126</v>
      </c>
      <c r="AM78">
        <v>10.157788</v>
      </c>
      <c r="AN78">
        <v>0.57174000000000003</v>
      </c>
      <c r="AO78">
        <v>0</v>
      </c>
      <c r="AP78">
        <v>3.7050360000000002</v>
      </c>
      <c r="AQ78">
        <v>45.007080000000002</v>
      </c>
      <c r="AR78">
        <v>38.317189999999997</v>
      </c>
      <c r="AS78">
        <v>7.7814439999999996</v>
      </c>
      <c r="AT78">
        <v>19.282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90.38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2551.6495700000005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329.298092</v>
      </c>
      <c r="L79">
        <v>452.57264199999997</v>
      </c>
      <c r="M79">
        <v>88.697199999999995</v>
      </c>
      <c r="N79">
        <v>113.88431199999999</v>
      </c>
      <c r="O79">
        <v>119.226029</v>
      </c>
      <c r="P79">
        <v>118.94583799999999</v>
      </c>
      <c r="Q79">
        <v>18.294476</v>
      </c>
      <c r="R79">
        <v>40.868295000000003</v>
      </c>
      <c r="S79">
        <v>7.6903759999999997</v>
      </c>
      <c r="T79">
        <v>0</v>
      </c>
      <c r="U79">
        <v>403.73615699999999</v>
      </c>
      <c r="V79">
        <v>19.985793000000001</v>
      </c>
      <c r="W79">
        <v>43.596601999999997</v>
      </c>
      <c r="X79">
        <v>142.21981400000001</v>
      </c>
      <c r="Y79">
        <v>0</v>
      </c>
      <c r="Z79">
        <v>12.573407</v>
      </c>
      <c r="AA79">
        <v>25.134087000000001</v>
      </c>
      <c r="AB79">
        <v>38.091707</v>
      </c>
      <c r="AC79">
        <v>14.732219000000001</v>
      </c>
      <c r="AD79">
        <v>35.232208999999997</v>
      </c>
      <c r="AE79">
        <v>47.661783999999997</v>
      </c>
      <c r="AF79">
        <v>25.666270000000001</v>
      </c>
      <c r="AG79">
        <v>0</v>
      </c>
      <c r="AH79">
        <v>135.30699999999999</v>
      </c>
      <c r="AI79">
        <v>15.763432</v>
      </c>
      <c r="AJ79">
        <v>0</v>
      </c>
      <c r="AK79">
        <v>52.118668</v>
      </c>
      <c r="AL79">
        <v>12.323126</v>
      </c>
      <c r="AM79">
        <v>10.157788</v>
      </c>
      <c r="AN79">
        <v>0.57174000000000003</v>
      </c>
      <c r="AO79">
        <v>0</v>
      </c>
      <c r="AP79">
        <v>3.7050360000000002</v>
      </c>
      <c r="AQ79">
        <v>45.007080000000002</v>
      </c>
      <c r="AR79">
        <v>38.317189999999997</v>
      </c>
      <c r="AS79">
        <v>7.7814439999999996</v>
      </c>
      <c r="AT79">
        <v>19.282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90.38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2528.8218130000005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329.298092</v>
      </c>
      <c r="L80">
        <v>452.57264199999997</v>
      </c>
      <c r="M80">
        <v>88.697199999999995</v>
      </c>
      <c r="N80">
        <v>113.88431199999999</v>
      </c>
      <c r="O80">
        <v>119.226029</v>
      </c>
      <c r="P80">
        <v>118.94583799999999</v>
      </c>
      <c r="Q80">
        <v>18.501301000000002</v>
      </c>
      <c r="R80">
        <v>40.868295000000003</v>
      </c>
      <c r="S80">
        <v>7.6903759999999997</v>
      </c>
      <c r="T80">
        <v>0</v>
      </c>
      <c r="U80">
        <v>403.73615699999999</v>
      </c>
      <c r="V80">
        <v>19.985793000000001</v>
      </c>
      <c r="W80">
        <v>43.596601999999997</v>
      </c>
      <c r="X80">
        <v>142.21981400000001</v>
      </c>
      <c r="Y80">
        <v>0</v>
      </c>
      <c r="Z80">
        <v>12.573407</v>
      </c>
      <c r="AA80">
        <v>25.134087000000001</v>
      </c>
      <c r="AB80">
        <v>38.091707</v>
      </c>
      <c r="AC80">
        <v>14.732219000000001</v>
      </c>
      <c r="AD80">
        <v>35.232208999999997</v>
      </c>
      <c r="AE80">
        <v>47.661783999999997</v>
      </c>
      <c r="AF80">
        <v>25.666270000000001</v>
      </c>
      <c r="AG80">
        <v>0</v>
      </c>
      <c r="AH80">
        <v>135.30699999999999</v>
      </c>
      <c r="AI80">
        <v>3.6818979999999999</v>
      </c>
      <c r="AJ80">
        <v>0</v>
      </c>
      <c r="AK80">
        <v>52.118668</v>
      </c>
      <c r="AL80">
        <v>12.323126</v>
      </c>
      <c r="AM80">
        <v>10.157788</v>
      </c>
      <c r="AN80">
        <v>0.57174000000000003</v>
      </c>
      <c r="AO80">
        <v>0</v>
      </c>
      <c r="AP80">
        <v>3.7050360000000002</v>
      </c>
      <c r="AQ80">
        <v>45.007080000000002</v>
      </c>
      <c r="AR80">
        <v>8.5149310000000007</v>
      </c>
      <c r="AS80">
        <v>7.7814439999999996</v>
      </c>
      <c r="AT80">
        <v>19.282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90.38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2487.1448450000003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329.298092</v>
      </c>
      <c r="L81">
        <v>404.36764199999999</v>
      </c>
      <c r="M81">
        <v>88.697199999999995</v>
      </c>
      <c r="N81">
        <v>113.88431199999999</v>
      </c>
      <c r="O81">
        <v>119.226029</v>
      </c>
      <c r="P81">
        <v>118.94583799999999</v>
      </c>
      <c r="Q81">
        <v>13.711622999999999</v>
      </c>
      <c r="R81">
        <v>40.868295000000003</v>
      </c>
      <c r="S81">
        <v>8.3716899999999992</v>
      </c>
      <c r="T81">
        <v>0</v>
      </c>
      <c r="U81">
        <v>403.73615699999999</v>
      </c>
      <c r="V81">
        <v>19.985793000000001</v>
      </c>
      <c r="W81">
        <v>43.596601999999997</v>
      </c>
      <c r="X81">
        <v>142.21981400000001</v>
      </c>
      <c r="Y81">
        <v>0</v>
      </c>
      <c r="Z81">
        <v>12.573407</v>
      </c>
      <c r="AA81">
        <v>25.134087000000001</v>
      </c>
      <c r="AB81">
        <v>38.091707</v>
      </c>
      <c r="AC81">
        <v>14.732219000000001</v>
      </c>
      <c r="AD81">
        <v>35.232208999999997</v>
      </c>
      <c r="AE81">
        <v>47.661783999999997</v>
      </c>
      <c r="AF81">
        <v>25.666270000000001</v>
      </c>
      <c r="AG81">
        <v>0</v>
      </c>
      <c r="AH81">
        <v>127.82037800000001</v>
      </c>
      <c r="AI81">
        <v>0</v>
      </c>
      <c r="AJ81">
        <v>0</v>
      </c>
      <c r="AK81">
        <v>52.118668</v>
      </c>
      <c r="AL81">
        <v>12.323126</v>
      </c>
      <c r="AM81">
        <v>10.157788</v>
      </c>
      <c r="AN81">
        <v>0.57174000000000003</v>
      </c>
      <c r="AO81">
        <v>0</v>
      </c>
      <c r="AP81">
        <v>3.7050360000000002</v>
      </c>
      <c r="AQ81">
        <v>45.007080000000002</v>
      </c>
      <c r="AR81">
        <v>6.3861980000000003</v>
      </c>
      <c r="AS81">
        <v>5.1876290000000003</v>
      </c>
      <c r="AT81">
        <v>19.282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90.38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2418.9404129999998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329.298092</v>
      </c>
      <c r="L82">
        <v>404.36764199999999</v>
      </c>
      <c r="M82">
        <v>88.697199999999995</v>
      </c>
      <c r="N82">
        <v>113.88431199999999</v>
      </c>
      <c r="O82">
        <v>119.226029</v>
      </c>
      <c r="P82">
        <v>118.94583799999999</v>
      </c>
      <c r="Q82">
        <v>13.711622999999999</v>
      </c>
      <c r="R82">
        <v>40.868295000000003</v>
      </c>
      <c r="S82">
        <v>8.3716899999999992</v>
      </c>
      <c r="T82">
        <v>0</v>
      </c>
      <c r="U82">
        <v>403.73615699999999</v>
      </c>
      <c r="V82">
        <v>19.985793000000001</v>
      </c>
      <c r="W82">
        <v>43.596601999999997</v>
      </c>
      <c r="X82">
        <v>142.21981400000001</v>
      </c>
      <c r="Y82">
        <v>0</v>
      </c>
      <c r="Z82">
        <v>12.573407</v>
      </c>
      <c r="AA82">
        <v>12.338552</v>
      </c>
      <c r="AB82">
        <v>25.394470999999999</v>
      </c>
      <c r="AC82">
        <v>0</v>
      </c>
      <c r="AD82">
        <v>17.616105000000001</v>
      </c>
      <c r="AE82">
        <v>47.661783999999997</v>
      </c>
      <c r="AF82">
        <v>17.110847</v>
      </c>
      <c r="AG82">
        <v>0</v>
      </c>
      <c r="AH82">
        <v>117.777348</v>
      </c>
      <c r="AI82">
        <v>0</v>
      </c>
      <c r="AJ82">
        <v>0</v>
      </c>
      <c r="AK82">
        <v>52.118668</v>
      </c>
      <c r="AL82">
        <v>12.323126</v>
      </c>
      <c r="AM82">
        <v>10.157788</v>
      </c>
      <c r="AN82">
        <v>0.57174000000000003</v>
      </c>
      <c r="AO82">
        <v>0</v>
      </c>
      <c r="AP82">
        <v>3.7050360000000002</v>
      </c>
      <c r="AQ82">
        <v>45.007080000000002</v>
      </c>
      <c r="AR82">
        <v>6.3861980000000003</v>
      </c>
      <c r="AS82">
        <v>5.1876290000000003</v>
      </c>
      <c r="AT82">
        <v>19.282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90.38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2342.5008659999999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302.29623299999997</v>
      </c>
      <c r="L83">
        <v>377.37284199999999</v>
      </c>
      <c r="M83">
        <v>88.697199999999995</v>
      </c>
      <c r="N83">
        <v>113.88431199999999</v>
      </c>
      <c r="O83">
        <v>119.226029</v>
      </c>
      <c r="P83">
        <v>118.94583799999999</v>
      </c>
      <c r="Q83">
        <v>13.695891</v>
      </c>
      <c r="R83">
        <v>40.868295000000003</v>
      </c>
      <c r="S83">
        <v>9.5452069999999996</v>
      </c>
      <c r="T83">
        <v>0</v>
      </c>
      <c r="U83">
        <v>403.73615699999999</v>
      </c>
      <c r="V83">
        <v>19.985793000000001</v>
      </c>
      <c r="W83">
        <v>43.596601999999997</v>
      </c>
      <c r="X83">
        <v>142.21981400000001</v>
      </c>
      <c r="Y83">
        <v>0</v>
      </c>
      <c r="Z83">
        <v>6.2867030000000002</v>
      </c>
      <c r="AA83">
        <v>0</v>
      </c>
      <c r="AB83">
        <v>12.697236</v>
      </c>
      <c r="AC83">
        <v>0</v>
      </c>
      <c r="AD83">
        <v>8.7876750000000001</v>
      </c>
      <c r="AE83">
        <v>31.774522000000001</v>
      </c>
      <c r="AF83">
        <v>8.5554229999999993</v>
      </c>
      <c r="AG83">
        <v>0</v>
      </c>
      <c r="AH83">
        <v>73.040216000000001</v>
      </c>
      <c r="AI83">
        <v>0</v>
      </c>
      <c r="AJ83">
        <v>0</v>
      </c>
      <c r="AK83">
        <v>52.118668</v>
      </c>
      <c r="AL83">
        <v>12.323126</v>
      </c>
      <c r="AM83">
        <v>10.157788</v>
      </c>
      <c r="AN83">
        <v>0.57174000000000003</v>
      </c>
      <c r="AO83">
        <v>0</v>
      </c>
      <c r="AP83">
        <v>3.7050360000000002</v>
      </c>
      <c r="AQ83">
        <v>45.007080000000002</v>
      </c>
      <c r="AR83">
        <v>6.3861980000000003</v>
      </c>
      <c r="AS83">
        <v>5.1876290000000003</v>
      </c>
      <c r="AT83">
        <v>19.282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90.38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2180.3312530000007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288.73175300000003</v>
      </c>
      <c r="L84">
        <v>377.37284199999999</v>
      </c>
      <c r="M84">
        <v>88.697199999999995</v>
      </c>
      <c r="N84">
        <v>113.88431199999999</v>
      </c>
      <c r="O84">
        <v>119.226029</v>
      </c>
      <c r="P84">
        <v>118.94583799999999</v>
      </c>
      <c r="Q84">
        <v>13.695891</v>
      </c>
      <c r="R84">
        <v>40.868295000000003</v>
      </c>
      <c r="S84">
        <v>9.5452069999999996</v>
      </c>
      <c r="T84">
        <v>0</v>
      </c>
      <c r="U84">
        <v>403.73615699999999</v>
      </c>
      <c r="V84">
        <v>19.985793000000001</v>
      </c>
      <c r="W84">
        <v>43.596601999999997</v>
      </c>
      <c r="X84">
        <v>142.21981400000001</v>
      </c>
      <c r="Y84">
        <v>0</v>
      </c>
      <c r="Z84">
        <v>6.2867030000000002</v>
      </c>
      <c r="AA84">
        <v>0</v>
      </c>
      <c r="AB84">
        <v>0</v>
      </c>
      <c r="AC84">
        <v>0</v>
      </c>
      <c r="AD84">
        <v>0</v>
      </c>
      <c r="AE84">
        <v>15.887261000000001</v>
      </c>
      <c r="AF84">
        <v>8.5554229999999993</v>
      </c>
      <c r="AG84">
        <v>0</v>
      </c>
      <c r="AH84">
        <v>54.780161999999997</v>
      </c>
      <c r="AI84">
        <v>0</v>
      </c>
      <c r="AJ84">
        <v>0</v>
      </c>
      <c r="AK84">
        <v>52.118668</v>
      </c>
      <c r="AL84">
        <v>12.323126</v>
      </c>
      <c r="AM84">
        <v>10.157788</v>
      </c>
      <c r="AN84">
        <v>0.57174000000000003</v>
      </c>
      <c r="AO84">
        <v>0</v>
      </c>
      <c r="AP84">
        <v>3.7050360000000002</v>
      </c>
      <c r="AQ84">
        <v>45.007080000000002</v>
      </c>
      <c r="AR84">
        <v>6.3861980000000003</v>
      </c>
      <c r="AS84">
        <v>5.1876290000000003</v>
      </c>
      <c r="AT84">
        <v>19.282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90.38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2111.1345470000006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288.73175300000003</v>
      </c>
      <c r="L85">
        <v>357.12674199999998</v>
      </c>
      <c r="M85">
        <v>88.697199999999995</v>
      </c>
      <c r="N85">
        <v>113.88431199999999</v>
      </c>
      <c r="O85">
        <v>119.226029</v>
      </c>
      <c r="P85">
        <v>118.94583799999999</v>
      </c>
      <c r="Q85">
        <v>13.695891</v>
      </c>
      <c r="R85">
        <v>40.868295000000003</v>
      </c>
      <c r="S85">
        <v>9.5452069999999996</v>
      </c>
      <c r="T85">
        <v>0</v>
      </c>
      <c r="U85">
        <v>403.73615699999999</v>
      </c>
      <c r="V85">
        <v>19.985793000000001</v>
      </c>
      <c r="W85">
        <v>43.596601999999997</v>
      </c>
      <c r="X85">
        <v>142.21981400000001</v>
      </c>
      <c r="Y85">
        <v>0</v>
      </c>
      <c r="Z85">
        <v>6.2867030000000002</v>
      </c>
      <c r="AA85">
        <v>0</v>
      </c>
      <c r="AB85">
        <v>0</v>
      </c>
      <c r="AC85">
        <v>0</v>
      </c>
      <c r="AD85">
        <v>0</v>
      </c>
      <c r="AE85">
        <v>15.887261000000001</v>
      </c>
      <c r="AF85">
        <v>8.5554229999999993</v>
      </c>
      <c r="AG85">
        <v>0</v>
      </c>
      <c r="AH85">
        <v>36.520108</v>
      </c>
      <c r="AI85">
        <v>0</v>
      </c>
      <c r="AJ85">
        <v>0</v>
      </c>
      <c r="AK85">
        <v>52.118668</v>
      </c>
      <c r="AL85">
        <v>12.323126</v>
      </c>
      <c r="AM85">
        <v>10.157788</v>
      </c>
      <c r="AN85">
        <v>0.57174000000000003</v>
      </c>
      <c r="AO85">
        <v>0</v>
      </c>
      <c r="AP85">
        <v>3.7050360000000002</v>
      </c>
      <c r="AQ85">
        <v>43.731575999999997</v>
      </c>
      <c r="AR85">
        <v>10.643663999999999</v>
      </c>
      <c r="AS85">
        <v>5.1876290000000003</v>
      </c>
      <c r="AT85">
        <v>19.282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90.38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2075.6103550000003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288.73175300000003</v>
      </c>
      <c r="L86">
        <v>333.98834199999999</v>
      </c>
      <c r="M86">
        <v>88.697199999999995</v>
      </c>
      <c r="N86">
        <v>113.88431199999999</v>
      </c>
      <c r="O86">
        <v>119.226029</v>
      </c>
      <c r="P86">
        <v>118.94583799999999</v>
      </c>
      <c r="Q86">
        <v>13.695891</v>
      </c>
      <c r="R86">
        <v>40.868295000000003</v>
      </c>
      <c r="S86">
        <v>9.5452069999999996</v>
      </c>
      <c r="T86">
        <v>0</v>
      </c>
      <c r="U86">
        <v>403.73615699999999</v>
      </c>
      <c r="V86">
        <v>19.985793000000001</v>
      </c>
      <c r="W86">
        <v>43.596601999999997</v>
      </c>
      <c r="X86">
        <v>142.21981400000001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15.887261000000001</v>
      </c>
      <c r="AF86">
        <v>8.5554229999999993</v>
      </c>
      <c r="AG86">
        <v>0</v>
      </c>
      <c r="AH86">
        <v>36.520108</v>
      </c>
      <c r="AI86">
        <v>0</v>
      </c>
      <c r="AJ86">
        <v>0</v>
      </c>
      <c r="AK86">
        <v>52.118668</v>
      </c>
      <c r="AL86">
        <v>12.323126</v>
      </c>
      <c r="AM86">
        <v>4.7421860000000002</v>
      </c>
      <c r="AN86">
        <v>0.57174000000000003</v>
      </c>
      <c r="AO86">
        <v>0</v>
      </c>
      <c r="AP86">
        <v>3.7050360000000002</v>
      </c>
      <c r="AQ86">
        <v>43.731575999999997</v>
      </c>
      <c r="AR86">
        <v>10.643663999999999</v>
      </c>
      <c r="AS86">
        <v>5.1876290000000003</v>
      </c>
      <c r="AT86">
        <v>19.282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88.7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2039.0896500000003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288.73175300000003</v>
      </c>
      <c r="L87">
        <v>261.68084199999998</v>
      </c>
      <c r="M87">
        <v>88.697199999999995</v>
      </c>
      <c r="N87">
        <v>113.88431199999999</v>
      </c>
      <c r="O87">
        <v>119.226029</v>
      </c>
      <c r="P87">
        <v>118.94583799999999</v>
      </c>
      <c r="Q87">
        <v>13.695891</v>
      </c>
      <c r="R87">
        <v>40.868295000000003</v>
      </c>
      <c r="S87">
        <v>8.4744390000000003</v>
      </c>
      <c r="T87">
        <v>0</v>
      </c>
      <c r="U87">
        <v>403.73615699999999</v>
      </c>
      <c r="V87">
        <v>19.985793000000001</v>
      </c>
      <c r="W87">
        <v>43.596601999999997</v>
      </c>
      <c r="X87">
        <v>142.21981400000001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15.887261000000001</v>
      </c>
      <c r="AF87">
        <v>8.5554229999999993</v>
      </c>
      <c r="AG87">
        <v>0</v>
      </c>
      <c r="AH87">
        <v>18.260054</v>
      </c>
      <c r="AI87">
        <v>0</v>
      </c>
      <c r="AJ87">
        <v>0</v>
      </c>
      <c r="AK87">
        <v>52.118668</v>
      </c>
      <c r="AL87">
        <v>12.323126</v>
      </c>
      <c r="AM87">
        <v>3.8554360000000001</v>
      </c>
      <c r="AN87">
        <v>0.57174000000000003</v>
      </c>
      <c r="AO87">
        <v>0</v>
      </c>
      <c r="AP87">
        <v>3.7050360000000002</v>
      </c>
      <c r="AQ87">
        <v>43.731575999999997</v>
      </c>
      <c r="AR87">
        <v>10.643663999999999</v>
      </c>
      <c r="AS87">
        <v>5.1876290000000003</v>
      </c>
      <c r="AT87">
        <v>19.282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85.8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1943.6645780000006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285.18444399999998</v>
      </c>
      <c r="L88">
        <v>233.72194200000001</v>
      </c>
      <c r="M88">
        <v>88.697199999999995</v>
      </c>
      <c r="N88">
        <v>113.88431199999999</v>
      </c>
      <c r="O88">
        <v>119.226029</v>
      </c>
      <c r="P88">
        <v>118.94583799999999</v>
      </c>
      <c r="Q88">
        <v>13.695891</v>
      </c>
      <c r="R88">
        <v>30.258085999999999</v>
      </c>
      <c r="S88">
        <v>8.4744390000000003</v>
      </c>
      <c r="T88">
        <v>0</v>
      </c>
      <c r="U88">
        <v>403.73615699999999</v>
      </c>
      <c r="V88">
        <v>15.782317000000001</v>
      </c>
      <c r="W88">
        <v>43.596601999999997</v>
      </c>
      <c r="X88">
        <v>142.21981400000001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15.887261000000001</v>
      </c>
      <c r="AF88">
        <v>8.5554229999999993</v>
      </c>
      <c r="AG88">
        <v>0</v>
      </c>
      <c r="AH88">
        <v>18.260054</v>
      </c>
      <c r="AI88">
        <v>0</v>
      </c>
      <c r="AJ88">
        <v>0</v>
      </c>
      <c r="AK88">
        <v>52.118668</v>
      </c>
      <c r="AL88">
        <v>12.323126</v>
      </c>
      <c r="AM88">
        <v>0</v>
      </c>
      <c r="AN88">
        <v>0.57174000000000003</v>
      </c>
      <c r="AO88">
        <v>0</v>
      </c>
      <c r="AP88">
        <v>3.7050360000000002</v>
      </c>
      <c r="AQ88">
        <v>43.731575999999997</v>
      </c>
      <c r="AR88">
        <v>10.643663999999999</v>
      </c>
      <c r="AS88">
        <v>5.1876290000000003</v>
      </c>
      <c r="AT88">
        <v>19.282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86.77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1894.4592480000001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270.91210000000001</v>
      </c>
      <c r="L89">
        <v>233.72194200000001</v>
      </c>
      <c r="M89">
        <v>88.697199999999995</v>
      </c>
      <c r="N89">
        <v>113.88431199999999</v>
      </c>
      <c r="O89">
        <v>119.226029</v>
      </c>
      <c r="P89">
        <v>118.94583799999999</v>
      </c>
      <c r="Q89">
        <v>13.695891</v>
      </c>
      <c r="R89">
        <v>30.258085999999999</v>
      </c>
      <c r="S89">
        <v>8.4744390000000003</v>
      </c>
      <c r="T89">
        <v>0</v>
      </c>
      <c r="U89">
        <v>403.73615699999999</v>
      </c>
      <c r="V89">
        <v>15.782317000000001</v>
      </c>
      <c r="W89">
        <v>43.596601999999997</v>
      </c>
      <c r="X89">
        <v>142.21981400000001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15.887261000000001</v>
      </c>
      <c r="AF89">
        <v>8.5554229999999993</v>
      </c>
      <c r="AG89">
        <v>0</v>
      </c>
      <c r="AH89">
        <v>18.260054</v>
      </c>
      <c r="AI89">
        <v>0</v>
      </c>
      <c r="AJ89">
        <v>0</v>
      </c>
      <c r="AK89">
        <v>52.118668</v>
      </c>
      <c r="AL89">
        <v>12.323126</v>
      </c>
      <c r="AM89">
        <v>0</v>
      </c>
      <c r="AN89">
        <v>0.57174000000000003</v>
      </c>
      <c r="AO89">
        <v>0</v>
      </c>
      <c r="AP89">
        <v>2.470024</v>
      </c>
      <c r="AQ89">
        <v>43.731575999999997</v>
      </c>
      <c r="AR89">
        <v>10.643663999999999</v>
      </c>
      <c r="AS89">
        <v>5.1876290000000003</v>
      </c>
      <c r="AT89">
        <v>19.282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83.14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1875.3218920000002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251.6301</v>
      </c>
      <c r="L90">
        <v>233.72194200000001</v>
      </c>
      <c r="M90">
        <v>88.697199999999995</v>
      </c>
      <c r="N90">
        <v>113.88431199999999</v>
      </c>
      <c r="O90">
        <v>119.226029</v>
      </c>
      <c r="P90">
        <v>118.94583799999999</v>
      </c>
      <c r="Q90">
        <v>13.695891</v>
      </c>
      <c r="R90">
        <v>30.258085999999999</v>
      </c>
      <c r="S90">
        <v>8.4744390000000003</v>
      </c>
      <c r="T90">
        <v>0</v>
      </c>
      <c r="U90">
        <v>403.73615699999999</v>
      </c>
      <c r="V90">
        <v>15.782317000000001</v>
      </c>
      <c r="W90">
        <v>43.596601999999997</v>
      </c>
      <c r="X90">
        <v>142.21981400000001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15.887261000000001</v>
      </c>
      <c r="AF90">
        <v>8.5554229999999993</v>
      </c>
      <c r="AG90">
        <v>0</v>
      </c>
      <c r="AH90">
        <v>18.260054</v>
      </c>
      <c r="AI90">
        <v>0</v>
      </c>
      <c r="AJ90">
        <v>0</v>
      </c>
      <c r="AK90">
        <v>52.118668</v>
      </c>
      <c r="AL90">
        <v>12.323126</v>
      </c>
      <c r="AM90">
        <v>0</v>
      </c>
      <c r="AN90">
        <v>0.57174000000000003</v>
      </c>
      <c r="AO90">
        <v>0</v>
      </c>
      <c r="AP90">
        <v>2.470024</v>
      </c>
      <c r="AQ90">
        <v>29.154384</v>
      </c>
      <c r="AR90">
        <v>10.643663999999999</v>
      </c>
      <c r="AS90">
        <v>5.1876290000000003</v>
      </c>
      <c r="AT90">
        <v>19.282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82.91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1841.2327000000002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267.23094400000002</v>
      </c>
      <c r="L91">
        <v>233.72194200000001</v>
      </c>
      <c r="M91">
        <v>88.697199999999995</v>
      </c>
      <c r="N91">
        <v>113.88431199999999</v>
      </c>
      <c r="O91">
        <v>119.226029</v>
      </c>
      <c r="P91">
        <v>118.94583799999999</v>
      </c>
      <c r="Q91">
        <v>13.695891</v>
      </c>
      <c r="R91">
        <v>26.137927999999999</v>
      </c>
      <c r="S91">
        <v>8.4744390000000003</v>
      </c>
      <c r="T91">
        <v>0</v>
      </c>
      <c r="U91">
        <v>403.73615699999999</v>
      </c>
      <c r="V91">
        <v>13.400086999999999</v>
      </c>
      <c r="W91">
        <v>43.596601999999997</v>
      </c>
      <c r="X91">
        <v>142.21981400000001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15.887261000000001</v>
      </c>
      <c r="AF91">
        <v>8.5554229999999993</v>
      </c>
      <c r="AG91">
        <v>0</v>
      </c>
      <c r="AH91">
        <v>18.260054</v>
      </c>
      <c r="AI91">
        <v>0</v>
      </c>
      <c r="AJ91">
        <v>0</v>
      </c>
      <c r="AK91">
        <v>52.118668</v>
      </c>
      <c r="AL91">
        <v>12.323126</v>
      </c>
      <c r="AM91">
        <v>0</v>
      </c>
      <c r="AN91">
        <v>0.57174000000000003</v>
      </c>
      <c r="AO91">
        <v>0</v>
      </c>
      <c r="AP91">
        <v>2.470024</v>
      </c>
      <c r="AQ91">
        <v>29.154384</v>
      </c>
      <c r="AR91">
        <v>10.643663999999999</v>
      </c>
      <c r="AS91">
        <v>5.1876290000000003</v>
      </c>
      <c r="AT91">
        <v>19.282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79.06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1846.4811560000001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247.94894400000001</v>
      </c>
      <c r="L92">
        <v>233.72194200000001</v>
      </c>
      <c r="M92">
        <v>88.697199999999995</v>
      </c>
      <c r="N92">
        <v>113.88431199999999</v>
      </c>
      <c r="O92">
        <v>119.226029</v>
      </c>
      <c r="P92">
        <v>118.94583799999999</v>
      </c>
      <c r="Q92">
        <v>13.695891</v>
      </c>
      <c r="R92">
        <v>19.877524999999999</v>
      </c>
      <c r="S92">
        <v>8.4744390000000003</v>
      </c>
      <c r="T92">
        <v>0</v>
      </c>
      <c r="U92">
        <v>403.73615699999999</v>
      </c>
      <c r="V92">
        <v>10.705945</v>
      </c>
      <c r="W92">
        <v>43.596601999999997</v>
      </c>
      <c r="X92">
        <v>142.21981400000001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15.887261000000001</v>
      </c>
      <c r="AF92">
        <v>8.5554229999999993</v>
      </c>
      <c r="AG92">
        <v>0</v>
      </c>
      <c r="AH92">
        <v>0</v>
      </c>
      <c r="AI92">
        <v>0</v>
      </c>
      <c r="AJ92">
        <v>0</v>
      </c>
      <c r="AK92">
        <v>52.118668</v>
      </c>
      <c r="AL92">
        <v>12.323126</v>
      </c>
      <c r="AM92">
        <v>0</v>
      </c>
      <c r="AN92">
        <v>0.57174000000000003</v>
      </c>
      <c r="AO92">
        <v>0</v>
      </c>
      <c r="AP92">
        <v>2.470024</v>
      </c>
      <c r="AQ92">
        <v>29.154384</v>
      </c>
      <c r="AR92">
        <v>10.643663999999999</v>
      </c>
      <c r="AS92">
        <v>5.1876290000000003</v>
      </c>
      <c r="AT92">
        <v>19.282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78.09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1799.014557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220.35469599999999</v>
      </c>
      <c r="L93">
        <v>233.72194200000001</v>
      </c>
      <c r="M93">
        <v>88.697199999999995</v>
      </c>
      <c r="N93">
        <v>113.88431199999999</v>
      </c>
      <c r="O93">
        <v>119.226029</v>
      </c>
      <c r="P93">
        <v>118.94583799999999</v>
      </c>
      <c r="Q93">
        <v>13.695891</v>
      </c>
      <c r="R93">
        <v>19.877524999999999</v>
      </c>
      <c r="S93">
        <v>8.4744390000000003</v>
      </c>
      <c r="T93">
        <v>0</v>
      </c>
      <c r="U93">
        <v>403.73615699999999</v>
      </c>
      <c r="V93">
        <v>10.705945</v>
      </c>
      <c r="W93">
        <v>43.596601999999997</v>
      </c>
      <c r="X93">
        <v>142.21981400000001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15.887261000000001</v>
      </c>
      <c r="AF93">
        <v>8.5554229999999993</v>
      </c>
      <c r="AG93">
        <v>0</v>
      </c>
      <c r="AH93">
        <v>0</v>
      </c>
      <c r="AI93">
        <v>0</v>
      </c>
      <c r="AJ93">
        <v>0</v>
      </c>
      <c r="AK93">
        <v>52.118668</v>
      </c>
      <c r="AL93">
        <v>12.323126</v>
      </c>
      <c r="AM93">
        <v>0</v>
      </c>
      <c r="AN93">
        <v>0.57174000000000003</v>
      </c>
      <c r="AO93">
        <v>0</v>
      </c>
      <c r="AP93">
        <v>2.470024</v>
      </c>
      <c r="AQ93">
        <v>29.154384</v>
      </c>
      <c r="AR93">
        <v>6.3861980000000003</v>
      </c>
      <c r="AS93">
        <v>5.1876290000000003</v>
      </c>
      <c r="AT93">
        <v>18.375745999999999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74.239999999999995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1762.4065889999999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212.641896</v>
      </c>
      <c r="L94">
        <v>233.72194200000001</v>
      </c>
      <c r="M94">
        <v>88.697199999999995</v>
      </c>
      <c r="N94">
        <v>113.88431199999999</v>
      </c>
      <c r="O94">
        <v>119.226029</v>
      </c>
      <c r="P94">
        <v>118.94583799999999</v>
      </c>
      <c r="Q94">
        <v>13.695891</v>
      </c>
      <c r="R94">
        <v>19.877524999999999</v>
      </c>
      <c r="S94">
        <v>8.4744390000000003</v>
      </c>
      <c r="T94">
        <v>0</v>
      </c>
      <c r="U94">
        <v>403.73615699999999</v>
      </c>
      <c r="V94">
        <v>10.705945</v>
      </c>
      <c r="W94">
        <v>43.596601999999997</v>
      </c>
      <c r="X94">
        <v>142.21981400000001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15.887261000000001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52.118668</v>
      </c>
      <c r="AL94">
        <v>12.323126</v>
      </c>
      <c r="AM94">
        <v>0</v>
      </c>
      <c r="AN94">
        <v>0.57174000000000003</v>
      </c>
      <c r="AO94">
        <v>0</v>
      </c>
      <c r="AP94">
        <v>2.470024</v>
      </c>
      <c r="AQ94">
        <v>14.759406999999999</v>
      </c>
      <c r="AR94">
        <v>6.3861980000000003</v>
      </c>
      <c r="AS94">
        <v>5.1876290000000003</v>
      </c>
      <c r="AT94">
        <v>19.281949000000001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74.239999999999995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1732.649592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173.11379600000001</v>
      </c>
      <c r="L95">
        <v>233.72194200000001</v>
      </c>
      <c r="M95">
        <v>88.697199999999995</v>
      </c>
      <c r="N95">
        <v>113.88431199999999</v>
      </c>
      <c r="O95">
        <v>119.226029</v>
      </c>
      <c r="P95">
        <v>118.94583799999999</v>
      </c>
      <c r="Q95">
        <v>13.695891</v>
      </c>
      <c r="R95">
        <v>5.7846000000000002</v>
      </c>
      <c r="S95">
        <v>8.4744390000000003</v>
      </c>
      <c r="T95">
        <v>0</v>
      </c>
      <c r="U95">
        <v>403.73615699999999</v>
      </c>
      <c r="V95">
        <v>4.8205</v>
      </c>
      <c r="W95">
        <v>43.596601999999997</v>
      </c>
      <c r="X95">
        <v>142.21981400000001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15.887261000000001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52.118668</v>
      </c>
      <c r="AL95">
        <v>12.323126</v>
      </c>
      <c r="AM95">
        <v>0</v>
      </c>
      <c r="AN95">
        <v>0.57174000000000003</v>
      </c>
      <c r="AO95">
        <v>0</v>
      </c>
      <c r="AP95">
        <v>2.470024</v>
      </c>
      <c r="AQ95">
        <v>13.969809</v>
      </c>
      <c r="AR95">
        <v>6.3861980000000003</v>
      </c>
      <c r="AS95">
        <v>5.1876290000000003</v>
      </c>
      <c r="AT95">
        <v>19.282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71.34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1669.453575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173.11379600000001</v>
      </c>
      <c r="L96">
        <v>233.72194200000001</v>
      </c>
      <c r="M96">
        <v>88.697199999999995</v>
      </c>
      <c r="N96">
        <v>113.88431199999999</v>
      </c>
      <c r="O96">
        <v>119.226029</v>
      </c>
      <c r="P96">
        <v>118.94583799999999</v>
      </c>
      <c r="Q96">
        <v>13.695891</v>
      </c>
      <c r="R96">
        <v>5.7846000000000002</v>
      </c>
      <c r="S96">
        <v>8.4744390000000003</v>
      </c>
      <c r="T96">
        <v>0</v>
      </c>
      <c r="U96">
        <v>403.73615699999999</v>
      </c>
      <c r="V96">
        <v>4.8205</v>
      </c>
      <c r="W96">
        <v>32.149360999999999</v>
      </c>
      <c r="X96">
        <v>113.05123399999999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15.887261000000001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52.118668</v>
      </c>
      <c r="AL96">
        <v>12.323126</v>
      </c>
      <c r="AM96">
        <v>0</v>
      </c>
      <c r="AN96">
        <v>0.57174000000000003</v>
      </c>
      <c r="AO96">
        <v>0</v>
      </c>
      <c r="AP96">
        <v>2.470024</v>
      </c>
      <c r="AQ96">
        <v>0</v>
      </c>
      <c r="AR96">
        <v>6.3861980000000003</v>
      </c>
      <c r="AS96">
        <v>5.1876290000000003</v>
      </c>
      <c r="AT96">
        <v>19.282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71.34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1614.867945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173.11379600000001</v>
      </c>
      <c r="L97">
        <v>233.72194200000001</v>
      </c>
      <c r="M97">
        <v>88.697199999999995</v>
      </c>
      <c r="N97">
        <v>113.88431199999999</v>
      </c>
      <c r="O97">
        <v>119.226029</v>
      </c>
      <c r="P97">
        <v>118.94583799999999</v>
      </c>
      <c r="Q97">
        <v>13.695891</v>
      </c>
      <c r="R97">
        <v>5.7846000000000002</v>
      </c>
      <c r="S97">
        <v>8.4744390000000003</v>
      </c>
      <c r="T97">
        <v>0</v>
      </c>
      <c r="U97">
        <v>403.73615699999999</v>
      </c>
      <c r="V97">
        <v>4.8205</v>
      </c>
      <c r="W97">
        <v>32.149360999999999</v>
      </c>
      <c r="X97">
        <v>113.05123399999999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15.887261000000001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52.118668</v>
      </c>
      <c r="AL97">
        <v>12.323126</v>
      </c>
      <c r="AM97">
        <v>0</v>
      </c>
      <c r="AN97">
        <v>0.57174000000000003</v>
      </c>
      <c r="AO97">
        <v>0</v>
      </c>
      <c r="AP97">
        <v>2.470024</v>
      </c>
      <c r="AQ97">
        <v>0</v>
      </c>
      <c r="AR97">
        <v>10.643663999999999</v>
      </c>
      <c r="AS97">
        <v>7.7814439999999996</v>
      </c>
      <c r="AT97">
        <v>19.282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69.42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1619.7992260000001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173.11379600000001</v>
      </c>
      <c r="L98">
        <v>233.72194200000001</v>
      </c>
      <c r="M98">
        <v>88.697199999999995</v>
      </c>
      <c r="N98">
        <v>113.88431199999999</v>
      </c>
      <c r="O98">
        <v>119.226029</v>
      </c>
      <c r="P98">
        <v>118.94583799999999</v>
      </c>
      <c r="Q98">
        <v>13.695891</v>
      </c>
      <c r="R98">
        <v>5.7846000000000002</v>
      </c>
      <c r="S98">
        <v>8.4744390000000003</v>
      </c>
      <c r="T98">
        <v>0</v>
      </c>
      <c r="U98">
        <v>403.73615699999999</v>
      </c>
      <c r="V98">
        <v>4.8205</v>
      </c>
      <c r="W98">
        <v>32.149360999999999</v>
      </c>
      <c r="X98">
        <v>113.05123399999999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15.887261000000001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52.118668</v>
      </c>
      <c r="AL98">
        <v>12.323126</v>
      </c>
      <c r="AM98">
        <v>0</v>
      </c>
      <c r="AN98">
        <v>0.57174000000000003</v>
      </c>
      <c r="AO98">
        <v>0</v>
      </c>
      <c r="AP98">
        <v>2.470024</v>
      </c>
      <c r="AQ98">
        <v>0</v>
      </c>
      <c r="AR98">
        <v>10.643663999999999</v>
      </c>
      <c r="AS98">
        <v>9.0783509999999996</v>
      </c>
      <c r="AT98">
        <v>19.282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67.489999999999995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1619.1661330000002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6.2748593737500071</v>
      </c>
      <c r="L99">
        <f t="shared" si="2"/>
        <v>7.8572776984999981</v>
      </c>
      <c r="M99">
        <f t="shared" si="2"/>
        <v>2.1287327999999968</v>
      </c>
      <c r="N99">
        <f t="shared" si="2"/>
        <v>2.7332234880000024</v>
      </c>
      <c r="O99">
        <f t="shared" si="2"/>
        <v>2.8614246959999989</v>
      </c>
      <c r="P99">
        <f t="shared" si="2"/>
        <v>2.8546992152499953</v>
      </c>
      <c r="Q99">
        <f t="shared" si="2"/>
        <v>0.29686843950000036</v>
      </c>
      <c r="R99">
        <f t="shared" si="2"/>
        <v>0.74153971875000069</v>
      </c>
      <c r="S99">
        <f t="shared" si="2"/>
        <v>0.16234349450000002</v>
      </c>
      <c r="T99">
        <f t="shared" si="2"/>
        <v>0</v>
      </c>
      <c r="U99">
        <f t="shared" si="2"/>
        <v>9.689667767999989</v>
      </c>
      <c r="V99">
        <f t="shared" si="2"/>
        <v>0.36439094600000055</v>
      </c>
      <c r="W99">
        <f t="shared" si="2"/>
        <v>0.94976207400000046</v>
      </c>
      <c r="X99">
        <f t="shared" si="2"/>
        <v>3.0733513762500007</v>
      </c>
      <c r="Y99">
        <f t="shared" si="2"/>
        <v>0</v>
      </c>
      <c r="Z99">
        <f t="shared" si="2"/>
        <v>5.1354137250000001E-2</v>
      </c>
      <c r="AA99">
        <f t="shared" si="2"/>
        <v>0.12947862975000005</v>
      </c>
      <c r="AB99">
        <f t="shared" si="2"/>
        <v>0.16823837299999997</v>
      </c>
      <c r="AC99">
        <f t="shared" si="2"/>
        <v>3.6093937499999992E-2</v>
      </c>
      <c r="AD99">
        <f t="shared" si="2"/>
        <v>0.13211059600000005</v>
      </c>
      <c r="AE99">
        <f t="shared" si="2"/>
        <v>0.45278694225000038</v>
      </c>
      <c r="AF99">
        <f t="shared" si="2"/>
        <v>0.2010524442500003</v>
      </c>
      <c r="AG99">
        <f t="shared" si="2"/>
        <v>0</v>
      </c>
      <c r="AH99">
        <f t="shared" si="2"/>
        <v>0.7760522947499997</v>
      </c>
      <c r="AI99">
        <f t="shared" si="2"/>
        <v>6.2641355499999982E-2</v>
      </c>
      <c r="AJ99">
        <f t="shared" si="2"/>
        <v>0</v>
      </c>
      <c r="AK99">
        <f t="shared" si="2"/>
        <v>1.2508480320000013</v>
      </c>
      <c r="AL99">
        <f t="shared" si="2"/>
        <v>0.43663076150000013</v>
      </c>
      <c r="AM99">
        <f t="shared" si="2"/>
        <v>5.7828323250000022E-2</v>
      </c>
      <c r="AN99">
        <f t="shared" si="2"/>
        <v>1.3721759999999973E-2</v>
      </c>
      <c r="AO99">
        <f t="shared" si="2"/>
        <v>0</v>
      </c>
      <c r="AP99">
        <f t="shared" si="2"/>
        <v>9.9629657000000038E-2</v>
      </c>
      <c r="AQ99">
        <f t="shared" si="2"/>
        <v>0.39479894799999976</v>
      </c>
      <c r="AR99">
        <f t="shared" si="2"/>
        <v>0.26662377725000008</v>
      </c>
      <c r="AS99">
        <f t="shared" si="2"/>
        <v>0.21084470524999999</v>
      </c>
      <c r="AT99">
        <f t="shared" si="2"/>
        <v>0.44393716999999944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1.9217500000000018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47.094562932999999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45254</v>
      </c>
      <c r="B1" t="s">
        <v>145</v>
      </c>
      <c r="C1" t="s">
        <v>146</v>
      </c>
      <c r="D1" t="s">
        <v>149</v>
      </c>
      <c r="E1" t="s">
        <v>148</v>
      </c>
      <c r="F1" t="s">
        <v>147</v>
      </c>
      <c r="G1" t="s">
        <v>271</v>
      </c>
      <c r="H1" t="s">
        <v>142</v>
      </c>
      <c r="I1" t="s">
        <v>150</v>
      </c>
    </row>
    <row r="2" spans="1:13">
      <c r="A2" t="s">
        <v>220</v>
      </c>
      <c r="B2" s="144">
        <v>41.53</v>
      </c>
      <c r="C2" s="144">
        <v>22.74</v>
      </c>
      <c r="D2" s="144">
        <v>29.67</v>
      </c>
      <c r="E2" s="144">
        <v>4.95</v>
      </c>
      <c r="F2" s="144">
        <v>0</v>
      </c>
      <c r="G2" s="144">
        <v>0</v>
      </c>
      <c r="H2" s="1">
        <f>SUM(B2:G2)+I2</f>
        <v>100</v>
      </c>
      <c r="I2" s="144">
        <v>1.1100000000000001</v>
      </c>
      <c r="J2" s="24">
        <v>1</v>
      </c>
      <c r="L2" s="34" t="s">
        <v>378</v>
      </c>
      <c r="M2" s="34"/>
    </row>
    <row r="3" spans="1:13">
      <c r="A3" t="s">
        <v>221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222</v>
      </c>
      <c r="B4" s="145">
        <v>38.912500000000001</v>
      </c>
      <c r="C4" s="144">
        <v>22.5</v>
      </c>
      <c r="D4" s="145">
        <v>27.1875</v>
      </c>
      <c r="E4" s="145">
        <v>9.1199999999999992</v>
      </c>
      <c r="F4" s="144">
        <v>2.2749999999999999</v>
      </c>
      <c r="G4" s="145">
        <v>0</v>
      </c>
      <c r="H4" s="1">
        <f t="shared" si="0"/>
        <v>99.995000000000005</v>
      </c>
      <c r="J4" s="24">
        <v>3</v>
      </c>
      <c r="L4" t="s">
        <v>404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>
      <c r="A2" s="216"/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P3" activePane="bottomRight" state="frozen"/>
      <selection sqref="A1:D35"/>
      <selection pane="topRight" sqref="A1:D35"/>
      <selection pane="bottomLeft" sqref="A1:D35"/>
      <selection pane="bottomRight" activeCell="V3" sqref="V3:V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</row>
    <row r="2" spans="1:117">
      <c r="A2" s="216"/>
      <c r="O2" t="s">
        <v>29</v>
      </c>
      <c r="V2" t="s">
        <v>17</v>
      </c>
      <c r="W2" t="s">
        <v>19</v>
      </c>
      <c r="X2" t="s">
        <v>20</v>
      </c>
      <c r="AA2" t="s">
        <v>7</v>
      </c>
      <c r="AS2" s="165"/>
      <c r="AT2" s="165"/>
      <c r="AU2" s="165"/>
      <c r="AV2" s="165"/>
      <c r="AW2" s="165"/>
      <c r="AX2" s="165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6.8250000000000005E-2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6.8250000000000005E-2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6.14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6.14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7.6049000000000005E-2</v>
      </c>
      <c r="W71">
        <v>4.6827000000000001E-2</v>
      </c>
      <c r="X71">
        <v>8.8263999999999995E-2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0.21113999999999999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8.5833999999999994E-2</v>
      </c>
      <c r="W72">
        <v>4.6850000000000003E-2</v>
      </c>
      <c r="X72">
        <v>8.8308999999999999E-2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0.22099299999999999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80</v>
      </c>
      <c r="W73">
        <v>4.6876000000000001E-2</v>
      </c>
      <c r="X73">
        <v>8.8343000000000005E-2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80.135218999999992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80</v>
      </c>
      <c r="W74">
        <v>4.6924E-2</v>
      </c>
      <c r="X74">
        <v>8.8405999999999998E-2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80.13533000000001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80</v>
      </c>
      <c r="W75">
        <v>3.1495000000000002E-2</v>
      </c>
      <c r="X75">
        <v>6.8251999999999993E-2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80.099747000000008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80</v>
      </c>
      <c r="W76">
        <v>3.1495000000000002E-2</v>
      </c>
      <c r="X76">
        <v>6.8251999999999993E-2</v>
      </c>
      <c r="Y76">
        <v>0</v>
      </c>
      <c r="Z76">
        <v>0</v>
      </c>
      <c r="AA76">
        <v>10.119999999999999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90.219747000000012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80</v>
      </c>
      <c r="W77">
        <v>3.1495000000000002E-2</v>
      </c>
      <c r="X77">
        <v>6.8251999999999993E-2</v>
      </c>
      <c r="Y77">
        <v>0</v>
      </c>
      <c r="Z77">
        <v>0</v>
      </c>
      <c r="AA77">
        <v>10.119999999999999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90.219747000000012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11.506674</v>
      </c>
      <c r="W78">
        <v>3.1495000000000002E-2</v>
      </c>
      <c r="X78">
        <v>6.8251999999999993E-2</v>
      </c>
      <c r="Y78">
        <v>0</v>
      </c>
      <c r="Z78">
        <v>0</v>
      </c>
      <c r="AA78">
        <v>10.119999999999999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21.726420999999998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6.8251999999999993E-2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6.8251999999999993E-2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6.8251999999999993E-2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6.8251999999999993E-2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0.10291713925</v>
      </c>
      <c r="W99">
        <f t="shared" si="2"/>
        <v>7.8364250000000001E-5</v>
      </c>
      <c r="X99">
        <f t="shared" si="2"/>
        <v>2.0777099999999996E-4</v>
      </c>
      <c r="Y99">
        <f t="shared" si="2"/>
        <v>0</v>
      </c>
      <c r="Z99">
        <f t="shared" si="2"/>
        <v>0</v>
      </c>
      <c r="AA99">
        <f t="shared" si="2"/>
        <v>9.1249999999999977E-3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0.11232827450000001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 activeCell="B3" sqref="B3:B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45254</v>
      </c>
      <c r="B1" s="34" t="s">
        <v>494</v>
      </c>
      <c r="C1" s="34" t="s">
        <v>495</v>
      </c>
      <c r="D1" s="93" t="s">
        <v>314</v>
      </c>
      <c r="E1" s="34" t="s">
        <v>496</v>
      </c>
      <c r="F1" s="34"/>
      <c r="G1" s="34"/>
      <c r="H1" s="34"/>
      <c r="I1" s="34"/>
      <c r="J1" s="37" t="s">
        <v>497</v>
      </c>
      <c r="K1" s="37" t="s">
        <v>498</v>
      </c>
      <c r="L1" s="37" t="s">
        <v>499</v>
      </c>
      <c r="M1" t="s">
        <v>500</v>
      </c>
      <c r="N1" t="s">
        <v>501</v>
      </c>
      <c r="O1" t="s">
        <v>502</v>
      </c>
      <c r="P1" t="s">
        <v>503</v>
      </c>
      <c r="Q1" t="s">
        <v>504</v>
      </c>
      <c r="R1" s="93" t="s">
        <v>505</v>
      </c>
      <c r="S1" s="93" t="s">
        <v>506</v>
      </c>
      <c r="T1" s="93" t="s">
        <v>507</v>
      </c>
      <c r="U1" t="s">
        <v>508</v>
      </c>
      <c r="V1" t="s">
        <v>338</v>
      </c>
      <c r="W1" t="s">
        <v>509</v>
      </c>
      <c r="X1" t="s">
        <v>510</v>
      </c>
      <c r="Y1" t="s">
        <v>511</v>
      </c>
      <c r="Z1" t="s">
        <v>512</v>
      </c>
      <c r="AA1" t="s">
        <v>513</v>
      </c>
      <c r="AB1" t="s">
        <v>514</v>
      </c>
      <c r="AC1" t="s">
        <v>515</v>
      </c>
      <c r="AD1" s="149" t="s">
        <v>516</v>
      </c>
      <c r="AE1" s="149" t="s">
        <v>524</v>
      </c>
      <c r="AF1" s="149" t="s">
        <v>523</v>
      </c>
      <c r="AG1" s="66" t="s">
        <v>517</v>
      </c>
      <c r="AH1" s="66" t="s">
        <v>518</v>
      </c>
      <c r="AI1" s="66" t="s">
        <v>519</v>
      </c>
      <c r="AJ1" t="s">
        <v>520</v>
      </c>
      <c r="AK1" s="148" t="s">
        <v>521</v>
      </c>
      <c r="AL1" s="148" t="s">
        <v>522</v>
      </c>
    </row>
    <row r="2" spans="1:38">
      <c r="A2" s="25" t="s">
        <v>44</v>
      </c>
      <c r="B2" s="34" t="s">
        <v>494</v>
      </c>
      <c r="C2" s="34" t="s">
        <v>495</v>
      </c>
      <c r="D2" s="93"/>
      <c r="E2" s="34" t="s">
        <v>496</v>
      </c>
      <c r="F2" s="34"/>
      <c r="G2" s="34"/>
      <c r="H2" s="34"/>
      <c r="I2" s="34"/>
      <c r="J2" s="37" t="s">
        <v>497</v>
      </c>
      <c r="K2" s="37" t="s">
        <v>498</v>
      </c>
      <c r="L2" s="37" t="s">
        <v>499</v>
      </c>
      <c r="M2" t="s">
        <v>500</v>
      </c>
      <c r="N2" t="s">
        <v>501</v>
      </c>
      <c r="O2" t="s">
        <v>502</v>
      </c>
      <c r="P2" t="s">
        <v>503</v>
      </c>
      <c r="Q2" t="s">
        <v>504</v>
      </c>
      <c r="R2" s="93" t="s">
        <v>505</v>
      </c>
      <c r="S2" s="93" t="s">
        <v>506</v>
      </c>
      <c r="T2" s="93" t="s">
        <v>507</v>
      </c>
      <c r="U2" t="s">
        <v>508</v>
      </c>
      <c r="V2" t="s">
        <v>338</v>
      </c>
      <c r="W2" t="s">
        <v>509</v>
      </c>
      <c r="X2" t="s">
        <v>510</v>
      </c>
      <c r="Y2" t="s">
        <v>511</v>
      </c>
      <c r="Z2" t="s">
        <v>512</v>
      </c>
      <c r="AA2" t="s">
        <v>513</v>
      </c>
      <c r="AB2" t="s">
        <v>514</v>
      </c>
      <c r="AC2" t="s">
        <v>515</v>
      </c>
      <c r="AD2" t="s">
        <v>516</v>
      </c>
      <c r="AE2" t="s">
        <v>524</v>
      </c>
      <c r="AF2" t="s">
        <v>523</v>
      </c>
      <c r="AG2" t="s">
        <v>517</v>
      </c>
      <c r="AH2" t="s">
        <v>518</v>
      </c>
      <c r="AI2" t="s">
        <v>519</v>
      </c>
      <c r="AJ2" t="s">
        <v>520</v>
      </c>
      <c r="AK2" t="s">
        <v>521</v>
      </c>
      <c r="AL2" t="s">
        <v>522</v>
      </c>
    </row>
    <row r="3" spans="1:38">
      <c r="A3" t="s">
        <v>45</v>
      </c>
      <c r="B3" s="34">
        <v>164.77</v>
      </c>
      <c r="C3" s="34">
        <v>43.9</v>
      </c>
      <c r="D3" s="93">
        <f>R3+S3+T3</f>
        <v>0</v>
      </c>
      <c r="E3" s="34">
        <v>0</v>
      </c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71.73</v>
      </c>
      <c r="N3">
        <v>271.14999999999998</v>
      </c>
      <c r="O3">
        <v>48.2</v>
      </c>
      <c r="P3">
        <v>1.63</v>
      </c>
      <c r="Q3">
        <v>7.01</v>
      </c>
      <c r="R3" s="93">
        <v>0</v>
      </c>
      <c r="S3" s="93">
        <v>0</v>
      </c>
      <c r="T3" s="93">
        <v>0</v>
      </c>
      <c r="U3">
        <v>1.76</v>
      </c>
      <c r="V3">
        <v>0</v>
      </c>
      <c r="W3">
        <v>2.13</v>
      </c>
      <c r="X3">
        <v>20</v>
      </c>
      <c r="Y3">
        <v>6.66</v>
      </c>
      <c r="Z3">
        <v>6.67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6.34</v>
      </c>
      <c r="AH3">
        <v>14.67</v>
      </c>
      <c r="AI3">
        <v>14.67</v>
      </c>
      <c r="AJ3">
        <v>23.14</v>
      </c>
      <c r="AK3">
        <v>0</v>
      </c>
      <c r="AL3">
        <v>0</v>
      </c>
    </row>
    <row r="4" spans="1:38">
      <c r="A4" t="s">
        <v>46</v>
      </c>
      <c r="B4" s="34">
        <v>125.33</v>
      </c>
      <c r="C4" s="34">
        <v>30.85</v>
      </c>
      <c r="D4" s="93">
        <f t="shared" ref="D4:D67" si="0">R4+S4+T4</f>
        <v>0</v>
      </c>
      <c r="E4" s="34">
        <v>0</v>
      </c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71.73</v>
      </c>
      <c r="N4">
        <v>271.14999999999998</v>
      </c>
      <c r="O4">
        <v>48.2</v>
      </c>
      <c r="P4">
        <v>1.63</v>
      </c>
      <c r="Q4">
        <v>7.01</v>
      </c>
      <c r="R4" s="93">
        <v>0</v>
      </c>
      <c r="S4" s="93">
        <v>0</v>
      </c>
      <c r="T4" s="93">
        <v>0</v>
      </c>
      <c r="U4">
        <v>1.76</v>
      </c>
      <c r="V4">
        <v>0</v>
      </c>
      <c r="W4">
        <v>2.13</v>
      </c>
      <c r="X4">
        <v>20</v>
      </c>
      <c r="Y4">
        <v>6.66</v>
      </c>
      <c r="Z4">
        <v>6.67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6.34</v>
      </c>
      <c r="AH4">
        <v>14.67</v>
      </c>
      <c r="AI4">
        <v>14.67</v>
      </c>
      <c r="AJ4">
        <v>23.14</v>
      </c>
      <c r="AK4">
        <v>0</v>
      </c>
      <c r="AL4">
        <v>0</v>
      </c>
    </row>
    <row r="5" spans="1:38">
      <c r="A5" t="s">
        <v>47</v>
      </c>
      <c r="B5" s="34">
        <v>125.33</v>
      </c>
      <c r="C5" s="34">
        <v>30.85</v>
      </c>
      <c r="D5" s="93">
        <f t="shared" si="0"/>
        <v>0</v>
      </c>
      <c r="E5" s="34">
        <v>0</v>
      </c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71.73</v>
      </c>
      <c r="N5">
        <v>271.14999999999998</v>
      </c>
      <c r="O5">
        <v>48.2</v>
      </c>
      <c r="P5">
        <v>1.63</v>
      </c>
      <c r="Q5">
        <v>7.01</v>
      </c>
      <c r="R5" s="93">
        <v>0</v>
      </c>
      <c r="S5" s="93">
        <v>0</v>
      </c>
      <c r="T5" s="93">
        <v>0</v>
      </c>
      <c r="U5">
        <v>1.76</v>
      </c>
      <c r="V5">
        <v>0</v>
      </c>
      <c r="W5">
        <v>2.13</v>
      </c>
      <c r="X5">
        <v>20</v>
      </c>
      <c r="Y5">
        <v>6.66</v>
      </c>
      <c r="Z5">
        <v>6.67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6.34</v>
      </c>
      <c r="AH5">
        <v>14.67</v>
      </c>
      <c r="AI5">
        <v>14.67</v>
      </c>
      <c r="AJ5">
        <v>24.1</v>
      </c>
      <c r="AK5">
        <v>0</v>
      </c>
      <c r="AL5">
        <v>0</v>
      </c>
    </row>
    <row r="6" spans="1:38">
      <c r="A6" t="s">
        <v>48</v>
      </c>
      <c r="B6" s="34">
        <v>125.33</v>
      </c>
      <c r="C6" s="34">
        <v>30.85</v>
      </c>
      <c r="D6" s="93">
        <f t="shared" si="0"/>
        <v>0</v>
      </c>
      <c r="E6" s="34">
        <v>0</v>
      </c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71.73</v>
      </c>
      <c r="N6">
        <v>271.14999999999998</v>
      </c>
      <c r="O6">
        <v>48.2</v>
      </c>
      <c r="P6">
        <v>1.63</v>
      </c>
      <c r="Q6">
        <v>7.01</v>
      </c>
      <c r="R6" s="93">
        <v>0</v>
      </c>
      <c r="S6" s="93">
        <v>0</v>
      </c>
      <c r="T6" s="93">
        <v>0</v>
      </c>
      <c r="U6">
        <v>1.76</v>
      </c>
      <c r="V6">
        <v>0</v>
      </c>
      <c r="W6">
        <v>2.13</v>
      </c>
      <c r="X6">
        <v>20</v>
      </c>
      <c r="Y6">
        <v>6.66</v>
      </c>
      <c r="Z6">
        <v>6.67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6.34</v>
      </c>
      <c r="AH6">
        <v>14.67</v>
      </c>
      <c r="AI6">
        <v>14.67</v>
      </c>
      <c r="AJ6">
        <v>24.1</v>
      </c>
      <c r="AK6">
        <v>0</v>
      </c>
      <c r="AL6">
        <v>0</v>
      </c>
    </row>
    <row r="7" spans="1:38">
      <c r="A7" t="s">
        <v>49</v>
      </c>
      <c r="B7" s="34">
        <v>125.33</v>
      </c>
      <c r="C7" s="34">
        <v>30.85</v>
      </c>
      <c r="D7" s="93">
        <f t="shared" si="0"/>
        <v>0</v>
      </c>
      <c r="E7" s="34">
        <v>0</v>
      </c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71.73</v>
      </c>
      <c r="N7">
        <v>271.14999999999998</v>
      </c>
      <c r="O7">
        <v>48.2</v>
      </c>
      <c r="P7">
        <v>1.63</v>
      </c>
      <c r="Q7">
        <v>7.01</v>
      </c>
      <c r="R7" s="93">
        <v>0</v>
      </c>
      <c r="S7" s="93">
        <v>0</v>
      </c>
      <c r="T7" s="93">
        <v>0</v>
      </c>
      <c r="U7">
        <v>1.76</v>
      </c>
      <c r="V7">
        <v>0</v>
      </c>
      <c r="W7">
        <v>2.13</v>
      </c>
      <c r="X7">
        <v>20</v>
      </c>
      <c r="Y7">
        <v>6.66</v>
      </c>
      <c r="Z7">
        <v>6.67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6.34</v>
      </c>
      <c r="AH7">
        <v>14.67</v>
      </c>
      <c r="AI7">
        <v>14.67</v>
      </c>
      <c r="AJ7">
        <v>24.1</v>
      </c>
      <c r="AK7">
        <v>0</v>
      </c>
      <c r="AL7">
        <v>0</v>
      </c>
    </row>
    <row r="8" spans="1:38">
      <c r="A8" t="s">
        <v>50</v>
      </c>
      <c r="B8" s="34">
        <v>125.33</v>
      </c>
      <c r="C8" s="34">
        <v>30.85</v>
      </c>
      <c r="D8" s="93">
        <f t="shared" si="0"/>
        <v>0</v>
      </c>
      <c r="E8" s="34">
        <v>0</v>
      </c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71.73</v>
      </c>
      <c r="N8">
        <v>271.14999999999998</v>
      </c>
      <c r="O8">
        <v>48.2</v>
      </c>
      <c r="P8">
        <v>1.63</v>
      </c>
      <c r="Q8">
        <v>7.01</v>
      </c>
      <c r="R8" s="93">
        <v>0</v>
      </c>
      <c r="S8" s="93">
        <v>0</v>
      </c>
      <c r="T8" s="93">
        <v>0</v>
      </c>
      <c r="U8">
        <v>1.76</v>
      </c>
      <c r="V8">
        <v>0</v>
      </c>
      <c r="W8">
        <v>2.13</v>
      </c>
      <c r="X8">
        <v>20</v>
      </c>
      <c r="Y8">
        <v>6.66</v>
      </c>
      <c r="Z8">
        <v>6.67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6.34</v>
      </c>
      <c r="AH8">
        <v>14.67</v>
      </c>
      <c r="AI8">
        <v>14.67</v>
      </c>
      <c r="AJ8">
        <v>24.1</v>
      </c>
      <c r="AK8">
        <v>0</v>
      </c>
      <c r="AL8">
        <v>0</v>
      </c>
    </row>
    <row r="9" spans="1:38">
      <c r="A9" t="s">
        <v>51</v>
      </c>
      <c r="B9" s="34">
        <v>125.33</v>
      </c>
      <c r="C9" s="34">
        <v>30.85</v>
      </c>
      <c r="D9" s="93">
        <f t="shared" si="0"/>
        <v>0</v>
      </c>
      <c r="E9" s="34">
        <v>0</v>
      </c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71.73</v>
      </c>
      <c r="N9">
        <v>231.38</v>
      </c>
      <c r="O9">
        <v>48.2</v>
      </c>
      <c r="P9">
        <v>1.63</v>
      </c>
      <c r="Q9">
        <v>7.01</v>
      </c>
      <c r="R9" s="93">
        <v>0</v>
      </c>
      <c r="S9" s="93">
        <v>0</v>
      </c>
      <c r="T9" s="93">
        <v>0</v>
      </c>
      <c r="U9">
        <v>1.76</v>
      </c>
      <c r="V9">
        <v>0</v>
      </c>
      <c r="W9">
        <v>2.13</v>
      </c>
      <c r="X9">
        <v>20</v>
      </c>
      <c r="Y9">
        <v>6.66</v>
      </c>
      <c r="Z9">
        <v>6.67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6.34</v>
      </c>
      <c r="AH9">
        <v>14.67</v>
      </c>
      <c r="AI9">
        <v>14.67</v>
      </c>
      <c r="AJ9">
        <v>24.1</v>
      </c>
      <c r="AK9">
        <v>0</v>
      </c>
      <c r="AL9">
        <v>0</v>
      </c>
    </row>
    <row r="10" spans="1:38">
      <c r="A10" t="s">
        <v>52</v>
      </c>
      <c r="B10" s="34">
        <v>125.33</v>
      </c>
      <c r="C10" s="34">
        <v>30.85</v>
      </c>
      <c r="D10" s="93">
        <f t="shared" si="0"/>
        <v>0</v>
      </c>
      <c r="E10" s="34">
        <v>0</v>
      </c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71.73</v>
      </c>
      <c r="N10">
        <v>192.82</v>
      </c>
      <c r="O10">
        <v>48.2</v>
      </c>
      <c r="P10">
        <v>1.63</v>
      </c>
      <c r="Q10">
        <v>7.01</v>
      </c>
      <c r="R10" s="93">
        <v>0</v>
      </c>
      <c r="S10" s="93">
        <v>0</v>
      </c>
      <c r="T10" s="93">
        <v>0</v>
      </c>
      <c r="U10">
        <v>1.76</v>
      </c>
      <c r="V10">
        <v>0</v>
      </c>
      <c r="W10">
        <v>2.13</v>
      </c>
      <c r="X10">
        <v>20</v>
      </c>
      <c r="Y10">
        <v>6.66</v>
      </c>
      <c r="Z10">
        <v>6.67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6.34</v>
      </c>
      <c r="AH10">
        <v>14.67</v>
      </c>
      <c r="AI10">
        <v>14.67</v>
      </c>
      <c r="AJ10">
        <v>24.1</v>
      </c>
      <c r="AK10">
        <v>0</v>
      </c>
      <c r="AL10">
        <v>0</v>
      </c>
    </row>
    <row r="11" spans="1:38">
      <c r="A11" t="s">
        <v>53</v>
      </c>
      <c r="B11" s="34">
        <v>125.33</v>
      </c>
      <c r="C11" s="34">
        <v>30.85</v>
      </c>
      <c r="D11" s="93">
        <f t="shared" si="0"/>
        <v>0</v>
      </c>
      <c r="E11" s="34">
        <v>0</v>
      </c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71.73</v>
      </c>
      <c r="N11">
        <v>149.13</v>
      </c>
      <c r="O11">
        <v>48.2</v>
      </c>
      <c r="P11">
        <v>1.63</v>
      </c>
      <c r="Q11">
        <v>7.01</v>
      </c>
      <c r="R11" s="93">
        <v>0</v>
      </c>
      <c r="S11" s="93">
        <v>0</v>
      </c>
      <c r="T11" s="93">
        <v>0</v>
      </c>
      <c r="U11">
        <v>1.69</v>
      </c>
      <c r="V11">
        <v>0</v>
      </c>
      <c r="W11">
        <v>2.13</v>
      </c>
      <c r="X11">
        <v>20</v>
      </c>
      <c r="Y11">
        <v>6.66</v>
      </c>
      <c r="Z11">
        <v>6.67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6.34</v>
      </c>
      <c r="AH11">
        <v>14.67</v>
      </c>
      <c r="AI11">
        <v>14.67</v>
      </c>
      <c r="AJ11">
        <v>24.1</v>
      </c>
      <c r="AK11">
        <v>0</v>
      </c>
      <c r="AL11">
        <v>0</v>
      </c>
    </row>
    <row r="12" spans="1:38">
      <c r="A12" t="s">
        <v>54</v>
      </c>
      <c r="B12" s="34">
        <v>125.33</v>
      </c>
      <c r="C12" s="34">
        <v>30.85</v>
      </c>
      <c r="D12" s="93">
        <f t="shared" si="0"/>
        <v>0</v>
      </c>
      <c r="E12" s="34">
        <v>0</v>
      </c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71.73</v>
      </c>
      <c r="N12">
        <v>149.13</v>
      </c>
      <c r="O12">
        <v>48.2</v>
      </c>
      <c r="P12">
        <v>1.63</v>
      </c>
      <c r="Q12">
        <v>7.01</v>
      </c>
      <c r="R12" s="93">
        <v>0</v>
      </c>
      <c r="S12" s="93">
        <v>0</v>
      </c>
      <c r="T12" s="93">
        <v>0</v>
      </c>
      <c r="U12">
        <v>1.69</v>
      </c>
      <c r="V12">
        <v>0</v>
      </c>
      <c r="W12">
        <v>2.13</v>
      </c>
      <c r="X12">
        <v>20</v>
      </c>
      <c r="Y12">
        <v>6.66</v>
      </c>
      <c r="Z12">
        <v>6.67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6.34</v>
      </c>
      <c r="AH12">
        <v>14.67</v>
      </c>
      <c r="AI12">
        <v>14.67</v>
      </c>
      <c r="AJ12">
        <v>24.1</v>
      </c>
      <c r="AK12">
        <v>0</v>
      </c>
      <c r="AL12">
        <v>0</v>
      </c>
    </row>
    <row r="13" spans="1:38">
      <c r="A13" t="s">
        <v>55</v>
      </c>
      <c r="B13" s="34">
        <v>109.91</v>
      </c>
      <c r="C13" s="34">
        <v>30.85</v>
      </c>
      <c r="D13" s="93">
        <f t="shared" si="0"/>
        <v>0</v>
      </c>
      <c r="E13" s="34">
        <v>0</v>
      </c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71.73</v>
      </c>
      <c r="N13">
        <v>149.13</v>
      </c>
      <c r="O13">
        <v>48.2</v>
      </c>
      <c r="P13">
        <v>1.63</v>
      </c>
      <c r="Q13">
        <v>7.01</v>
      </c>
      <c r="R13" s="93">
        <v>0</v>
      </c>
      <c r="S13" s="93">
        <v>0</v>
      </c>
      <c r="T13" s="93">
        <v>0</v>
      </c>
      <c r="U13">
        <v>1.69</v>
      </c>
      <c r="V13">
        <v>0</v>
      </c>
      <c r="W13">
        <v>2.13</v>
      </c>
      <c r="X13">
        <v>20</v>
      </c>
      <c r="Y13">
        <v>6.66</v>
      </c>
      <c r="Z13">
        <v>6.67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6.34</v>
      </c>
      <c r="AH13">
        <v>14.67</v>
      </c>
      <c r="AI13">
        <v>14.67</v>
      </c>
      <c r="AJ13">
        <v>24.1</v>
      </c>
      <c r="AK13">
        <v>0</v>
      </c>
      <c r="AL13">
        <v>0</v>
      </c>
    </row>
    <row r="14" spans="1:38">
      <c r="A14" t="s">
        <v>56</v>
      </c>
      <c r="B14" s="34">
        <v>109.91</v>
      </c>
      <c r="C14" s="34">
        <v>30.85</v>
      </c>
      <c r="D14" s="93">
        <f t="shared" si="0"/>
        <v>0</v>
      </c>
      <c r="E14" s="34">
        <v>0</v>
      </c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71.73</v>
      </c>
      <c r="N14">
        <v>149.13</v>
      </c>
      <c r="O14">
        <v>48.2</v>
      </c>
      <c r="P14">
        <v>1.63</v>
      </c>
      <c r="Q14">
        <v>7.01</v>
      </c>
      <c r="R14" s="93">
        <v>0</v>
      </c>
      <c r="S14" s="93">
        <v>0</v>
      </c>
      <c r="T14" s="93">
        <v>0</v>
      </c>
      <c r="U14">
        <v>1.69</v>
      </c>
      <c r="V14">
        <v>0</v>
      </c>
      <c r="W14">
        <v>2.13</v>
      </c>
      <c r="X14">
        <v>20</v>
      </c>
      <c r="Y14">
        <v>6.66</v>
      </c>
      <c r="Z14">
        <v>6.67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6.34</v>
      </c>
      <c r="AH14">
        <v>14.67</v>
      </c>
      <c r="AI14">
        <v>14.67</v>
      </c>
      <c r="AJ14">
        <v>24.1</v>
      </c>
      <c r="AK14">
        <v>0</v>
      </c>
      <c r="AL14">
        <v>0</v>
      </c>
    </row>
    <row r="15" spans="1:38">
      <c r="A15" t="s">
        <v>57</v>
      </c>
      <c r="B15" s="34">
        <v>109.91</v>
      </c>
      <c r="C15" s="34">
        <v>30.85</v>
      </c>
      <c r="D15" s="93">
        <f t="shared" si="0"/>
        <v>0</v>
      </c>
      <c r="E15" s="34">
        <v>0</v>
      </c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71.73</v>
      </c>
      <c r="N15">
        <v>149.13</v>
      </c>
      <c r="O15">
        <v>48.2</v>
      </c>
      <c r="P15">
        <v>1.63</v>
      </c>
      <c r="Q15">
        <v>7.01</v>
      </c>
      <c r="R15" s="93">
        <v>0</v>
      </c>
      <c r="S15" s="93">
        <v>0</v>
      </c>
      <c r="T15" s="93">
        <v>0</v>
      </c>
      <c r="U15">
        <v>1.69</v>
      </c>
      <c r="V15">
        <v>0</v>
      </c>
      <c r="W15">
        <v>2.13</v>
      </c>
      <c r="X15">
        <v>20</v>
      </c>
      <c r="Y15">
        <v>6.66</v>
      </c>
      <c r="Z15">
        <v>6.67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6.34</v>
      </c>
      <c r="AH15">
        <v>13.33</v>
      </c>
      <c r="AI15">
        <v>13.33</v>
      </c>
      <c r="AJ15">
        <v>24.1</v>
      </c>
      <c r="AK15">
        <v>0</v>
      </c>
      <c r="AL15">
        <v>0</v>
      </c>
    </row>
    <row r="16" spans="1:38">
      <c r="A16" t="s">
        <v>58</v>
      </c>
      <c r="B16" s="34">
        <v>109.91</v>
      </c>
      <c r="C16" s="34">
        <v>30.85</v>
      </c>
      <c r="D16" s="93">
        <f t="shared" si="0"/>
        <v>0</v>
      </c>
      <c r="E16" s="34">
        <v>0</v>
      </c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71.73</v>
      </c>
      <c r="N16">
        <v>149.13</v>
      </c>
      <c r="O16">
        <v>48.2</v>
      </c>
      <c r="P16">
        <v>1.63</v>
      </c>
      <c r="Q16">
        <v>7.01</v>
      </c>
      <c r="R16" s="93">
        <v>0</v>
      </c>
      <c r="S16" s="93">
        <v>0</v>
      </c>
      <c r="T16" s="93">
        <v>0</v>
      </c>
      <c r="U16">
        <v>1.69</v>
      </c>
      <c r="V16">
        <v>0</v>
      </c>
      <c r="W16">
        <v>2.13</v>
      </c>
      <c r="X16">
        <v>20</v>
      </c>
      <c r="Y16">
        <v>6.66</v>
      </c>
      <c r="Z16">
        <v>6.67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6.34</v>
      </c>
      <c r="AH16">
        <v>13.33</v>
      </c>
      <c r="AI16">
        <v>13.33</v>
      </c>
      <c r="AJ16">
        <v>23.14</v>
      </c>
      <c r="AK16">
        <v>0</v>
      </c>
      <c r="AL16">
        <v>0</v>
      </c>
    </row>
    <row r="17" spans="1:38">
      <c r="A17" t="s">
        <v>59</v>
      </c>
      <c r="B17" s="34">
        <v>109.91</v>
      </c>
      <c r="C17" s="34">
        <v>30.85</v>
      </c>
      <c r="D17" s="93">
        <f t="shared" si="0"/>
        <v>0</v>
      </c>
      <c r="E17" s="34">
        <v>0</v>
      </c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71.73</v>
      </c>
      <c r="N17">
        <v>149.13</v>
      </c>
      <c r="O17">
        <v>48.2</v>
      </c>
      <c r="P17">
        <v>1.63</v>
      </c>
      <c r="Q17">
        <v>7.01</v>
      </c>
      <c r="R17" s="93">
        <v>0</v>
      </c>
      <c r="S17" s="93">
        <v>0</v>
      </c>
      <c r="T17" s="93">
        <v>0</v>
      </c>
      <c r="U17">
        <v>1.69</v>
      </c>
      <c r="V17">
        <v>0</v>
      </c>
      <c r="W17">
        <v>2.13</v>
      </c>
      <c r="X17">
        <v>20</v>
      </c>
      <c r="Y17">
        <v>6.66</v>
      </c>
      <c r="Z17">
        <v>6.67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6</v>
      </c>
      <c r="AH17">
        <v>13.33</v>
      </c>
      <c r="AI17">
        <v>13.33</v>
      </c>
      <c r="AJ17">
        <v>23.14</v>
      </c>
      <c r="AK17">
        <v>0</v>
      </c>
      <c r="AL17">
        <v>0</v>
      </c>
    </row>
    <row r="18" spans="1:38">
      <c r="A18" t="s">
        <v>60</v>
      </c>
      <c r="B18" s="34">
        <v>109.91</v>
      </c>
      <c r="C18" s="34">
        <v>30.85</v>
      </c>
      <c r="D18" s="93">
        <f t="shared" si="0"/>
        <v>0</v>
      </c>
      <c r="E18" s="34">
        <v>0</v>
      </c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71.73</v>
      </c>
      <c r="N18">
        <v>149.13</v>
      </c>
      <c r="O18">
        <v>48.2</v>
      </c>
      <c r="P18">
        <v>1.63</v>
      </c>
      <c r="Q18">
        <v>7.01</v>
      </c>
      <c r="R18" s="93">
        <v>0</v>
      </c>
      <c r="S18" s="93">
        <v>0</v>
      </c>
      <c r="T18" s="93">
        <v>0</v>
      </c>
      <c r="U18">
        <v>1.69</v>
      </c>
      <c r="V18">
        <v>0</v>
      </c>
      <c r="W18">
        <v>2.13</v>
      </c>
      <c r="X18">
        <v>20</v>
      </c>
      <c r="Y18">
        <v>6.66</v>
      </c>
      <c r="Z18">
        <v>6.67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6</v>
      </c>
      <c r="AH18">
        <v>13.33</v>
      </c>
      <c r="AI18">
        <v>13.33</v>
      </c>
      <c r="AJ18">
        <v>23.14</v>
      </c>
      <c r="AK18">
        <v>0</v>
      </c>
      <c r="AL18">
        <v>0</v>
      </c>
    </row>
    <row r="19" spans="1:38">
      <c r="A19" t="s">
        <v>61</v>
      </c>
      <c r="B19" s="34">
        <v>109.91</v>
      </c>
      <c r="C19" s="34">
        <v>30.85</v>
      </c>
      <c r="D19" s="93">
        <f t="shared" si="0"/>
        <v>0</v>
      </c>
      <c r="E19" s="34">
        <v>0</v>
      </c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71.73</v>
      </c>
      <c r="N19">
        <v>192.82</v>
      </c>
      <c r="O19">
        <v>48.2</v>
      </c>
      <c r="P19">
        <v>1.55</v>
      </c>
      <c r="Q19">
        <v>7.01</v>
      </c>
      <c r="R19" s="93">
        <v>0</v>
      </c>
      <c r="S19" s="93">
        <v>0</v>
      </c>
      <c r="T19" s="93">
        <v>0</v>
      </c>
      <c r="U19">
        <v>1.69</v>
      </c>
      <c r="V19">
        <v>0</v>
      </c>
      <c r="W19">
        <v>2.13</v>
      </c>
      <c r="X19">
        <v>20</v>
      </c>
      <c r="Y19">
        <v>6.66</v>
      </c>
      <c r="Z19">
        <v>6.67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6</v>
      </c>
      <c r="AH19">
        <v>13.33</v>
      </c>
      <c r="AI19">
        <v>13.33</v>
      </c>
      <c r="AJ19">
        <v>23.14</v>
      </c>
      <c r="AK19">
        <v>0</v>
      </c>
      <c r="AL19">
        <v>0</v>
      </c>
    </row>
    <row r="20" spans="1:38">
      <c r="A20" t="s">
        <v>62</v>
      </c>
      <c r="B20" s="34">
        <v>125.33</v>
      </c>
      <c r="C20" s="34">
        <v>30.85</v>
      </c>
      <c r="D20" s="93">
        <f t="shared" si="0"/>
        <v>0</v>
      </c>
      <c r="E20" s="34">
        <v>0</v>
      </c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71.73</v>
      </c>
      <c r="N20">
        <v>231.38</v>
      </c>
      <c r="O20">
        <v>48.2</v>
      </c>
      <c r="P20">
        <v>1.55</v>
      </c>
      <c r="Q20">
        <v>7.01</v>
      </c>
      <c r="R20" s="93">
        <v>0</v>
      </c>
      <c r="S20" s="93">
        <v>0</v>
      </c>
      <c r="T20" s="93">
        <v>0</v>
      </c>
      <c r="U20">
        <v>1.69</v>
      </c>
      <c r="V20">
        <v>0</v>
      </c>
      <c r="W20">
        <v>2.13</v>
      </c>
      <c r="X20">
        <v>20</v>
      </c>
      <c r="Y20">
        <v>6.66</v>
      </c>
      <c r="Z20">
        <v>6.67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6</v>
      </c>
      <c r="AH20">
        <v>13.33</v>
      </c>
      <c r="AI20">
        <v>13.33</v>
      </c>
      <c r="AJ20">
        <v>23.14</v>
      </c>
      <c r="AK20">
        <v>0</v>
      </c>
      <c r="AL20">
        <v>0</v>
      </c>
    </row>
    <row r="21" spans="1:38">
      <c r="A21" t="s">
        <v>63</v>
      </c>
      <c r="B21" s="34">
        <v>125.33</v>
      </c>
      <c r="C21" s="34">
        <v>30.85</v>
      </c>
      <c r="D21" s="93">
        <f t="shared" si="0"/>
        <v>0</v>
      </c>
      <c r="E21" s="34">
        <v>0</v>
      </c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71.73</v>
      </c>
      <c r="N21">
        <v>271.14999999999998</v>
      </c>
      <c r="O21">
        <v>48.2</v>
      </c>
      <c r="P21">
        <v>1.55</v>
      </c>
      <c r="Q21">
        <v>7.01</v>
      </c>
      <c r="R21" s="93">
        <v>0</v>
      </c>
      <c r="S21" s="93">
        <v>0</v>
      </c>
      <c r="T21" s="93">
        <v>0</v>
      </c>
      <c r="U21">
        <v>1.69</v>
      </c>
      <c r="V21">
        <v>0</v>
      </c>
      <c r="W21">
        <v>2.13</v>
      </c>
      <c r="X21">
        <v>20</v>
      </c>
      <c r="Y21">
        <v>6.66</v>
      </c>
      <c r="Z21">
        <v>6.67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6</v>
      </c>
      <c r="AH21">
        <v>13.33</v>
      </c>
      <c r="AI21">
        <v>13.33</v>
      </c>
      <c r="AJ21">
        <v>23.14</v>
      </c>
      <c r="AK21">
        <v>0</v>
      </c>
      <c r="AL21">
        <v>0</v>
      </c>
    </row>
    <row r="22" spans="1:38">
      <c r="A22" t="s">
        <v>64</v>
      </c>
      <c r="B22" s="34">
        <v>144.62</v>
      </c>
      <c r="C22" s="34">
        <v>30.85</v>
      </c>
      <c r="D22" s="93">
        <f t="shared" si="0"/>
        <v>0</v>
      </c>
      <c r="E22" s="34">
        <v>0</v>
      </c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71.73</v>
      </c>
      <c r="N22">
        <v>271.14999999999998</v>
      </c>
      <c r="O22">
        <v>48.2</v>
      </c>
      <c r="P22">
        <v>1.55</v>
      </c>
      <c r="Q22">
        <v>7.01</v>
      </c>
      <c r="R22" s="93">
        <v>0</v>
      </c>
      <c r="S22" s="93">
        <v>0</v>
      </c>
      <c r="T22" s="93">
        <v>0</v>
      </c>
      <c r="U22">
        <v>1.69</v>
      </c>
      <c r="V22">
        <v>0</v>
      </c>
      <c r="W22">
        <v>2.13</v>
      </c>
      <c r="X22">
        <v>20</v>
      </c>
      <c r="Y22">
        <v>6.66</v>
      </c>
      <c r="Z22">
        <v>6.67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6</v>
      </c>
      <c r="AH22">
        <v>13.33</v>
      </c>
      <c r="AI22">
        <v>13.33</v>
      </c>
      <c r="AJ22">
        <v>24.1</v>
      </c>
      <c r="AK22">
        <v>0</v>
      </c>
      <c r="AL22">
        <v>0</v>
      </c>
    </row>
    <row r="23" spans="1:38">
      <c r="A23" t="s">
        <v>65</v>
      </c>
      <c r="B23" s="34">
        <v>185.33</v>
      </c>
      <c r="C23" s="34">
        <v>30.85</v>
      </c>
      <c r="D23" s="93">
        <f t="shared" si="0"/>
        <v>0</v>
      </c>
      <c r="E23" s="34">
        <v>0</v>
      </c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67.489999999999995</v>
      </c>
      <c r="N23">
        <v>271.14999999999998</v>
      </c>
      <c r="O23">
        <v>48.2</v>
      </c>
      <c r="P23">
        <v>1.55</v>
      </c>
      <c r="Q23">
        <v>7.01</v>
      </c>
      <c r="R23" s="93">
        <v>0</v>
      </c>
      <c r="S23" s="93">
        <v>0</v>
      </c>
      <c r="T23" s="93">
        <v>0</v>
      </c>
      <c r="U23">
        <v>1.61</v>
      </c>
      <c r="V23">
        <v>0</v>
      </c>
      <c r="W23">
        <v>2.13</v>
      </c>
      <c r="X23">
        <v>20</v>
      </c>
      <c r="Y23">
        <v>6.66</v>
      </c>
      <c r="Z23">
        <v>6.67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6</v>
      </c>
      <c r="AH23">
        <v>13.33</v>
      </c>
      <c r="AI23">
        <v>13.33</v>
      </c>
      <c r="AJ23">
        <v>24.1</v>
      </c>
      <c r="AK23">
        <v>0</v>
      </c>
      <c r="AL23">
        <v>0</v>
      </c>
    </row>
    <row r="24" spans="1:38">
      <c r="A24" t="s">
        <v>66</v>
      </c>
      <c r="B24" s="34">
        <v>233.53</v>
      </c>
      <c r="C24" s="34">
        <v>54.95</v>
      </c>
      <c r="D24" s="93">
        <f t="shared" si="0"/>
        <v>0</v>
      </c>
      <c r="E24" s="34">
        <v>0</v>
      </c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76.16</v>
      </c>
      <c r="N24">
        <v>271.14999999999998</v>
      </c>
      <c r="O24">
        <v>48.2</v>
      </c>
      <c r="P24">
        <v>1.55</v>
      </c>
      <c r="Q24">
        <v>7.01</v>
      </c>
      <c r="R24" s="93">
        <v>0</v>
      </c>
      <c r="S24" s="93">
        <v>0</v>
      </c>
      <c r="T24" s="93">
        <v>0</v>
      </c>
      <c r="U24">
        <v>1.61</v>
      </c>
      <c r="V24">
        <v>0</v>
      </c>
      <c r="W24">
        <v>2.13</v>
      </c>
      <c r="X24">
        <v>20</v>
      </c>
      <c r="Y24">
        <v>6.66</v>
      </c>
      <c r="Z24">
        <v>6.67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6</v>
      </c>
      <c r="AH24">
        <v>13.33</v>
      </c>
      <c r="AI24">
        <v>13.33</v>
      </c>
      <c r="AJ24">
        <v>24.1</v>
      </c>
      <c r="AK24">
        <v>0</v>
      </c>
      <c r="AL24">
        <v>0</v>
      </c>
    </row>
    <row r="25" spans="1:38">
      <c r="A25" t="s">
        <v>67</v>
      </c>
      <c r="B25" s="34">
        <v>260.89</v>
      </c>
      <c r="C25" s="34">
        <v>73.87</v>
      </c>
      <c r="D25" s="93">
        <f t="shared" si="0"/>
        <v>0</v>
      </c>
      <c r="E25" s="34">
        <v>0</v>
      </c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84.84</v>
      </c>
      <c r="N25">
        <v>271.14999999999998</v>
      </c>
      <c r="O25">
        <v>48.2</v>
      </c>
      <c r="P25">
        <v>1.55</v>
      </c>
      <c r="Q25">
        <v>7.01</v>
      </c>
      <c r="R25" s="93">
        <v>0</v>
      </c>
      <c r="S25" s="93">
        <v>0</v>
      </c>
      <c r="T25" s="93">
        <v>0</v>
      </c>
      <c r="U25">
        <v>1.61</v>
      </c>
      <c r="V25">
        <v>0</v>
      </c>
      <c r="W25">
        <v>2.13</v>
      </c>
      <c r="X25">
        <v>20</v>
      </c>
      <c r="Y25">
        <v>6.66</v>
      </c>
      <c r="Z25">
        <v>6.67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6</v>
      </c>
      <c r="AH25">
        <v>13.33</v>
      </c>
      <c r="AI25">
        <v>13.33</v>
      </c>
      <c r="AJ25">
        <v>24.1</v>
      </c>
      <c r="AK25">
        <v>0</v>
      </c>
      <c r="AL25">
        <v>0</v>
      </c>
    </row>
    <row r="26" spans="1:38">
      <c r="A26" t="s">
        <v>68</v>
      </c>
      <c r="B26" s="34">
        <v>260.89</v>
      </c>
      <c r="C26" s="34">
        <v>86.32</v>
      </c>
      <c r="D26" s="93">
        <f t="shared" si="0"/>
        <v>0</v>
      </c>
      <c r="E26" s="34">
        <v>0</v>
      </c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93.52</v>
      </c>
      <c r="N26">
        <v>271.14999999999998</v>
      </c>
      <c r="O26">
        <v>62.67</v>
      </c>
      <c r="P26">
        <v>1.55</v>
      </c>
      <c r="Q26">
        <v>7.01</v>
      </c>
      <c r="R26" s="93">
        <v>0</v>
      </c>
      <c r="S26" s="93">
        <v>0</v>
      </c>
      <c r="T26" s="93">
        <v>0</v>
      </c>
      <c r="U26">
        <v>1.61</v>
      </c>
      <c r="V26">
        <v>0</v>
      </c>
      <c r="W26">
        <v>2.13</v>
      </c>
      <c r="X26">
        <v>20</v>
      </c>
      <c r="Y26">
        <v>6.66</v>
      </c>
      <c r="Z26">
        <v>6.67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6</v>
      </c>
      <c r="AH26">
        <v>13.33</v>
      </c>
      <c r="AI26">
        <v>13.33</v>
      </c>
      <c r="AJ26">
        <v>24.1</v>
      </c>
      <c r="AK26">
        <v>0</v>
      </c>
      <c r="AL26">
        <v>0</v>
      </c>
    </row>
    <row r="27" spans="1:38">
      <c r="A27" t="s">
        <v>69</v>
      </c>
      <c r="B27" s="34">
        <v>260.89</v>
      </c>
      <c r="C27" s="34">
        <v>86.32</v>
      </c>
      <c r="D27" s="93">
        <f t="shared" si="0"/>
        <v>0.1</v>
      </c>
      <c r="E27" s="34">
        <v>0</v>
      </c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77.13</v>
      </c>
      <c r="N27">
        <v>271.14999999999998</v>
      </c>
      <c r="O27">
        <v>91.59</v>
      </c>
      <c r="P27">
        <v>1.48</v>
      </c>
      <c r="Q27">
        <v>7.01</v>
      </c>
      <c r="R27" s="93">
        <v>0.1</v>
      </c>
      <c r="S27" s="93">
        <v>0</v>
      </c>
      <c r="T27" s="93">
        <v>0</v>
      </c>
      <c r="U27">
        <v>1.61</v>
      </c>
      <c r="V27">
        <v>0</v>
      </c>
      <c r="W27">
        <v>2.13</v>
      </c>
      <c r="X27">
        <v>20</v>
      </c>
      <c r="Y27">
        <v>6.66</v>
      </c>
      <c r="Z27">
        <v>6.67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6</v>
      </c>
      <c r="AH27">
        <v>13.33</v>
      </c>
      <c r="AI27">
        <v>13.33</v>
      </c>
      <c r="AJ27">
        <v>24.1</v>
      </c>
      <c r="AK27">
        <v>0</v>
      </c>
      <c r="AL27">
        <v>0</v>
      </c>
    </row>
    <row r="28" spans="1:38">
      <c r="A28" t="s">
        <v>70</v>
      </c>
      <c r="B28" s="34">
        <v>260.89</v>
      </c>
      <c r="C28" s="34">
        <v>86.32</v>
      </c>
      <c r="D28" s="93">
        <f t="shared" si="0"/>
        <v>1.19</v>
      </c>
      <c r="E28" s="34">
        <v>0</v>
      </c>
      <c r="F28" s="34"/>
      <c r="G28" s="34"/>
      <c r="H28" s="34"/>
      <c r="I28" s="34"/>
      <c r="J28" s="37">
        <v>0</v>
      </c>
      <c r="K28" s="37">
        <v>0</v>
      </c>
      <c r="L28" s="37">
        <v>0</v>
      </c>
      <c r="M28">
        <v>106.05</v>
      </c>
      <c r="N28">
        <v>271.14999999999998</v>
      </c>
      <c r="O28">
        <v>100.98</v>
      </c>
      <c r="P28">
        <v>1.48</v>
      </c>
      <c r="Q28">
        <v>7.01</v>
      </c>
      <c r="R28" s="93">
        <v>0.19</v>
      </c>
      <c r="S28" s="93">
        <v>1</v>
      </c>
      <c r="T28" s="93">
        <v>0</v>
      </c>
      <c r="U28">
        <v>1.61</v>
      </c>
      <c r="V28">
        <v>0</v>
      </c>
      <c r="W28">
        <v>2.13</v>
      </c>
      <c r="X28">
        <v>20</v>
      </c>
      <c r="Y28">
        <v>6.66</v>
      </c>
      <c r="Z28">
        <v>6.67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6</v>
      </c>
      <c r="AH28">
        <v>13.33</v>
      </c>
      <c r="AI28">
        <v>13.33</v>
      </c>
      <c r="AJ28">
        <v>24.1</v>
      </c>
      <c r="AK28">
        <v>0</v>
      </c>
      <c r="AL28">
        <v>0</v>
      </c>
    </row>
    <row r="29" spans="1:38">
      <c r="A29" t="s">
        <v>71</v>
      </c>
      <c r="B29" s="34">
        <v>260.89</v>
      </c>
      <c r="C29" s="34">
        <v>86.32</v>
      </c>
      <c r="D29" s="93">
        <f t="shared" si="0"/>
        <v>8.8999999999999986</v>
      </c>
      <c r="E29" s="34">
        <v>0</v>
      </c>
      <c r="F29" s="34"/>
      <c r="G29" s="34"/>
      <c r="H29" s="34"/>
      <c r="I29" s="34"/>
      <c r="J29" s="37">
        <v>0</v>
      </c>
      <c r="K29" s="37">
        <v>0</v>
      </c>
      <c r="L29" s="37">
        <v>0</v>
      </c>
      <c r="M29">
        <v>106.05</v>
      </c>
      <c r="N29">
        <v>271.14999999999998</v>
      </c>
      <c r="O29">
        <v>100.98</v>
      </c>
      <c r="P29">
        <v>1.48</v>
      </c>
      <c r="Q29">
        <v>7.01</v>
      </c>
      <c r="R29" s="93">
        <v>3.35</v>
      </c>
      <c r="S29" s="93">
        <v>3</v>
      </c>
      <c r="T29" s="93">
        <v>2.5499999999999998</v>
      </c>
      <c r="U29">
        <v>1.61</v>
      </c>
      <c r="V29">
        <v>0</v>
      </c>
      <c r="W29">
        <v>2.13</v>
      </c>
      <c r="X29">
        <v>20</v>
      </c>
      <c r="Y29">
        <v>6.66</v>
      </c>
      <c r="Z29">
        <v>6.67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6</v>
      </c>
      <c r="AH29">
        <v>13.33</v>
      </c>
      <c r="AI29">
        <v>13.33</v>
      </c>
      <c r="AJ29">
        <v>24.1</v>
      </c>
      <c r="AK29">
        <v>0</v>
      </c>
      <c r="AL29">
        <v>0</v>
      </c>
    </row>
    <row r="30" spans="1:38">
      <c r="A30" t="s">
        <v>72</v>
      </c>
      <c r="B30" s="34">
        <v>260.89</v>
      </c>
      <c r="C30" s="34">
        <v>86.32</v>
      </c>
      <c r="D30" s="93">
        <f t="shared" si="0"/>
        <v>25.020000000000003</v>
      </c>
      <c r="E30" s="34">
        <v>0</v>
      </c>
      <c r="F30" s="34"/>
      <c r="G30" s="34"/>
      <c r="H30" s="34"/>
      <c r="I30" s="34"/>
      <c r="J30" s="37">
        <v>0</v>
      </c>
      <c r="K30" s="37">
        <v>0</v>
      </c>
      <c r="L30" s="37">
        <v>0</v>
      </c>
      <c r="M30">
        <v>118.01</v>
      </c>
      <c r="N30">
        <v>271.14999999999998</v>
      </c>
      <c r="O30">
        <v>100.98</v>
      </c>
      <c r="P30">
        <v>1.48</v>
      </c>
      <c r="Q30">
        <v>7.01</v>
      </c>
      <c r="R30" s="93">
        <v>9.1300000000000008</v>
      </c>
      <c r="S30" s="93">
        <v>10</v>
      </c>
      <c r="T30" s="93">
        <v>5.89</v>
      </c>
      <c r="U30">
        <v>1.61</v>
      </c>
      <c r="V30">
        <v>1.8189489999999999</v>
      </c>
      <c r="W30">
        <v>2.13</v>
      </c>
      <c r="X30">
        <v>20</v>
      </c>
      <c r="Y30">
        <v>6.66</v>
      </c>
      <c r="Z30">
        <v>6.67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6</v>
      </c>
      <c r="AH30">
        <v>13.33</v>
      </c>
      <c r="AI30">
        <v>13.33</v>
      </c>
      <c r="AJ30">
        <v>24.1</v>
      </c>
      <c r="AK30">
        <v>3.5</v>
      </c>
      <c r="AL30">
        <v>1.5</v>
      </c>
    </row>
    <row r="31" spans="1:38">
      <c r="A31" t="s">
        <v>73</v>
      </c>
      <c r="B31" s="34">
        <v>260.89</v>
      </c>
      <c r="C31" s="34">
        <v>86.32</v>
      </c>
      <c r="D31" s="93">
        <f t="shared" si="0"/>
        <v>46.92</v>
      </c>
      <c r="E31" s="34">
        <v>0</v>
      </c>
      <c r="F31" s="34"/>
      <c r="G31" s="34"/>
      <c r="H31" s="34"/>
      <c r="I31" s="34"/>
      <c r="J31" s="37">
        <v>0.04</v>
      </c>
      <c r="K31" s="37">
        <v>0.04</v>
      </c>
      <c r="L31" s="37">
        <v>0.04</v>
      </c>
      <c r="M31">
        <v>118.01</v>
      </c>
      <c r="N31">
        <v>271.14999999999998</v>
      </c>
      <c r="O31">
        <v>100.98</v>
      </c>
      <c r="P31">
        <v>1.48</v>
      </c>
      <c r="Q31">
        <v>7.01</v>
      </c>
      <c r="R31" s="93">
        <v>17.47</v>
      </c>
      <c r="S31" s="93">
        <v>17</v>
      </c>
      <c r="T31" s="93">
        <v>12.45</v>
      </c>
      <c r="U31">
        <v>1.61</v>
      </c>
      <c r="V31">
        <v>8.0539559999999994</v>
      </c>
      <c r="W31">
        <v>2.08</v>
      </c>
      <c r="X31">
        <v>20</v>
      </c>
      <c r="Y31">
        <v>6.66</v>
      </c>
      <c r="Z31">
        <v>6.67</v>
      </c>
      <c r="AA31">
        <v>0.02</v>
      </c>
      <c r="AB31">
        <v>0</v>
      </c>
      <c r="AC31">
        <v>0</v>
      </c>
      <c r="AD31">
        <v>0.5</v>
      </c>
      <c r="AE31">
        <v>1</v>
      </c>
      <c r="AF31">
        <v>0</v>
      </c>
      <c r="AG31">
        <v>6</v>
      </c>
      <c r="AH31">
        <v>13.33</v>
      </c>
      <c r="AI31">
        <v>13.33</v>
      </c>
      <c r="AJ31">
        <v>23.14</v>
      </c>
      <c r="AK31">
        <v>7</v>
      </c>
      <c r="AL31">
        <v>3</v>
      </c>
    </row>
    <row r="32" spans="1:38">
      <c r="A32" t="s">
        <v>74</v>
      </c>
      <c r="B32" s="34">
        <v>260.89</v>
      </c>
      <c r="C32" s="34">
        <v>86.32</v>
      </c>
      <c r="D32" s="93">
        <f t="shared" si="0"/>
        <v>73.930000000000007</v>
      </c>
      <c r="E32" s="34">
        <v>0</v>
      </c>
      <c r="F32" s="34"/>
      <c r="G32" s="34"/>
      <c r="H32" s="34"/>
      <c r="I32" s="34"/>
      <c r="J32" s="37">
        <v>0.21</v>
      </c>
      <c r="K32" s="37">
        <v>0.21</v>
      </c>
      <c r="L32" s="37">
        <v>0.22</v>
      </c>
      <c r="M32">
        <v>118.01</v>
      </c>
      <c r="N32">
        <v>271.14999999999998</v>
      </c>
      <c r="O32">
        <v>100.98</v>
      </c>
      <c r="P32">
        <v>1.48</v>
      </c>
      <c r="Q32">
        <v>7.01</v>
      </c>
      <c r="R32" s="93">
        <v>26.89</v>
      </c>
      <c r="S32" s="93">
        <v>26.89</v>
      </c>
      <c r="T32" s="93">
        <v>20.149999999999999</v>
      </c>
      <c r="U32">
        <v>1.61</v>
      </c>
      <c r="V32">
        <v>15.251936000000001</v>
      </c>
      <c r="W32">
        <v>2.08</v>
      </c>
      <c r="X32">
        <v>20</v>
      </c>
      <c r="Y32">
        <v>6.66</v>
      </c>
      <c r="Z32">
        <v>6.67</v>
      </c>
      <c r="AA32">
        <v>3.33</v>
      </c>
      <c r="AB32">
        <v>0.66</v>
      </c>
      <c r="AC32">
        <v>0.31</v>
      </c>
      <c r="AD32">
        <v>1</v>
      </c>
      <c r="AE32">
        <v>1</v>
      </c>
      <c r="AF32">
        <v>1</v>
      </c>
      <c r="AG32">
        <v>6</v>
      </c>
      <c r="AH32">
        <v>13.33</v>
      </c>
      <c r="AI32">
        <v>13.33</v>
      </c>
      <c r="AJ32">
        <v>23.14</v>
      </c>
      <c r="AK32">
        <v>11</v>
      </c>
      <c r="AL32">
        <v>4</v>
      </c>
    </row>
    <row r="33" spans="1:38">
      <c r="A33" t="s">
        <v>75</v>
      </c>
      <c r="B33" s="34">
        <v>260.89</v>
      </c>
      <c r="C33" s="34">
        <v>86.32</v>
      </c>
      <c r="D33" s="93">
        <f t="shared" si="0"/>
        <v>90</v>
      </c>
      <c r="E33" s="34">
        <v>0</v>
      </c>
      <c r="F33" s="34"/>
      <c r="G33" s="34"/>
      <c r="H33" s="34"/>
      <c r="I33" s="34"/>
      <c r="J33" s="37">
        <v>0.61</v>
      </c>
      <c r="K33" s="37">
        <v>0.61</v>
      </c>
      <c r="L33" s="37">
        <v>0.63</v>
      </c>
      <c r="M33">
        <v>118.01</v>
      </c>
      <c r="N33">
        <v>271.14999999999998</v>
      </c>
      <c r="O33">
        <v>100.98</v>
      </c>
      <c r="P33">
        <v>1.48</v>
      </c>
      <c r="Q33">
        <v>7.01</v>
      </c>
      <c r="R33" s="93">
        <v>30</v>
      </c>
      <c r="S33" s="93">
        <v>30</v>
      </c>
      <c r="T33" s="93">
        <v>30</v>
      </c>
      <c r="U33">
        <v>1.61</v>
      </c>
      <c r="V33">
        <v>22.702818000000001</v>
      </c>
      <c r="W33">
        <v>2.08</v>
      </c>
      <c r="X33">
        <v>20</v>
      </c>
      <c r="Y33">
        <v>6.66</v>
      </c>
      <c r="Z33">
        <v>6.67</v>
      </c>
      <c r="AA33">
        <v>11.32</v>
      </c>
      <c r="AB33">
        <v>2.2599999999999998</v>
      </c>
      <c r="AC33">
        <v>1.53</v>
      </c>
      <c r="AD33">
        <v>3</v>
      </c>
      <c r="AE33">
        <v>5</v>
      </c>
      <c r="AF33">
        <v>2</v>
      </c>
      <c r="AG33">
        <v>6</v>
      </c>
      <c r="AH33">
        <v>13.33</v>
      </c>
      <c r="AI33">
        <v>13.33</v>
      </c>
      <c r="AJ33">
        <v>23.14</v>
      </c>
      <c r="AK33">
        <v>14</v>
      </c>
      <c r="AL33">
        <v>6</v>
      </c>
    </row>
    <row r="34" spans="1:38">
      <c r="A34" t="s">
        <v>76</v>
      </c>
      <c r="B34" s="34">
        <v>260.89</v>
      </c>
      <c r="C34" s="34">
        <v>86.32</v>
      </c>
      <c r="D34" s="93">
        <f t="shared" si="0"/>
        <v>90</v>
      </c>
      <c r="E34" s="34">
        <v>0</v>
      </c>
      <c r="F34" s="34"/>
      <c r="G34" s="34"/>
      <c r="H34" s="34"/>
      <c r="I34" s="34"/>
      <c r="J34" s="37">
        <v>1.18</v>
      </c>
      <c r="K34" s="37">
        <v>1.18</v>
      </c>
      <c r="L34" s="37">
        <v>1.21</v>
      </c>
      <c r="M34">
        <v>118.01</v>
      </c>
      <c r="N34">
        <v>271.14999999999998</v>
      </c>
      <c r="O34">
        <v>100.98</v>
      </c>
      <c r="P34">
        <v>1.48</v>
      </c>
      <c r="Q34">
        <v>7.01</v>
      </c>
      <c r="R34" s="93">
        <v>30</v>
      </c>
      <c r="S34" s="93">
        <v>30</v>
      </c>
      <c r="T34" s="93">
        <v>30</v>
      </c>
      <c r="U34">
        <v>1.61</v>
      </c>
      <c r="V34">
        <v>31.593295999999999</v>
      </c>
      <c r="W34">
        <v>2.08</v>
      </c>
      <c r="X34">
        <v>20</v>
      </c>
      <c r="Y34">
        <v>6.66</v>
      </c>
      <c r="Z34">
        <v>6.67</v>
      </c>
      <c r="AA34">
        <v>22.65</v>
      </c>
      <c r="AB34">
        <v>4.53</v>
      </c>
      <c r="AC34">
        <v>7.65</v>
      </c>
      <c r="AD34">
        <v>7</v>
      </c>
      <c r="AE34">
        <v>9</v>
      </c>
      <c r="AF34">
        <v>5</v>
      </c>
      <c r="AG34">
        <v>6</v>
      </c>
      <c r="AH34">
        <v>13.33</v>
      </c>
      <c r="AI34">
        <v>13.33</v>
      </c>
      <c r="AJ34">
        <v>22.17</v>
      </c>
      <c r="AK34">
        <v>22</v>
      </c>
      <c r="AL34">
        <v>10</v>
      </c>
    </row>
    <row r="35" spans="1:38">
      <c r="A35" t="s">
        <v>77</v>
      </c>
      <c r="B35" s="34">
        <v>260.89</v>
      </c>
      <c r="C35" s="34">
        <v>86.32</v>
      </c>
      <c r="D35" s="93">
        <f t="shared" si="0"/>
        <v>90.5</v>
      </c>
      <c r="E35" s="34">
        <v>0</v>
      </c>
      <c r="F35" s="34"/>
      <c r="G35" s="34"/>
      <c r="H35" s="34"/>
      <c r="I35" s="34"/>
      <c r="J35" s="37">
        <v>1.97</v>
      </c>
      <c r="K35" s="37">
        <v>1.97</v>
      </c>
      <c r="L35" s="37">
        <v>2.02</v>
      </c>
      <c r="M35">
        <v>118.01</v>
      </c>
      <c r="N35">
        <v>271.14999999999998</v>
      </c>
      <c r="O35">
        <v>100.98</v>
      </c>
      <c r="P35">
        <v>1.48</v>
      </c>
      <c r="Q35">
        <v>9.8000000000000007</v>
      </c>
      <c r="R35" s="93">
        <v>30.16</v>
      </c>
      <c r="S35" s="93">
        <v>30.17</v>
      </c>
      <c r="T35" s="93">
        <v>30.17</v>
      </c>
      <c r="U35">
        <v>1.61</v>
      </c>
      <c r="V35">
        <v>41.738557</v>
      </c>
      <c r="W35">
        <v>2.08</v>
      </c>
      <c r="X35">
        <v>20</v>
      </c>
      <c r="Y35">
        <v>6.66</v>
      </c>
      <c r="Z35">
        <v>6.67</v>
      </c>
      <c r="AA35">
        <v>39.83</v>
      </c>
      <c r="AB35">
        <v>7.97</v>
      </c>
      <c r="AC35">
        <v>14.74</v>
      </c>
      <c r="AD35">
        <v>7</v>
      </c>
      <c r="AE35">
        <v>15</v>
      </c>
      <c r="AF35">
        <v>8</v>
      </c>
      <c r="AG35">
        <v>6</v>
      </c>
      <c r="AH35">
        <v>13.33</v>
      </c>
      <c r="AI35">
        <v>13.33</v>
      </c>
      <c r="AJ35">
        <v>22.17</v>
      </c>
      <c r="AK35">
        <v>35</v>
      </c>
      <c r="AL35">
        <v>15</v>
      </c>
    </row>
    <row r="36" spans="1:38">
      <c r="A36" t="s">
        <v>78</v>
      </c>
      <c r="B36" s="34">
        <v>260.89</v>
      </c>
      <c r="C36" s="34">
        <v>86.32</v>
      </c>
      <c r="D36" s="93">
        <f t="shared" si="0"/>
        <v>90.5</v>
      </c>
      <c r="E36" s="34">
        <v>0</v>
      </c>
      <c r="F36" s="34"/>
      <c r="G36" s="34"/>
      <c r="H36" s="34"/>
      <c r="I36" s="34"/>
      <c r="J36" s="37">
        <v>2.93</v>
      </c>
      <c r="K36" s="37">
        <v>2.93</v>
      </c>
      <c r="L36" s="37">
        <v>3.01</v>
      </c>
      <c r="M36">
        <v>118.01</v>
      </c>
      <c r="N36">
        <v>271.14999999999998</v>
      </c>
      <c r="O36">
        <v>100.98</v>
      </c>
      <c r="P36">
        <v>1.48</v>
      </c>
      <c r="Q36">
        <v>9.74</v>
      </c>
      <c r="R36" s="93">
        <v>30.16</v>
      </c>
      <c r="S36" s="93">
        <v>30.17</v>
      </c>
      <c r="T36" s="93">
        <v>30.17</v>
      </c>
      <c r="U36">
        <v>1.61</v>
      </c>
      <c r="V36">
        <v>52.360441000000002</v>
      </c>
      <c r="W36">
        <v>2.08</v>
      </c>
      <c r="X36">
        <v>20</v>
      </c>
      <c r="Y36">
        <v>6.66</v>
      </c>
      <c r="Z36">
        <v>6.67</v>
      </c>
      <c r="AA36">
        <v>58.01</v>
      </c>
      <c r="AB36">
        <v>11.6</v>
      </c>
      <c r="AC36">
        <v>21.83</v>
      </c>
      <c r="AD36">
        <v>10</v>
      </c>
      <c r="AE36">
        <v>23</v>
      </c>
      <c r="AF36">
        <v>11</v>
      </c>
      <c r="AG36">
        <v>6</v>
      </c>
      <c r="AH36">
        <v>13.33</v>
      </c>
      <c r="AI36">
        <v>13.33</v>
      </c>
      <c r="AJ36">
        <v>22.17</v>
      </c>
      <c r="AK36">
        <v>49</v>
      </c>
      <c r="AL36">
        <v>21</v>
      </c>
    </row>
    <row r="37" spans="1:38">
      <c r="A37" t="s">
        <v>79</v>
      </c>
      <c r="B37" s="34">
        <v>260.89</v>
      </c>
      <c r="C37" s="34">
        <v>86.32</v>
      </c>
      <c r="D37" s="93">
        <f t="shared" si="0"/>
        <v>95</v>
      </c>
      <c r="E37" s="34">
        <v>0</v>
      </c>
      <c r="F37" s="34"/>
      <c r="G37" s="34"/>
      <c r="H37" s="34"/>
      <c r="I37" s="34"/>
      <c r="J37" s="37">
        <v>4.21</v>
      </c>
      <c r="K37" s="37">
        <v>4.21</v>
      </c>
      <c r="L37" s="37">
        <v>4.32</v>
      </c>
      <c r="M37">
        <v>118.01</v>
      </c>
      <c r="N37">
        <v>271.14999999999998</v>
      </c>
      <c r="O37">
        <v>100.98</v>
      </c>
      <c r="P37">
        <v>1.48</v>
      </c>
      <c r="Q37">
        <v>9.6</v>
      </c>
      <c r="R37" s="93">
        <v>31.66</v>
      </c>
      <c r="S37" s="93">
        <v>31.67</v>
      </c>
      <c r="T37" s="93">
        <v>31.67</v>
      </c>
      <c r="U37">
        <v>1.61</v>
      </c>
      <c r="V37">
        <v>62.64188</v>
      </c>
      <c r="W37">
        <v>2.08</v>
      </c>
      <c r="X37">
        <v>20</v>
      </c>
      <c r="Y37">
        <v>6.66</v>
      </c>
      <c r="Z37">
        <v>6.67</v>
      </c>
      <c r="AA37">
        <v>77.819999999999993</v>
      </c>
      <c r="AB37">
        <v>15.56</v>
      </c>
      <c r="AC37">
        <v>28.91</v>
      </c>
      <c r="AD37">
        <v>12</v>
      </c>
      <c r="AE37">
        <v>30</v>
      </c>
      <c r="AF37">
        <v>15</v>
      </c>
      <c r="AG37">
        <v>6</v>
      </c>
      <c r="AH37">
        <v>13.33</v>
      </c>
      <c r="AI37">
        <v>13.33</v>
      </c>
      <c r="AJ37">
        <v>22.17</v>
      </c>
      <c r="AK37">
        <v>63</v>
      </c>
      <c r="AL37">
        <v>27</v>
      </c>
    </row>
    <row r="38" spans="1:38">
      <c r="A38" t="s">
        <v>80</v>
      </c>
      <c r="B38" s="34">
        <v>260.89</v>
      </c>
      <c r="C38" s="34">
        <v>86.32</v>
      </c>
      <c r="D38" s="93">
        <f t="shared" si="0"/>
        <v>95</v>
      </c>
      <c r="E38" s="34">
        <v>0</v>
      </c>
      <c r="F38" s="34"/>
      <c r="G38" s="34"/>
      <c r="H38" s="34"/>
      <c r="I38" s="34"/>
      <c r="J38" s="37">
        <v>5.45</v>
      </c>
      <c r="K38" s="37">
        <v>5.45</v>
      </c>
      <c r="L38" s="37">
        <v>5.59</v>
      </c>
      <c r="M38">
        <v>118.01</v>
      </c>
      <c r="N38">
        <v>271.14999999999998</v>
      </c>
      <c r="O38">
        <v>100.98</v>
      </c>
      <c r="P38">
        <v>1.48</v>
      </c>
      <c r="Q38">
        <v>9.2799999999999994</v>
      </c>
      <c r="R38" s="93">
        <v>31.66</v>
      </c>
      <c r="S38" s="93">
        <v>31.67</v>
      </c>
      <c r="T38" s="93">
        <v>31.67</v>
      </c>
      <c r="U38">
        <v>1.61</v>
      </c>
      <c r="V38">
        <v>72.660690000000002</v>
      </c>
      <c r="W38">
        <v>2.08</v>
      </c>
      <c r="X38">
        <v>20</v>
      </c>
      <c r="Y38">
        <v>6.66</v>
      </c>
      <c r="Z38">
        <v>6.67</v>
      </c>
      <c r="AA38">
        <v>97.49</v>
      </c>
      <c r="AB38">
        <v>19.5</v>
      </c>
      <c r="AC38">
        <v>35.31</v>
      </c>
      <c r="AD38">
        <v>17</v>
      </c>
      <c r="AE38">
        <v>38</v>
      </c>
      <c r="AF38">
        <v>19</v>
      </c>
      <c r="AG38">
        <v>6</v>
      </c>
      <c r="AH38">
        <v>13.33</v>
      </c>
      <c r="AI38">
        <v>13.33</v>
      </c>
      <c r="AJ38">
        <v>22.17</v>
      </c>
      <c r="AK38">
        <v>77</v>
      </c>
      <c r="AL38">
        <v>33</v>
      </c>
    </row>
    <row r="39" spans="1:38">
      <c r="A39" t="s">
        <v>81</v>
      </c>
      <c r="B39" s="34">
        <v>260.89</v>
      </c>
      <c r="C39" s="34">
        <v>86.32</v>
      </c>
      <c r="D39" s="93">
        <f t="shared" si="0"/>
        <v>95</v>
      </c>
      <c r="E39" s="34">
        <v>0</v>
      </c>
      <c r="F39" s="34"/>
      <c r="G39" s="34"/>
      <c r="H39" s="34"/>
      <c r="I39" s="34"/>
      <c r="J39" s="37">
        <v>6.76</v>
      </c>
      <c r="K39" s="37">
        <v>6.76</v>
      </c>
      <c r="L39" s="37">
        <v>6.93</v>
      </c>
      <c r="M39">
        <v>118.01</v>
      </c>
      <c r="N39">
        <v>271.14999999999998</v>
      </c>
      <c r="O39">
        <v>100.98</v>
      </c>
      <c r="P39">
        <v>1.48</v>
      </c>
      <c r="Q39">
        <v>9.1199999999999992</v>
      </c>
      <c r="R39" s="93">
        <v>31.66</v>
      </c>
      <c r="S39" s="93">
        <v>31.67</v>
      </c>
      <c r="T39" s="93">
        <v>31.67</v>
      </c>
      <c r="U39">
        <v>1.61</v>
      </c>
      <c r="V39">
        <v>75.491247000000001</v>
      </c>
      <c r="W39">
        <v>2.08</v>
      </c>
      <c r="X39">
        <v>0</v>
      </c>
      <c r="Y39">
        <v>0</v>
      </c>
      <c r="Z39">
        <v>0</v>
      </c>
      <c r="AA39">
        <v>116.73</v>
      </c>
      <c r="AB39">
        <v>23.35</v>
      </c>
      <c r="AC39">
        <v>41.86</v>
      </c>
      <c r="AD39">
        <v>21</v>
      </c>
      <c r="AE39">
        <v>45</v>
      </c>
      <c r="AF39">
        <v>22</v>
      </c>
      <c r="AG39">
        <v>6</v>
      </c>
      <c r="AH39">
        <v>13.33</v>
      </c>
      <c r="AI39">
        <v>13.33</v>
      </c>
      <c r="AJ39">
        <v>22.17</v>
      </c>
      <c r="AK39">
        <v>82</v>
      </c>
      <c r="AL39">
        <v>35</v>
      </c>
    </row>
    <row r="40" spans="1:38">
      <c r="A40" t="s">
        <v>82</v>
      </c>
      <c r="B40" s="34">
        <v>260.89</v>
      </c>
      <c r="C40" s="34">
        <v>86.32</v>
      </c>
      <c r="D40" s="93">
        <f t="shared" si="0"/>
        <v>95</v>
      </c>
      <c r="E40" s="34">
        <v>0</v>
      </c>
      <c r="F40" s="34"/>
      <c r="G40" s="34"/>
      <c r="H40" s="34"/>
      <c r="I40" s="34"/>
      <c r="J40" s="37">
        <v>7.92</v>
      </c>
      <c r="K40" s="37">
        <v>7.92</v>
      </c>
      <c r="L40" s="37">
        <v>8.1199999999999992</v>
      </c>
      <c r="M40">
        <v>118.01</v>
      </c>
      <c r="N40">
        <v>271.14999999999998</v>
      </c>
      <c r="O40">
        <v>100.98</v>
      </c>
      <c r="P40">
        <v>1.48</v>
      </c>
      <c r="Q40">
        <v>8.92</v>
      </c>
      <c r="R40" s="93">
        <v>31.66</v>
      </c>
      <c r="S40" s="93">
        <v>31.67</v>
      </c>
      <c r="T40" s="93">
        <v>31.67</v>
      </c>
      <c r="U40">
        <v>1.61</v>
      </c>
      <c r="V40">
        <v>84.410905999999997</v>
      </c>
      <c r="W40">
        <v>2.08</v>
      </c>
      <c r="X40">
        <v>0</v>
      </c>
      <c r="Y40">
        <v>0</v>
      </c>
      <c r="Z40">
        <v>0</v>
      </c>
      <c r="AA40">
        <v>135.57</v>
      </c>
      <c r="AB40">
        <v>27.11</v>
      </c>
      <c r="AC40">
        <v>47.36</v>
      </c>
      <c r="AD40">
        <v>23</v>
      </c>
      <c r="AE40">
        <v>52</v>
      </c>
      <c r="AF40">
        <v>26</v>
      </c>
      <c r="AG40">
        <v>6</v>
      </c>
      <c r="AH40">
        <v>13.33</v>
      </c>
      <c r="AI40">
        <v>13.33</v>
      </c>
      <c r="AJ40">
        <v>22.17</v>
      </c>
      <c r="AK40">
        <v>95</v>
      </c>
      <c r="AL40">
        <v>40</v>
      </c>
    </row>
    <row r="41" spans="1:38">
      <c r="A41" t="s">
        <v>83</v>
      </c>
      <c r="B41" s="34">
        <v>260.89</v>
      </c>
      <c r="C41" s="34">
        <v>86.32</v>
      </c>
      <c r="D41" s="93">
        <f t="shared" si="0"/>
        <v>95</v>
      </c>
      <c r="E41" s="34">
        <v>0</v>
      </c>
      <c r="F41" s="34"/>
      <c r="G41" s="34"/>
      <c r="H41" s="34"/>
      <c r="I41" s="34"/>
      <c r="J41" s="37">
        <v>8.92</v>
      </c>
      <c r="K41" s="37">
        <v>8.92</v>
      </c>
      <c r="L41" s="37">
        <v>9.14</v>
      </c>
      <c r="M41">
        <v>118.01</v>
      </c>
      <c r="N41">
        <v>271.14999999999998</v>
      </c>
      <c r="O41">
        <v>100.98</v>
      </c>
      <c r="P41">
        <v>1.48</v>
      </c>
      <c r="Q41">
        <v>8.52</v>
      </c>
      <c r="R41" s="93">
        <v>31.66</v>
      </c>
      <c r="S41" s="93">
        <v>31.67</v>
      </c>
      <c r="T41" s="93">
        <v>31.67</v>
      </c>
      <c r="U41">
        <v>1.61</v>
      </c>
      <c r="V41">
        <v>92.630221000000006</v>
      </c>
      <c r="W41">
        <v>2.08</v>
      </c>
      <c r="X41">
        <v>0</v>
      </c>
      <c r="Y41">
        <v>0</v>
      </c>
      <c r="Z41">
        <v>0</v>
      </c>
      <c r="AA41">
        <v>145.52000000000001</v>
      </c>
      <c r="AB41">
        <v>29.1</v>
      </c>
      <c r="AC41">
        <v>52.25</v>
      </c>
      <c r="AD41">
        <v>27.58</v>
      </c>
      <c r="AE41">
        <v>57</v>
      </c>
      <c r="AF41">
        <v>29</v>
      </c>
      <c r="AG41">
        <v>6</v>
      </c>
      <c r="AH41">
        <v>13.33</v>
      </c>
      <c r="AI41">
        <v>13.33</v>
      </c>
      <c r="AJ41">
        <v>22.17</v>
      </c>
      <c r="AK41">
        <v>105</v>
      </c>
      <c r="AL41">
        <v>45</v>
      </c>
    </row>
    <row r="42" spans="1:38">
      <c r="A42" t="s">
        <v>84</v>
      </c>
      <c r="B42" s="34">
        <v>260.89</v>
      </c>
      <c r="C42" s="34">
        <v>86.32</v>
      </c>
      <c r="D42" s="93">
        <f t="shared" si="0"/>
        <v>96.5</v>
      </c>
      <c r="E42" s="34">
        <v>0</v>
      </c>
      <c r="F42" s="34"/>
      <c r="G42" s="34"/>
      <c r="H42" s="34"/>
      <c r="I42" s="34"/>
      <c r="J42" s="37">
        <v>9.8800000000000008</v>
      </c>
      <c r="K42" s="37">
        <v>9.8800000000000008</v>
      </c>
      <c r="L42" s="37">
        <v>10.130000000000001</v>
      </c>
      <c r="M42">
        <v>118.01</v>
      </c>
      <c r="N42">
        <v>271.14999999999998</v>
      </c>
      <c r="O42">
        <v>100.98</v>
      </c>
      <c r="P42">
        <v>1.48</v>
      </c>
      <c r="Q42">
        <v>8.06</v>
      </c>
      <c r="R42" s="93">
        <v>32.159999999999997</v>
      </c>
      <c r="S42" s="93">
        <v>32.17</v>
      </c>
      <c r="T42" s="93">
        <v>32.17</v>
      </c>
      <c r="U42">
        <v>1.61</v>
      </c>
      <c r="V42">
        <v>100.421548</v>
      </c>
      <c r="W42">
        <v>2.08</v>
      </c>
      <c r="X42">
        <v>0</v>
      </c>
      <c r="Y42">
        <v>0</v>
      </c>
      <c r="Z42">
        <v>0</v>
      </c>
      <c r="AA42">
        <v>160.61000000000001</v>
      </c>
      <c r="AB42">
        <v>32.119999999999997</v>
      </c>
      <c r="AC42">
        <v>57.29</v>
      </c>
      <c r="AD42">
        <v>30.36</v>
      </c>
      <c r="AE42">
        <v>62</v>
      </c>
      <c r="AF42">
        <v>31</v>
      </c>
      <c r="AG42">
        <v>6</v>
      </c>
      <c r="AH42">
        <v>13.33</v>
      </c>
      <c r="AI42">
        <v>13.33</v>
      </c>
      <c r="AJ42">
        <v>22.17</v>
      </c>
      <c r="AK42">
        <v>124</v>
      </c>
      <c r="AL42">
        <v>53</v>
      </c>
    </row>
    <row r="43" spans="1:38">
      <c r="A43" t="s">
        <v>85</v>
      </c>
      <c r="B43" s="34">
        <v>260.89</v>
      </c>
      <c r="C43" s="34">
        <v>86.32</v>
      </c>
      <c r="D43" s="93">
        <f t="shared" si="0"/>
        <v>96.5</v>
      </c>
      <c r="E43" s="34">
        <v>0</v>
      </c>
      <c r="F43" s="34"/>
      <c r="G43" s="34"/>
      <c r="H43" s="34"/>
      <c r="I43" s="34"/>
      <c r="J43" s="37">
        <v>10.82</v>
      </c>
      <c r="K43" s="37">
        <v>10.82</v>
      </c>
      <c r="L43" s="37">
        <v>11.09</v>
      </c>
      <c r="M43">
        <v>118.01</v>
      </c>
      <c r="N43">
        <v>271.14999999999998</v>
      </c>
      <c r="O43">
        <v>100.98</v>
      </c>
      <c r="P43">
        <v>1.48</v>
      </c>
      <c r="Q43">
        <v>7.72</v>
      </c>
      <c r="R43" s="93">
        <v>32.159999999999997</v>
      </c>
      <c r="S43" s="93">
        <v>32.17</v>
      </c>
      <c r="T43" s="93">
        <v>32.17</v>
      </c>
      <c r="U43">
        <v>1.61</v>
      </c>
      <c r="V43">
        <v>107.220721</v>
      </c>
      <c r="W43">
        <v>2.08</v>
      </c>
      <c r="X43">
        <v>0</v>
      </c>
      <c r="Y43">
        <v>0</v>
      </c>
      <c r="Z43">
        <v>0</v>
      </c>
      <c r="AA43">
        <v>174.83</v>
      </c>
      <c r="AB43">
        <v>34.96</v>
      </c>
      <c r="AC43">
        <v>61.59</v>
      </c>
      <c r="AD43">
        <v>32.520000000000003</v>
      </c>
      <c r="AE43">
        <v>69</v>
      </c>
      <c r="AF43">
        <v>34</v>
      </c>
      <c r="AG43">
        <v>6</v>
      </c>
      <c r="AH43">
        <v>13.33</v>
      </c>
      <c r="AI43">
        <v>13.33</v>
      </c>
      <c r="AJ43">
        <v>22.17</v>
      </c>
      <c r="AK43">
        <v>132</v>
      </c>
      <c r="AL43">
        <v>56</v>
      </c>
    </row>
    <row r="44" spans="1:38">
      <c r="A44" t="s">
        <v>86</v>
      </c>
      <c r="B44" s="34">
        <v>260.89</v>
      </c>
      <c r="C44" s="34">
        <v>86.32</v>
      </c>
      <c r="D44" s="93">
        <f t="shared" si="0"/>
        <v>96.5</v>
      </c>
      <c r="E44" s="34">
        <v>0</v>
      </c>
      <c r="F44" s="34"/>
      <c r="G44" s="34"/>
      <c r="H44" s="34"/>
      <c r="I44" s="34"/>
      <c r="J44" s="37">
        <v>11.51</v>
      </c>
      <c r="K44" s="37">
        <v>11.51</v>
      </c>
      <c r="L44" s="37">
        <v>11.79</v>
      </c>
      <c r="M44">
        <v>118.01</v>
      </c>
      <c r="N44">
        <v>271.14999999999998</v>
      </c>
      <c r="O44">
        <v>100.98</v>
      </c>
      <c r="P44">
        <v>1.48</v>
      </c>
      <c r="Q44">
        <v>7.26</v>
      </c>
      <c r="R44" s="93">
        <v>32.159999999999997</v>
      </c>
      <c r="S44" s="93">
        <v>32.17</v>
      </c>
      <c r="T44" s="93">
        <v>32.17</v>
      </c>
      <c r="U44">
        <v>1.61</v>
      </c>
      <c r="V44">
        <v>113.17364499999999</v>
      </c>
      <c r="W44">
        <v>2.08</v>
      </c>
      <c r="X44">
        <v>0</v>
      </c>
      <c r="Y44">
        <v>0</v>
      </c>
      <c r="Z44">
        <v>0</v>
      </c>
      <c r="AA44">
        <v>187.9</v>
      </c>
      <c r="AB44">
        <v>37.58</v>
      </c>
      <c r="AC44">
        <v>65.3</v>
      </c>
      <c r="AD44">
        <v>34.520000000000003</v>
      </c>
      <c r="AE44">
        <v>72</v>
      </c>
      <c r="AF44">
        <v>36</v>
      </c>
      <c r="AG44">
        <v>6</v>
      </c>
      <c r="AH44">
        <v>13.33</v>
      </c>
      <c r="AI44">
        <v>13.33</v>
      </c>
      <c r="AJ44">
        <v>22.17</v>
      </c>
      <c r="AK44">
        <v>142</v>
      </c>
      <c r="AL44">
        <v>61</v>
      </c>
    </row>
    <row r="45" spans="1:38">
      <c r="A45" t="s">
        <v>87</v>
      </c>
      <c r="B45" s="34">
        <v>260.89</v>
      </c>
      <c r="C45" s="34">
        <v>86.32</v>
      </c>
      <c r="D45" s="93">
        <f t="shared" si="0"/>
        <v>96.5</v>
      </c>
      <c r="E45" s="34">
        <v>0</v>
      </c>
      <c r="F45" s="34"/>
      <c r="G45" s="34"/>
      <c r="H45" s="34"/>
      <c r="I45" s="34"/>
      <c r="J45" s="37">
        <v>12.16</v>
      </c>
      <c r="K45" s="37">
        <v>12.16</v>
      </c>
      <c r="L45" s="37">
        <v>12.46</v>
      </c>
      <c r="M45">
        <v>118.01</v>
      </c>
      <c r="N45">
        <v>271.14999999999998</v>
      </c>
      <c r="O45">
        <v>100.98</v>
      </c>
      <c r="P45">
        <v>1.48</v>
      </c>
      <c r="Q45">
        <v>7.01</v>
      </c>
      <c r="R45" s="93">
        <v>32.159999999999997</v>
      </c>
      <c r="S45" s="93">
        <v>32.17</v>
      </c>
      <c r="T45" s="93">
        <v>32.17</v>
      </c>
      <c r="U45">
        <v>1.61</v>
      </c>
      <c r="V45">
        <v>115.323312</v>
      </c>
      <c r="W45">
        <v>2.08</v>
      </c>
      <c r="X45">
        <v>0</v>
      </c>
      <c r="Y45">
        <v>0</v>
      </c>
      <c r="Z45">
        <v>0</v>
      </c>
      <c r="AA45">
        <v>199.69</v>
      </c>
      <c r="AB45">
        <v>39.94</v>
      </c>
      <c r="AC45">
        <v>68.599999999999994</v>
      </c>
      <c r="AD45">
        <v>36.32</v>
      </c>
      <c r="AE45">
        <v>76</v>
      </c>
      <c r="AF45">
        <v>38</v>
      </c>
      <c r="AG45">
        <v>6</v>
      </c>
      <c r="AH45">
        <v>13.33</v>
      </c>
      <c r="AI45">
        <v>13.33</v>
      </c>
      <c r="AJ45">
        <v>22.17</v>
      </c>
      <c r="AK45">
        <v>151</v>
      </c>
      <c r="AL45">
        <v>64</v>
      </c>
    </row>
    <row r="46" spans="1:38">
      <c r="A46" t="s">
        <v>88</v>
      </c>
      <c r="B46" s="34">
        <v>260.89</v>
      </c>
      <c r="C46" s="34">
        <v>86.32</v>
      </c>
      <c r="D46" s="93">
        <f t="shared" si="0"/>
        <v>96</v>
      </c>
      <c r="E46" s="34">
        <v>0</v>
      </c>
      <c r="F46" s="34"/>
      <c r="G46" s="34"/>
      <c r="H46" s="34"/>
      <c r="I46" s="34"/>
      <c r="J46" s="37">
        <v>12.77</v>
      </c>
      <c r="K46" s="37">
        <v>12.77</v>
      </c>
      <c r="L46" s="37">
        <v>13.08</v>
      </c>
      <c r="M46">
        <v>118.01</v>
      </c>
      <c r="N46">
        <v>271.14999999999998</v>
      </c>
      <c r="O46">
        <v>100.98</v>
      </c>
      <c r="P46">
        <v>1.48</v>
      </c>
      <c r="Q46">
        <v>7.01</v>
      </c>
      <c r="R46" s="93">
        <v>32</v>
      </c>
      <c r="S46" s="93">
        <v>32</v>
      </c>
      <c r="T46" s="93">
        <v>32</v>
      </c>
      <c r="U46">
        <v>1.61</v>
      </c>
      <c r="V46">
        <v>119.826913</v>
      </c>
      <c r="W46">
        <v>2.08</v>
      </c>
      <c r="X46">
        <v>0</v>
      </c>
      <c r="Y46">
        <v>0</v>
      </c>
      <c r="Z46">
        <v>0</v>
      </c>
      <c r="AA46">
        <v>209.98</v>
      </c>
      <c r="AB46">
        <v>41.99</v>
      </c>
      <c r="AC46">
        <v>71.23</v>
      </c>
      <c r="AD46">
        <v>38.1</v>
      </c>
      <c r="AE46">
        <v>79</v>
      </c>
      <c r="AF46">
        <v>39</v>
      </c>
      <c r="AG46">
        <v>6</v>
      </c>
      <c r="AH46">
        <v>13.33</v>
      </c>
      <c r="AI46">
        <v>13.33</v>
      </c>
      <c r="AJ46">
        <v>22.17</v>
      </c>
      <c r="AK46">
        <v>158</v>
      </c>
      <c r="AL46">
        <v>67</v>
      </c>
    </row>
    <row r="47" spans="1:38">
      <c r="A47" t="s">
        <v>89</v>
      </c>
      <c r="B47" s="34">
        <v>260.89</v>
      </c>
      <c r="C47" s="34">
        <v>86.32</v>
      </c>
      <c r="D47" s="93">
        <f t="shared" si="0"/>
        <v>96</v>
      </c>
      <c r="E47" s="34">
        <v>0</v>
      </c>
      <c r="F47" s="34"/>
      <c r="G47" s="34"/>
      <c r="H47" s="34"/>
      <c r="I47" s="34"/>
      <c r="J47" s="37">
        <v>13.27</v>
      </c>
      <c r="K47" s="37">
        <v>13.27</v>
      </c>
      <c r="L47" s="37">
        <v>13.61</v>
      </c>
      <c r="M47">
        <v>118.01</v>
      </c>
      <c r="N47">
        <v>271.14999999999998</v>
      </c>
      <c r="O47">
        <v>100.98</v>
      </c>
      <c r="P47">
        <v>1.48</v>
      </c>
      <c r="Q47">
        <v>7.01</v>
      </c>
      <c r="R47" s="93">
        <v>32</v>
      </c>
      <c r="S47" s="93">
        <v>32</v>
      </c>
      <c r="T47" s="93">
        <v>32</v>
      </c>
      <c r="U47">
        <v>1.69</v>
      </c>
      <c r="V47">
        <v>123.34808700000001</v>
      </c>
      <c r="W47">
        <v>2.08</v>
      </c>
      <c r="X47">
        <v>0</v>
      </c>
      <c r="Y47">
        <v>0</v>
      </c>
      <c r="Z47">
        <v>0</v>
      </c>
      <c r="AA47">
        <v>218.53</v>
      </c>
      <c r="AB47">
        <v>43.7</v>
      </c>
      <c r="AC47">
        <v>73.52</v>
      </c>
      <c r="AD47">
        <v>38.89</v>
      </c>
      <c r="AE47">
        <v>77</v>
      </c>
      <c r="AF47">
        <v>38</v>
      </c>
      <c r="AG47">
        <v>6</v>
      </c>
      <c r="AH47">
        <v>13.33</v>
      </c>
      <c r="AI47">
        <v>13.33</v>
      </c>
      <c r="AJ47">
        <v>22.17</v>
      </c>
      <c r="AK47">
        <v>161</v>
      </c>
      <c r="AL47">
        <v>69</v>
      </c>
    </row>
    <row r="48" spans="1:38">
      <c r="A48" t="s">
        <v>90</v>
      </c>
      <c r="B48" s="34">
        <v>260.89</v>
      </c>
      <c r="C48" s="34">
        <v>86.32</v>
      </c>
      <c r="D48" s="93">
        <f t="shared" si="0"/>
        <v>96</v>
      </c>
      <c r="E48" s="34">
        <v>0</v>
      </c>
      <c r="F48" s="34"/>
      <c r="G48" s="34"/>
      <c r="H48" s="34"/>
      <c r="I48" s="34"/>
      <c r="J48" s="37">
        <v>12.8</v>
      </c>
      <c r="K48" s="37">
        <v>12.8</v>
      </c>
      <c r="L48" s="37">
        <v>13.12</v>
      </c>
      <c r="M48">
        <v>118.01</v>
      </c>
      <c r="N48">
        <v>271.14999999999998</v>
      </c>
      <c r="O48">
        <v>100.98</v>
      </c>
      <c r="P48">
        <v>1.48</v>
      </c>
      <c r="Q48">
        <v>7.01</v>
      </c>
      <c r="R48" s="93">
        <v>32</v>
      </c>
      <c r="S48" s="93">
        <v>32</v>
      </c>
      <c r="T48" s="93">
        <v>32</v>
      </c>
      <c r="U48">
        <v>1.69</v>
      </c>
      <c r="V48">
        <v>126.25646</v>
      </c>
      <c r="W48">
        <v>2.08</v>
      </c>
      <c r="X48">
        <v>0</v>
      </c>
      <c r="Y48">
        <v>0</v>
      </c>
      <c r="Z48">
        <v>0</v>
      </c>
      <c r="AA48">
        <v>225.77</v>
      </c>
      <c r="AB48">
        <v>45.15</v>
      </c>
      <c r="AC48">
        <v>75.599999999999994</v>
      </c>
      <c r="AD48">
        <v>39.97</v>
      </c>
      <c r="AE48">
        <v>78</v>
      </c>
      <c r="AF48">
        <v>39</v>
      </c>
      <c r="AG48">
        <v>6</v>
      </c>
      <c r="AH48">
        <v>13.33</v>
      </c>
      <c r="AI48">
        <v>13.33</v>
      </c>
      <c r="AJ48">
        <v>22.17</v>
      </c>
      <c r="AK48">
        <v>165</v>
      </c>
      <c r="AL48">
        <v>70</v>
      </c>
    </row>
    <row r="49" spans="1:38">
      <c r="A49" t="s">
        <v>91</v>
      </c>
      <c r="B49" s="34">
        <v>260.89</v>
      </c>
      <c r="C49" s="34">
        <v>86.32</v>
      </c>
      <c r="D49" s="93">
        <f t="shared" si="0"/>
        <v>96</v>
      </c>
      <c r="E49" s="34">
        <v>0</v>
      </c>
      <c r="F49" s="34"/>
      <c r="G49" s="34"/>
      <c r="H49" s="34"/>
      <c r="I49" s="34"/>
      <c r="J49" s="37">
        <v>13.08</v>
      </c>
      <c r="K49" s="37">
        <v>13.08</v>
      </c>
      <c r="L49" s="37">
        <v>13.41</v>
      </c>
      <c r="M49">
        <v>118.01</v>
      </c>
      <c r="N49">
        <v>271.14999999999998</v>
      </c>
      <c r="O49">
        <v>100.98</v>
      </c>
      <c r="P49">
        <v>1.48</v>
      </c>
      <c r="Q49">
        <v>7.01</v>
      </c>
      <c r="R49" s="93">
        <v>32</v>
      </c>
      <c r="S49" s="93">
        <v>32</v>
      </c>
      <c r="T49" s="93">
        <v>32</v>
      </c>
      <c r="U49">
        <v>1.69</v>
      </c>
      <c r="V49">
        <v>127.919777</v>
      </c>
      <c r="W49">
        <v>2.08</v>
      </c>
      <c r="X49">
        <v>0</v>
      </c>
      <c r="Y49">
        <v>0</v>
      </c>
      <c r="Z49">
        <v>0</v>
      </c>
      <c r="AA49">
        <v>230.27</v>
      </c>
      <c r="AB49">
        <v>46.05</v>
      </c>
      <c r="AC49">
        <v>77.05</v>
      </c>
      <c r="AD49">
        <v>41.23</v>
      </c>
      <c r="AE49">
        <v>85</v>
      </c>
      <c r="AF49">
        <v>42</v>
      </c>
      <c r="AG49">
        <v>6</v>
      </c>
      <c r="AH49">
        <v>13.67</v>
      </c>
      <c r="AI49">
        <v>13.67</v>
      </c>
      <c r="AJ49">
        <v>22.17</v>
      </c>
      <c r="AK49">
        <v>172</v>
      </c>
      <c r="AL49">
        <v>73</v>
      </c>
    </row>
    <row r="50" spans="1:38">
      <c r="A50" t="s">
        <v>92</v>
      </c>
      <c r="B50" s="34">
        <v>260.89</v>
      </c>
      <c r="C50" s="34">
        <v>86.32</v>
      </c>
      <c r="D50" s="93">
        <f t="shared" si="0"/>
        <v>96</v>
      </c>
      <c r="E50" s="34">
        <v>0</v>
      </c>
      <c r="F50" s="34"/>
      <c r="G50" s="34"/>
      <c r="H50" s="34"/>
      <c r="I50" s="34"/>
      <c r="J50" s="37">
        <v>13.39</v>
      </c>
      <c r="K50" s="37">
        <v>13.39</v>
      </c>
      <c r="L50" s="37">
        <v>13.72</v>
      </c>
      <c r="M50">
        <v>118.01</v>
      </c>
      <c r="N50">
        <v>271.14999999999998</v>
      </c>
      <c r="O50">
        <v>100.98</v>
      </c>
      <c r="P50">
        <v>1.48</v>
      </c>
      <c r="Q50">
        <v>7.01</v>
      </c>
      <c r="R50" s="93">
        <v>32</v>
      </c>
      <c r="S50" s="93">
        <v>32</v>
      </c>
      <c r="T50" s="93">
        <v>32</v>
      </c>
      <c r="U50">
        <v>1.69</v>
      </c>
      <c r="V50">
        <v>128.87302299999999</v>
      </c>
      <c r="W50">
        <v>2.08</v>
      </c>
      <c r="X50">
        <v>0</v>
      </c>
      <c r="Y50">
        <v>0</v>
      </c>
      <c r="Z50">
        <v>0</v>
      </c>
      <c r="AA50">
        <v>230.27</v>
      </c>
      <c r="AB50">
        <v>46.05</v>
      </c>
      <c r="AC50">
        <v>77.94</v>
      </c>
      <c r="AD50">
        <v>40.98</v>
      </c>
      <c r="AE50">
        <v>85</v>
      </c>
      <c r="AF50">
        <v>43</v>
      </c>
      <c r="AG50">
        <v>6</v>
      </c>
      <c r="AH50">
        <v>14</v>
      </c>
      <c r="AI50">
        <v>14</v>
      </c>
      <c r="AJ50">
        <v>23.14</v>
      </c>
      <c r="AK50">
        <v>175</v>
      </c>
      <c r="AL50">
        <v>75</v>
      </c>
    </row>
    <row r="51" spans="1:38">
      <c r="A51" t="s">
        <v>93</v>
      </c>
      <c r="B51" s="34">
        <v>260.89</v>
      </c>
      <c r="C51" s="34">
        <v>86.32</v>
      </c>
      <c r="D51" s="93">
        <f t="shared" si="0"/>
        <v>96</v>
      </c>
      <c r="E51" s="34">
        <v>0</v>
      </c>
      <c r="F51" s="34"/>
      <c r="G51" s="34"/>
      <c r="H51" s="34"/>
      <c r="I51" s="34"/>
      <c r="J51" s="37">
        <v>13.47</v>
      </c>
      <c r="K51" s="37">
        <v>13.47</v>
      </c>
      <c r="L51" s="37">
        <v>13.8</v>
      </c>
      <c r="M51">
        <v>118.01</v>
      </c>
      <c r="N51">
        <v>271.14999999999998</v>
      </c>
      <c r="O51">
        <v>100.98</v>
      </c>
      <c r="P51">
        <v>1.4</v>
      </c>
      <c r="Q51">
        <v>7.01</v>
      </c>
      <c r="R51" s="93">
        <v>32</v>
      </c>
      <c r="S51" s="93">
        <v>32</v>
      </c>
      <c r="T51" s="93">
        <v>32</v>
      </c>
      <c r="U51">
        <v>1.76</v>
      </c>
      <c r="V51">
        <v>131.15886800000001</v>
      </c>
      <c r="W51">
        <v>2.08</v>
      </c>
      <c r="X51">
        <v>0</v>
      </c>
      <c r="Y51">
        <v>0</v>
      </c>
      <c r="Z51">
        <v>0</v>
      </c>
      <c r="AA51">
        <v>230.27</v>
      </c>
      <c r="AB51">
        <v>46.05</v>
      </c>
      <c r="AC51">
        <v>78.680000000000007</v>
      </c>
      <c r="AD51">
        <v>41.81</v>
      </c>
      <c r="AE51">
        <v>87</v>
      </c>
      <c r="AF51">
        <v>43</v>
      </c>
      <c r="AG51">
        <v>6</v>
      </c>
      <c r="AH51">
        <v>20</v>
      </c>
      <c r="AI51">
        <v>20</v>
      </c>
      <c r="AJ51">
        <v>23.14</v>
      </c>
      <c r="AK51">
        <v>175</v>
      </c>
      <c r="AL51">
        <v>75</v>
      </c>
    </row>
    <row r="52" spans="1:38">
      <c r="A52" t="s">
        <v>94</v>
      </c>
      <c r="B52" s="34">
        <v>260.89</v>
      </c>
      <c r="C52" s="34">
        <v>67.400000000000006</v>
      </c>
      <c r="D52" s="93">
        <f t="shared" si="0"/>
        <v>96</v>
      </c>
      <c r="E52" s="34">
        <v>0</v>
      </c>
      <c r="F52" s="34"/>
      <c r="G52" s="34"/>
      <c r="H52" s="34"/>
      <c r="I52" s="34"/>
      <c r="J52" s="37">
        <v>13.54</v>
      </c>
      <c r="K52" s="37">
        <v>13.54</v>
      </c>
      <c r="L52" s="37">
        <v>13.88</v>
      </c>
      <c r="M52">
        <v>118.01</v>
      </c>
      <c r="N52">
        <v>271.14999999999998</v>
      </c>
      <c r="O52">
        <v>100.98</v>
      </c>
      <c r="P52">
        <v>1.4</v>
      </c>
      <c r="Q52">
        <v>7.01</v>
      </c>
      <c r="R52" s="93">
        <v>32</v>
      </c>
      <c r="S52" s="93">
        <v>32</v>
      </c>
      <c r="T52" s="93">
        <v>32</v>
      </c>
      <c r="U52">
        <v>1.76</v>
      </c>
      <c r="V52">
        <v>130.808696</v>
      </c>
      <c r="W52">
        <v>2.08</v>
      </c>
      <c r="X52">
        <v>0</v>
      </c>
      <c r="Y52">
        <v>0</v>
      </c>
      <c r="Z52">
        <v>0</v>
      </c>
      <c r="AA52">
        <v>230.27</v>
      </c>
      <c r="AB52">
        <v>46.05</v>
      </c>
      <c r="AC52">
        <v>79.37</v>
      </c>
      <c r="AD52">
        <v>41.5</v>
      </c>
      <c r="AE52">
        <v>87</v>
      </c>
      <c r="AF52">
        <v>43</v>
      </c>
      <c r="AG52">
        <v>6</v>
      </c>
      <c r="AH52">
        <v>20</v>
      </c>
      <c r="AI52">
        <v>20</v>
      </c>
      <c r="AJ52">
        <v>23.14</v>
      </c>
      <c r="AK52">
        <v>175</v>
      </c>
      <c r="AL52">
        <v>75</v>
      </c>
    </row>
    <row r="53" spans="1:38">
      <c r="A53" t="s">
        <v>95</v>
      </c>
      <c r="B53" s="34">
        <v>260.89</v>
      </c>
      <c r="C53" s="34">
        <v>61.13</v>
      </c>
      <c r="D53" s="93">
        <f t="shared" si="0"/>
        <v>96</v>
      </c>
      <c r="E53" s="34">
        <v>0</v>
      </c>
      <c r="F53" s="34"/>
      <c r="G53" s="34"/>
      <c r="H53" s="34"/>
      <c r="I53" s="34"/>
      <c r="J53" s="37">
        <v>13.38</v>
      </c>
      <c r="K53" s="37">
        <v>13.38</v>
      </c>
      <c r="L53" s="37">
        <v>13.71</v>
      </c>
      <c r="M53">
        <v>118.01</v>
      </c>
      <c r="N53">
        <v>271.14999999999998</v>
      </c>
      <c r="O53">
        <v>100.98</v>
      </c>
      <c r="P53">
        <v>1.4</v>
      </c>
      <c r="Q53">
        <v>7.01</v>
      </c>
      <c r="R53" s="93">
        <v>32</v>
      </c>
      <c r="S53" s="93">
        <v>32</v>
      </c>
      <c r="T53" s="93">
        <v>32</v>
      </c>
      <c r="U53">
        <v>1.76</v>
      </c>
      <c r="V53">
        <v>129.651183</v>
      </c>
      <c r="W53">
        <v>2.08</v>
      </c>
      <c r="X53">
        <v>0</v>
      </c>
      <c r="Y53">
        <v>0</v>
      </c>
      <c r="Z53">
        <v>0</v>
      </c>
      <c r="AA53">
        <v>230.27</v>
      </c>
      <c r="AB53">
        <v>46.05</v>
      </c>
      <c r="AC53">
        <v>79.45</v>
      </c>
      <c r="AD53">
        <v>41.5</v>
      </c>
      <c r="AE53">
        <v>87</v>
      </c>
      <c r="AF53">
        <v>43</v>
      </c>
      <c r="AG53">
        <v>6</v>
      </c>
      <c r="AH53">
        <v>16.43</v>
      </c>
      <c r="AI53">
        <v>16.43</v>
      </c>
      <c r="AJ53">
        <v>23.14</v>
      </c>
      <c r="AK53">
        <v>168</v>
      </c>
      <c r="AL53">
        <v>72</v>
      </c>
    </row>
    <row r="54" spans="1:38">
      <c r="A54" t="s">
        <v>96</v>
      </c>
      <c r="B54" s="34">
        <v>243.31</v>
      </c>
      <c r="C54" s="34">
        <v>61.13</v>
      </c>
      <c r="D54" s="93">
        <f t="shared" si="0"/>
        <v>96</v>
      </c>
      <c r="E54" s="34">
        <v>0</v>
      </c>
      <c r="F54" s="34"/>
      <c r="G54" s="34"/>
      <c r="H54" s="34"/>
      <c r="I54" s="34"/>
      <c r="J54" s="37">
        <v>13.33</v>
      </c>
      <c r="K54" s="37">
        <v>13.33</v>
      </c>
      <c r="L54" s="37">
        <v>13.66</v>
      </c>
      <c r="M54">
        <v>96.41</v>
      </c>
      <c r="N54">
        <v>271.14999999999998</v>
      </c>
      <c r="O54">
        <v>100.98</v>
      </c>
      <c r="P54">
        <v>1.4</v>
      </c>
      <c r="Q54">
        <v>7.01</v>
      </c>
      <c r="R54" s="93">
        <v>32</v>
      </c>
      <c r="S54" s="93">
        <v>32</v>
      </c>
      <c r="T54" s="93">
        <v>32</v>
      </c>
      <c r="U54">
        <v>1.76</v>
      </c>
      <c r="V54">
        <v>127.336157</v>
      </c>
      <c r="W54">
        <v>2.08</v>
      </c>
      <c r="X54">
        <v>0</v>
      </c>
      <c r="Y54">
        <v>0</v>
      </c>
      <c r="Z54">
        <v>0</v>
      </c>
      <c r="AA54">
        <v>230.27</v>
      </c>
      <c r="AB54">
        <v>46.05</v>
      </c>
      <c r="AC54">
        <v>79.08</v>
      </c>
      <c r="AD54">
        <v>42.35</v>
      </c>
      <c r="AE54">
        <v>87</v>
      </c>
      <c r="AF54">
        <v>43</v>
      </c>
      <c r="AG54">
        <v>6</v>
      </c>
      <c r="AH54">
        <v>16.649999999999999</v>
      </c>
      <c r="AI54">
        <v>16.649999999999999</v>
      </c>
      <c r="AJ54">
        <v>23.14</v>
      </c>
      <c r="AK54">
        <v>168</v>
      </c>
      <c r="AL54">
        <v>72</v>
      </c>
    </row>
    <row r="55" spans="1:38">
      <c r="A55" t="s">
        <v>97</v>
      </c>
      <c r="B55" s="34">
        <v>198.82</v>
      </c>
      <c r="C55" s="34">
        <v>61.13</v>
      </c>
      <c r="D55" s="93">
        <f t="shared" si="0"/>
        <v>96</v>
      </c>
      <c r="E55" s="34">
        <v>0</v>
      </c>
      <c r="F55" s="34"/>
      <c r="G55" s="34"/>
      <c r="H55" s="34"/>
      <c r="I55" s="34"/>
      <c r="J55" s="37">
        <v>12.08</v>
      </c>
      <c r="K55" s="37">
        <v>12.08</v>
      </c>
      <c r="L55" s="37">
        <v>12.38</v>
      </c>
      <c r="M55">
        <v>67.489999999999995</v>
      </c>
      <c r="N55">
        <v>271.14999999999998</v>
      </c>
      <c r="O55">
        <v>100.98</v>
      </c>
      <c r="P55">
        <v>1.48</v>
      </c>
      <c r="Q55">
        <v>7.01</v>
      </c>
      <c r="R55" s="93">
        <v>32</v>
      </c>
      <c r="S55" s="93">
        <v>32</v>
      </c>
      <c r="T55" s="93">
        <v>32</v>
      </c>
      <c r="U55">
        <v>1.84</v>
      </c>
      <c r="V55">
        <v>124.174882</v>
      </c>
      <c r="W55">
        <v>2.13</v>
      </c>
      <c r="X55">
        <v>0</v>
      </c>
      <c r="Y55">
        <v>0</v>
      </c>
      <c r="Z55">
        <v>0</v>
      </c>
      <c r="AA55">
        <v>230.27</v>
      </c>
      <c r="AB55">
        <v>46.05</v>
      </c>
      <c r="AC55">
        <v>78</v>
      </c>
      <c r="AD55">
        <v>39.96</v>
      </c>
      <c r="AE55">
        <v>85</v>
      </c>
      <c r="AF55">
        <v>42</v>
      </c>
      <c r="AG55">
        <v>6</v>
      </c>
      <c r="AH55">
        <v>16.899999999999999</v>
      </c>
      <c r="AI55">
        <v>16.899999999999999</v>
      </c>
      <c r="AJ55">
        <v>23.14</v>
      </c>
      <c r="AK55">
        <v>165</v>
      </c>
      <c r="AL55">
        <v>70</v>
      </c>
    </row>
    <row r="56" spans="1:38">
      <c r="A56" t="s">
        <v>98</v>
      </c>
      <c r="B56" s="34">
        <v>198.82</v>
      </c>
      <c r="C56" s="34">
        <v>61.13</v>
      </c>
      <c r="D56" s="93">
        <f t="shared" si="0"/>
        <v>96</v>
      </c>
      <c r="E56" s="34">
        <v>0</v>
      </c>
      <c r="F56" s="34"/>
      <c r="G56" s="34"/>
      <c r="H56" s="34"/>
      <c r="I56" s="34"/>
      <c r="J56" s="37">
        <v>12</v>
      </c>
      <c r="K56" s="37">
        <v>12</v>
      </c>
      <c r="L56" s="37">
        <v>12.3</v>
      </c>
      <c r="M56">
        <v>67.489999999999995</v>
      </c>
      <c r="N56">
        <v>271.14999999999998</v>
      </c>
      <c r="O56">
        <v>100.98</v>
      </c>
      <c r="P56">
        <v>1.48</v>
      </c>
      <c r="Q56">
        <v>7.01</v>
      </c>
      <c r="R56" s="93">
        <v>32</v>
      </c>
      <c r="S56" s="93">
        <v>32</v>
      </c>
      <c r="T56" s="93">
        <v>32</v>
      </c>
      <c r="U56">
        <v>1.84</v>
      </c>
      <c r="V56">
        <v>120.478622</v>
      </c>
      <c r="W56">
        <v>2.13</v>
      </c>
      <c r="X56">
        <v>0</v>
      </c>
      <c r="Y56">
        <v>0</v>
      </c>
      <c r="Z56">
        <v>0</v>
      </c>
      <c r="AA56">
        <v>227.38</v>
      </c>
      <c r="AB56">
        <v>45.47</v>
      </c>
      <c r="AC56">
        <v>76.58</v>
      </c>
      <c r="AD56">
        <v>38.31</v>
      </c>
      <c r="AE56">
        <v>81</v>
      </c>
      <c r="AF56">
        <v>41</v>
      </c>
      <c r="AG56">
        <v>6</v>
      </c>
      <c r="AH56">
        <v>17.059999999999999</v>
      </c>
      <c r="AI56">
        <v>17.059999999999999</v>
      </c>
      <c r="AJ56">
        <v>23.14</v>
      </c>
      <c r="AK56">
        <v>161</v>
      </c>
      <c r="AL56">
        <v>69</v>
      </c>
    </row>
    <row r="57" spans="1:38">
      <c r="A57" t="s">
        <v>99</v>
      </c>
      <c r="B57" s="34">
        <v>220.17</v>
      </c>
      <c r="C57" s="34">
        <v>62.58</v>
      </c>
      <c r="D57" s="93">
        <f t="shared" si="0"/>
        <v>96</v>
      </c>
      <c r="E57" s="34">
        <v>0</v>
      </c>
      <c r="F57" s="34"/>
      <c r="G57" s="34"/>
      <c r="H57" s="34"/>
      <c r="I57" s="34"/>
      <c r="J57" s="37">
        <v>11.64</v>
      </c>
      <c r="K57" s="37">
        <v>11.64</v>
      </c>
      <c r="L57" s="37">
        <v>11.94</v>
      </c>
      <c r="M57">
        <v>67.489999999999995</v>
      </c>
      <c r="N57">
        <v>271.14999999999998</v>
      </c>
      <c r="O57">
        <v>100.98</v>
      </c>
      <c r="P57">
        <v>1.48</v>
      </c>
      <c r="Q57">
        <v>7.01</v>
      </c>
      <c r="R57" s="93">
        <v>32</v>
      </c>
      <c r="S57" s="93">
        <v>32</v>
      </c>
      <c r="T57" s="93">
        <v>32</v>
      </c>
      <c r="U57">
        <v>1.69</v>
      </c>
      <c r="V57">
        <v>115.57621399999999</v>
      </c>
      <c r="W57">
        <v>2.13</v>
      </c>
      <c r="X57">
        <v>0</v>
      </c>
      <c r="Y57">
        <v>0</v>
      </c>
      <c r="Z57">
        <v>0</v>
      </c>
      <c r="AA57">
        <v>220.28</v>
      </c>
      <c r="AB57">
        <v>44.05</v>
      </c>
      <c r="AC57">
        <v>74.48</v>
      </c>
      <c r="AD57">
        <v>36.590000000000003</v>
      </c>
      <c r="AE57">
        <v>77</v>
      </c>
      <c r="AF57">
        <v>38</v>
      </c>
      <c r="AG57">
        <v>10.18</v>
      </c>
      <c r="AH57">
        <v>18.38</v>
      </c>
      <c r="AI57">
        <v>18.38</v>
      </c>
      <c r="AJ57">
        <v>23.14</v>
      </c>
      <c r="AK57">
        <v>159</v>
      </c>
      <c r="AL57">
        <v>68</v>
      </c>
    </row>
    <row r="58" spans="1:38">
      <c r="A58" t="s">
        <v>100</v>
      </c>
      <c r="B58" s="34">
        <v>234.63</v>
      </c>
      <c r="C58" s="34">
        <v>62.58</v>
      </c>
      <c r="D58" s="93">
        <f t="shared" si="0"/>
        <v>96</v>
      </c>
      <c r="E58" s="34">
        <v>0</v>
      </c>
      <c r="F58" s="34"/>
      <c r="G58" s="34"/>
      <c r="H58" s="34"/>
      <c r="I58" s="34"/>
      <c r="J58" s="37">
        <v>11.13</v>
      </c>
      <c r="K58" s="37">
        <v>11.13</v>
      </c>
      <c r="L58" s="37">
        <v>11.4</v>
      </c>
      <c r="M58">
        <v>67.489999999999995</v>
      </c>
      <c r="N58">
        <v>271.14999999999998</v>
      </c>
      <c r="O58">
        <v>100.98</v>
      </c>
      <c r="P58">
        <v>1.48</v>
      </c>
      <c r="Q58">
        <v>7.01</v>
      </c>
      <c r="R58" s="93">
        <v>32</v>
      </c>
      <c r="S58" s="93">
        <v>32</v>
      </c>
      <c r="T58" s="93">
        <v>32</v>
      </c>
      <c r="U58">
        <v>1.69</v>
      </c>
      <c r="V58">
        <v>110.440358</v>
      </c>
      <c r="W58">
        <v>2.13</v>
      </c>
      <c r="X58">
        <v>0</v>
      </c>
      <c r="Y58">
        <v>0</v>
      </c>
      <c r="Z58">
        <v>0</v>
      </c>
      <c r="AA58">
        <v>213.51</v>
      </c>
      <c r="AB58">
        <v>42.7</v>
      </c>
      <c r="AC58">
        <v>72.739999999999995</v>
      </c>
      <c r="AD58">
        <v>34.5</v>
      </c>
      <c r="AE58">
        <v>74</v>
      </c>
      <c r="AF58">
        <v>37</v>
      </c>
      <c r="AG58">
        <v>9.84</v>
      </c>
      <c r="AH58">
        <v>19.760000000000002</v>
      </c>
      <c r="AI58">
        <v>19.760000000000002</v>
      </c>
      <c r="AJ58">
        <v>23.14</v>
      </c>
      <c r="AK58">
        <v>155</v>
      </c>
      <c r="AL58">
        <v>66</v>
      </c>
    </row>
    <row r="59" spans="1:38">
      <c r="A59" t="s">
        <v>101</v>
      </c>
      <c r="B59" s="34">
        <v>260.89</v>
      </c>
      <c r="C59" s="34">
        <v>62.58</v>
      </c>
      <c r="D59" s="93">
        <f t="shared" si="0"/>
        <v>96</v>
      </c>
      <c r="E59" s="34">
        <v>0</v>
      </c>
      <c r="F59" s="34"/>
      <c r="G59" s="34"/>
      <c r="H59" s="34"/>
      <c r="I59" s="34"/>
      <c r="J59" s="37">
        <v>10.34</v>
      </c>
      <c r="K59" s="37">
        <v>10.34</v>
      </c>
      <c r="L59" s="37">
        <v>10.6</v>
      </c>
      <c r="M59">
        <v>96.41</v>
      </c>
      <c r="N59">
        <v>271.14999999999998</v>
      </c>
      <c r="O59">
        <v>100.98</v>
      </c>
      <c r="P59">
        <v>1.55</v>
      </c>
      <c r="Q59">
        <v>7.01</v>
      </c>
      <c r="R59" s="93">
        <v>32</v>
      </c>
      <c r="S59" s="93">
        <v>32</v>
      </c>
      <c r="T59" s="93">
        <v>32</v>
      </c>
      <c r="U59">
        <v>1.69</v>
      </c>
      <c r="V59">
        <v>104.545796</v>
      </c>
      <c r="W59">
        <v>2.1800000000000002</v>
      </c>
      <c r="X59">
        <v>0</v>
      </c>
      <c r="Y59">
        <v>0</v>
      </c>
      <c r="Z59">
        <v>0</v>
      </c>
      <c r="AA59">
        <v>205.65</v>
      </c>
      <c r="AB59">
        <v>41.13</v>
      </c>
      <c r="AC59">
        <v>69.42</v>
      </c>
      <c r="AD59">
        <v>34.11</v>
      </c>
      <c r="AE59">
        <v>69</v>
      </c>
      <c r="AF59">
        <v>34</v>
      </c>
      <c r="AG59">
        <v>13.38</v>
      </c>
      <c r="AH59">
        <v>26.67</v>
      </c>
      <c r="AI59">
        <v>26.67</v>
      </c>
      <c r="AJ59">
        <v>23.14</v>
      </c>
      <c r="AK59">
        <v>140</v>
      </c>
      <c r="AL59">
        <v>60</v>
      </c>
    </row>
    <row r="60" spans="1:38">
      <c r="A60" t="s">
        <v>102</v>
      </c>
      <c r="B60" s="34">
        <v>260.89</v>
      </c>
      <c r="C60" s="34">
        <v>62.58</v>
      </c>
      <c r="D60" s="93">
        <f t="shared" si="0"/>
        <v>96</v>
      </c>
      <c r="E60" s="34">
        <v>0</v>
      </c>
      <c r="F60" s="34"/>
      <c r="G60" s="34"/>
      <c r="H60" s="34"/>
      <c r="I60" s="34"/>
      <c r="J60" s="37">
        <v>9.5299999999999994</v>
      </c>
      <c r="K60" s="37">
        <v>9.5299999999999994</v>
      </c>
      <c r="L60" s="37">
        <v>9.77</v>
      </c>
      <c r="M60">
        <v>118.01</v>
      </c>
      <c r="N60">
        <v>271.14999999999998</v>
      </c>
      <c r="O60">
        <v>100.98</v>
      </c>
      <c r="P60">
        <v>1.55</v>
      </c>
      <c r="Q60">
        <v>7.01</v>
      </c>
      <c r="R60" s="93">
        <v>32</v>
      </c>
      <c r="S60" s="93">
        <v>32</v>
      </c>
      <c r="T60" s="93">
        <v>32</v>
      </c>
      <c r="U60">
        <v>1.69</v>
      </c>
      <c r="V60">
        <v>97.843892999999994</v>
      </c>
      <c r="W60">
        <v>2.1800000000000002</v>
      </c>
      <c r="X60">
        <v>0</v>
      </c>
      <c r="Y60">
        <v>0</v>
      </c>
      <c r="Z60">
        <v>0</v>
      </c>
      <c r="AA60">
        <v>195.48</v>
      </c>
      <c r="AB60">
        <v>39.090000000000003</v>
      </c>
      <c r="AC60">
        <v>65.930000000000007</v>
      </c>
      <c r="AD60">
        <v>31.12</v>
      </c>
      <c r="AE60">
        <v>67</v>
      </c>
      <c r="AF60">
        <v>33</v>
      </c>
      <c r="AG60">
        <v>13.71</v>
      </c>
      <c r="AH60">
        <v>28.19</v>
      </c>
      <c r="AI60">
        <v>28.19</v>
      </c>
      <c r="AJ60">
        <v>23.14</v>
      </c>
      <c r="AK60">
        <v>133</v>
      </c>
      <c r="AL60">
        <v>57</v>
      </c>
    </row>
    <row r="61" spans="1:38">
      <c r="A61" t="s">
        <v>103</v>
      </c>
      <c r="B61" s="34">
        <v>260.89</v>
      </c>
      <c r="C61" s="34">
        <v>86.32</v>
      </c>
      <c r="D61" s="93">
        <f t="shared" si="0"/>
        <v>96</v>
      </c>
      <c r="E61" s="34">
        <v>0</v>
      </c>
      <c r="F61" s="34"/>
      <c r="G61" s="34"/>
      <c r="H61" s="34"/>
      <c r="I61" s="34"/>
      <c r="J61" s="37">
        <v>8.82</v>
      </c>
      <c r="K61" s="37">
        <v>8.82</v>
      </c>
      <c r="L61" s="37">
        <v>9.0399999999999991</v>
      </c>
      <c r="M61">
        <v>118.01</v>
      </c>
      <c r="N61">
        <v>271.14999999999998</v>
      </c>
      <c r="O61">
        <v>100.98</v>
      </c>
      <c r="P61">
        <v>1.55</v>
      </c>
      <c r="Q61">
        <v>7.01</v>
      </c>
      <c r="R61" s="93">
        <v>32</v>
      </c>
      <c r="S61" s="93">
        <v>32</v>
      </c>
      <c r="T61" s="93">
        <v>32</v>
      </c>
      <c r="U61">
        <v>1.69</v>
      </c>
      <c r="V61">
        <v>90.393011000000001</v>
      </c>
      <c r="W61">
        <v>2.1800000000000002</v>
      </c>
      <c r="X61">
        <v>0</v>
      </c>
      <c r="Y61">
        <v>0</v>
      </c>
      <c r="Z61">
        <v>0</v>
      </c>
      <c r="AA61">
        <v>184.66</v>
      </c>
      <c r="AB61">
        <v>36.93</v>
      </c>
      <c r="AC61">
        <v>62.67</v>
      </c>
      <c r="AD61">
        <v>30</v>
      </c>
      <c r="AE61">
        <v>61</v>
      </c>
      <c r="AF61">
        <v>30</v>
      </c>
      <c r="AG61">
        <v>13.99</v>
      </c>
      <c r="AH61">
        <v>29.55</v>
      </c>
      <c r="AI61">
        <v>29.55</v>
      </c>
      <c r="AJ61">
        <v>23.14</v>
      </c>
      <c r="AK61">
        <v>126</v>
      </c>
      <c r="AL61">
        <v>54</v>
      </c>
    </row>
    <row r="62" spans="1:38">
      <c r="A62" t="s">
        <v>104</v>
      </c>
      <c r="B62" s="34">
        <v>260.89</v>
      </c>
      <c r="C62" s="34">
        <v>86.32</v>
      </c>
      <c r="D62" s="93">
        <f t="shared" si="0"/>
        <v>96</v>
      </c>
      <c r="E62" s="34">
        <v>0</v>
      </c>
      <c r="F62" s="34"/>
      <c r="G62" s="34"/>
      <c r="H62" s="34"/>
      <c r="I62" s="34"/>
      <c r="J62" s="37">
        <v>8</v>
      </c>
      <c r="K62" s="37">
        <v>8</v>
      </c>
      <c r="L62" s="37">
        <v>8.1999999999999993</v>
      </c>
      <c r="M62">
        <v>118.01</v>
      </c>
      <c r="N62">
        <v>271.14999999999998</v>
      </c>
      <c r="O62">
        <v>100.98</v>
      </c>
      <c r="P62">
        <v>1.55</v>
      </c>
      <c r="Q62">
        <v>7.01</v>
      </c>
      <c r="R62" s="93">
        <v>32</v>
      </c>
      <c r="S62" s="93">
        <v>32</v>
      </c>
      <c r="T62" s="93">
        <v>32</v>
      </c>
      <c r="U62">
        <v>1.69</v>
      </c>
      <c r="V62">
        <v>81.949974999999995</v>
      </c>
      <c r="W62">
        <v>2.1800000000000002</v>
      </c>
      <c r="X62">
        <v>0</v>
      </c>
      <c r="Y62">
        <v>0</v>
      </c>
      <c r="Z62">
        <v>0</v>
      </c>
      <c r="AA62">
        <v>172.61</v>
      </c>
      <c r="AB62">
        <v>34.520000000000003</v>
      </c>
      <c r="AC62">
        <v>58.23</v>
      </c>
      <c r="AD62">
        <v>27.14</v>
      </c>
      <c r="AE62">
        <v>57</v>
      </c>
      <c r="AF62">
        <v>28</v>
      </c>
      <c r="AG62">
        <v>14.34</v>
      </c>
      <c r="AH62">
        <v>30.33</v>
      </c>
      <c r="AI62">
        <v>30.33</v>
      </c>
      <c r="AJ62">
        <v>23.14</v>
      </c>
      <c r="AK62">
        <v>116</v>
      </c>
      <c r="AL62">
        <v>49</v>
      </c>
    </row>
    <row r="63" spans="1:38">
      <c r="A63" t="s">
        <v>105</v>
      </c>
      <c r="B63" s="34">
        <v>260.89</v>
      </c>
      <c r="C63" s="34">
        <v>86.32</v>
      </c>
      <c r="D63" s="93">
        <f t="shared" si="0"/>
        <v>96</v>
      </c>
      <c r="E63" s="34">
        <v>0</v>
      </c>
      <c r="F63" s="34"/>
      <c r="G63" s="34"/>
      <c r="H63" s="34"/>
      <c r="I63" s="34"/>
      <c r="J63" s="37">
        <v>7.56</v>
      </c>
      <c r="K63" s="37">
        <v>7.56</v>
      </c>
      <c r="L63" s="37">
        <v>7.75</v>
      </c>
      <c r="M63">
        <v>118.01</v>
      </c>
      <c r="N63">
        <v>271.14999999999998</v>
      </c>
      <c r="O63">
        <v>100.98</v>
      </c>
      <c r="P63">
        <v>1.71</v>
      </c>
      <c r="Q63">
        <v>7.01</v>
      </c>
      <c r="R63" s="93">
        <v>32</v>
      </c>
      <c r="S63" s="93">
        <v>32</v>
      </c>
      <c r="T63" s="93">
        <v>32</v>
      </c>
      <c r="U63">
        <v>1.69</v>
      </c>
      <c r="V63">
        <v>70.102489000000006</v>
      </c>
      <c r="W63">
        <v>2.1800000000000002</v>
      </c>
      <c r="X63">
        <v>0</v>
      </c>
      <c r="Y63">
        <v>0</v>
      </c>
      <c r="Z63">
        <v>0</v>
      </c>
      <c r="AA63">
        <v>159.29</v>
      </c>
      <c r="AB63">
        <v>31.86</v>
      </c>
      <c r="AC63">
        <v>53.46</v>
      </c>
      <c r="AD63">
        <v>24.98</v>
      </c>
      <c r="AE63">
        <v>51</v>
      </c>
      <c r="AF63">
        <v>26</v>
      </c>
      <c r="AG63">
        <v>14.73</v>
      </c>
      <c r="AH63">
        <v>30.88</v>
      </c>
      <c r="AI63">
        <v>30.88</v>
      </c>
      <c r="AJ63">
        <v>23.14</v>
      </c>
      <c r="AK63">
        <v>105</v>
      </c>
      <c r="AL63">
        <v>45</v>
      </c>
    </row>
    <row r="64" spans="1:38">
      <c r="A64" t="s">
        <v>106</v>
      </c>
      <c r="B64" s="34">
        <v>260.89</v>
      </c>
      <c r="C64" s="34">
        <v>86.32</v>
      </c>
      <c r="D64" s="93">
        <f t="shared" si="0"/>
        <v>96</v>
      </c>
      <c r="E64" s="34">
        <v>0</v>
      </c>
      <c r="F64" s="34"/>
      <c r="G64" s="34"/>
      <c r="H64" s="34"/>
      <c r="I64" s="34"/>
      <c r="J64" s="37">
        <v>6.55</v>
      </c>
      <c r="K64" s="37">
        <v>6.55</v>
      </c>
      <c r="L64" s="37">
        <v>6.71</v>
      </c>
      <c r="M64">
        <v>118.01</v>
      </c>
      <c r="N64">
        <v>271.14999999999998</v>
      </c>
      <c r="O64">
        <v>100.98</v>
      </c>
      <c r="P64">
        <v>1.71</v>
      </c>
      <c r="Q64">
        <v>7.01</v>
      </c>
      <c r="R64" s="93">
        <v>32</v>
      </c>
      <c r="S64" s="93">
        <v>32</v>
      </c>
      <c r="T64" s="93">
        <v>32</v>
      </c>
      <c r="U64">
        <v>1.69</v>
      </c>
      <c r="V64">
        <v>61.085560000000001</v>
      </c>
      <c r="W64">
        <v>2.1800000000000002</v>
      </c>
      <c r="X64">
        <v>0</v>
      </c>
      <c r="Y64">
        <v>0</v>
      </c>
      <c r="Z64">
        <v>0</v>
      </c>
      <c r="AA64">
        <v>144.44</v>
      </c>
      <c r="AB64">
        <v>28.89</v>
      </c>
      <c r="AC64">
        <v>47.93</v>
      </c>
      <c r="AD64">
        <v>21.01</v>
      </c>
      <c r="AE64">
        <v>45</v>
      </c>
      <c r="AF64">
        <v>22</v>
      </c>
      <c r="AG64">
        <v>15.07</v>
      </c>
      <c r="AH64">
        <v>31.59</v>
      </c>
      <c r="AI64">
        <v>31.59</v>
      </c>
      <c r="AJ64">
        <v>24.1</v>
      </c>
      <c r="AK64">
        <v>91</v>
      </c>
      <c r="AL64">
        <v>39</v>
      </c>
    </row>
    <row r="65" spans="1:38">
      <c r="A65" t="s">
        <v>107</v>
      </c>
      <c r="B65" s="34">
        <v>260.89</v>
      </c>
      <c r="C65" s="34">
        <v>86.32</v>
      </c>
      <c r="D65" s="93">
        <f t="shared" si="0"/>
        <v>96.5</v>
      </c>
      <c r="E65" s="34">
        <v>0</v>
      </c>
      <c r="F65" s="34"/>
      <c r="G65" s="34"/>
      <c r="H65" s="34"/>
      <c r="I65" s="34"/>
      <c r="J65" s="37">
        <v>5.46</v>
      </c>
      <c r="K65" s="37">
        <v>5.46</v>
      </c>
      <c r="L65" s="37">
        <v>5.6</v>
      </c>
      <c r="M65">
        <v>118.01</v>
      </c>
      <c r="N65">
        <v>271.14999999999998</v>
      </c>
      <c r="O65">
        <v>100.98</v>
      </c>
      <c r="P65">
        <v>1.71</v>
      </c>
      <c r="Q65">
        <v>7.01</v>
      </c>
      <c r="R65" s="93">
        <v>32.159999999999997</v>
      </c>
      <c r="S65" s="93">
        <v>32.17</v>
      </c>
      <c r="T65" s="93">
        <v>32.17</v>
      </c>
      <c r="U65">
        <v>1.69</v>
      </c>
      <c r="V65">
        <v>51.786548000000003</v>
      </c>
      <c r="W65">
        <v>2.1800000000000002</v>
      </c>
      <c r="X65">
        <v>0</v>
      </c>
      <c r="Y65">
        <v>0</v>
      </c>
      <c r="Z65">
        <v>0</v>
      </c>
      <c r="AA65">
        <v>128.22999999999999</v>
      </c>
      <c r="AB65">
        <v>25.65</v>
      </c>
      <c r="AC65">
        <v>41.86</v>
      </c>
      <c r="AD65">
        <v>17.36</v>
      </c>
      <c r="AE65">
        <v>38</v>
      </c>
      <c r="AF65">
        <v>19</v>
      </c>
      <c r="AG65">
        <v>18.600000000000001</v>
      </c>
      <c r="AH65">
        <v>38.659999999999997</v>
      </c>
      <c r="AI65">
        <v>38.659999999999997</v>
      </c>
      <c r="AJ65">
        <v>24.1</v>
      </c>
      <c r="AK65">
        <v>77</v>
      </c>
      <c r="AL65">
        <v>33</v>
      </c>
    </row>
    <row r="66" spans="1:38">
      <c r="A66" t="s">
        <v>108</v>
      </c>
      <c r="B66" s="34">
        <v>260.89</v>
      </c>
      <c r="C66" s="34">
        <v>86.32</v>
      </c>
      <c r="D66" s="93">
        <f t="shared" si="0"/>
        <v>96.15</v>
      </c>
      <c r="E66" s="34">
        <v>0</v>
      </c>
      <c r="F66" s="34"/>
      <c r="G66" s="34"/>
      <c r="H66" s="34"/>
      <c r="I66" s="34"/>
      <c r="J66" s="37">
        <v>4.3099999999999996</v>
      </c>
      <c r="K66" s="37">
        <v>4.3099999999999996</v>
      </c>
      <c r="L66" s="37">
        <v>4.41</v>
      </c>
      <c r="M66">
        <v>118.01</v>
      </c>
      <c r="N66">
        <v>271.14999999999998</v>
      </c>
      <c r="O66">
        <v>100.98</v>
      </c>
      <c r="P66">
        <v>1.71</v>
      </c>
      <c r="Q66">
        <v>7.01</v>
      </c>
      <c r="R66" s="93">
        <v>33</v>
      </c>
      <c r="S66" s="93">
        <v>33</v>
      </c>
      <c r="T66" s="93">
        <v>30.15</v>
      </c>
      <c r="U66">
        <v>1.69</v>
      </c>
      <c r="V66">
        <v>42.244360999999998</v>
      </c>
      <c r="W66">
        <v>2.1800000000000002</v>
      </c>
      <c r="X66">
        <v>0</v>
      </c>
      <c r="Y66">
        <v>0</v>
      </c>
      <c r="Z66">
        <v>0</v>
      </c>
      <c r="AA66">
        <v>110.29</v>
      </c>
      <c r="AB66">
        <v>22.06</v>
      </c>
      <c r="AC66">
        <v>36.43</v>
      </c>
      <c r="AD66">
        <v>16.37</v>
      </c>
      <c r="AE66">
        <v>31</v>
      </c>
      <c r="AF66">
        <v>16</v>
      </c>
      <c r="AG66">
        <v>18.47</v>
      </c>
      <c r="AH66">
        <v>39.409999999999997</v>
      </c>
      <c r="AI66">
        <v>39.409999999999997</v>
      </c>
      <c r="AJ66">
        <v>24.1</v>
      </c>
      <c r="AK66">
        <v>63</v>
      </c>
      <c r="AL66">
        <v>27</v>
      </c>
    </row>
    <row r="67" spans="1:38">
      <c r="A67" t="s">
        <v>109</v>
      </c>
      <c r="B67" s="34">
        <v>260.89</v>
      </c>
      <c r="C67" s="34">
        <v>86.32</v>
      </c>
      <c r="D67" s="93">
        <f t="shared" si="0"/>
        <v>76.45</v>
      </c>
      <c r="E67" s="34">
        <v>0</v>
      </c>
      <c r="F67" s="34"/>
      <c r="G67" s="34"/>
      <c r="H67" s="34"/>
      <c r="I67" s="34"/>
      <c r="J67" s="37">
        <v>3.13</v>
      </c>
      <c r="K67" s="37">
        <v>3.13</v>
      </c>
      <c r="L67" s="37">
        <v>3.22</v>
      </c>
      <c r="M67">
        <v>118.01</v>
      </c>
      <c r="N67">
        <v>271.14999999999998</v>
      </c>
      <c r="O67">
        <v>100.98</v>
      </c>
      <c r="P67">
        <v>1.78</v>
      </c>
      <c r="Q67">
        <v>7.01</v>
      </c>
      <c r="R67" s="93">
        <v>33</v>
      </c>
      <c r="S67" s="93">
        <v>25</v>
      </c>
      <c r="T67" s="93">
        <v>18.45</v>
      </c>
      <c r="U67">
        <v>1.76</v>
      </c>
      <c r="V67">
        <v>32.011557000000003</v>
      </c>
      <c r="W67">
        <v>2.1800000000000002</v>
      </c>
      <c r="X67">
        <v>0</v>
      </c>
      <c r="Y67">
        <v>0</v>
      </c>
      <c r="Z67">
        <v>0</v>
      </c>
      <c r="AA67">
        <v>91.93</v>
      </c>
      <c r="AB67">
        <v>18.39</v>
      </c>
      <c r="AC67">
        <v>30.03</v>
      </c>
      <c r="AD67">
        <v>12.54</v>
      </c>
      <c r="AE67">
        <v>22</v>
      </c>
      <c r="AF67">
        <v>11</v>
      </c>
      <c r="AG67">
        <v>20</v>
      </c>
      <c r="AH67">
        <v>39.18</v>
      </c>
      <c r="AI67">
        <v>39.18</v>
      </c>
      <c r="AJ67">
        <v>24.1</v>
      </c>
      <c r="AK67">
        <v>46</v>
      </c>
      <c r="AL67">
        <v>19</v>
      </c>
    </row>
    <row r="68" spans="1:38">
      <c r="A68" t="s">
        <v>110</v>
      </c>
      <c r="B68" s="34">
        <v>260.89</v>
      </c>
      <c r="C68" s="34">
        <v>86.32</v>
      </c>
      <c r="D68" s="93">
        <f t="shared" ref="D68:D98" si="1">R68+S68+T68</f>
        <v>56.22</v>
      </c>
      <c r="E68" s="34">
        <v>0</v>
      </c>
      <c r="F68" s="34"/>
      <c r="G68" s="34"/>
      <c r="H68" s="34"/>
      <c r="I68" s="34"/>
      <c r="J68" s="37">
        <v>1.94</v>
      </c>
      <c r="K68" s="37">
        <v>1.94</v>
      </c>
      <c r="L68" s="37">
        <v>1.99</v>
      </c>
      <c r="M68">
        <v>118.01</v>
      </c>
      <c r="N68">
        <v>271.14999999999998</v>
      </c>
      <c r="O68">
        <v>100.98</v>
      </c>
      <c r="P68">
        <v>1.78</v>
      </c>
      <c r="Q68">
        <v>7.01</v>
      </c>
      <c r="R68" s="93">
        <v>33</v>
      </c>
      <c r="S68" s="93">
        <v>13</v>
      </c>
      <c r="T68" s="93">
        <v>10.220000000000001</v>
      </c>
      <c r="U68">
        <v>1.76</v>
      </c>
      <c r="V68">
        <v>22.304010999999999</v>
      </c>
      <c r="W68">
        <v>2.1800000000000002</v>
      </c>
      <c r="X68">
        <v>0</v>
      </c>
      <c r="Y68">
        <v>0</v>
      </c>
      <c r="Z68">
        <v>0</v>
      </c>
      <c r="AA68">
        <v>73.11</v>
      </c>
      <c r="AB68">
        <v>14.62</v>
      </c>
      <c r="AC68">
        <v>23.59</v>
      </c>
      <c r="AD68">
        <v>9</v>
      </c>
      <c r="AE68">
        <v>15</v>
      </c>
      <c r="AF68">
        <v>7</v>
      </c>
      <c r="AG68">
        <v>19.88</v>
      </c>
      <c r="AH68">
        <v>38.74</v>
      </c>
      <c r="AI68">
        <v>38.74</v>
      </c>
      <c r="AJ68">
        <v>24.1</v>
      </c>
      <c r="AK68">
        <v>35</v>
      </c>
      <c r="AL68">
        <v>15</v>
      </c>
    </row>
    <row r="69" spans="1:38">
      <c r="A69" t="s">
        <v>111</v>
      </c>
      <c r="B69" s="34">
        <v>260.89</v>
      </c>
      <c r="C69" s="34">
        <v>86.32</v>
      </c>
      <c r="D69" s="93">
        <f t="shared" si="1"/>
        <v>19.89</v>
      </c>
      <c r="E69" s="34">
        <v>0</v>
      </c>
      <c r="F69" s="34"/>
      <c r="G69" s="34"/>
      <c r="H69" s="34"/>
      <c r="I69" s="34"/>
      <c r="J69" s="37">
        <v>1.35</v>
      </c>
      <c r="K69" s="37">
        <v>1.35</v>
      </c>
      <c r="L69" s="37">
        <v>1.38</v>
      </c>
      <c r="M69">
        <v>118.01</v>
      </c>
      <c r="N69">
        <v>271.14999999999998</v>
      </c>
      <c r="O69">
        <v>100.98</v>
      </c>
      <c r="P69">
        <v>1.78</v>
      </c>
      <c r="Q69">
        <v>7.01</v>
      </c>
      <c r="R69" s="93">
        <v>11</v>
      </c>
      <c r="S69" s="93">
        <v>3</v>
      </c>
      <c r="T69" s="93">
        <v>5.89</v>
      </c>
      <c r="U69">
        <v>1.76</v>
      </c>
      <c r="V69">
        <v>14.434868</v>
      </c>
      <c r="W69">
        <v>2.1800000000000002</v>
      </c>
      <c r="X69">
        <v>0</v>
      </c>
      <c r="Y69">
        <v>0</v>
      </c>
      <c r="Z69">
        <v>0</v>
      </c>
      <c r="AA69">
        <v>55.41</v>
      </c>
      <c r="AB69">
        <v>11.08</v>
      </c>
      <c r="AC69">
        <v>16.25</v>
      </c>
      <c r="AD69">
        <v>10</v>
      </c>
      <c r="AE69">
        <v>11</v>
      </c>
      <c r="AF69">
        <v>5</v>
      </c>
      <c r="AG69">
        <v>19.45</v>
      </c>
      <c r="AH69">
        <v>43.51</v>
      </c>
      <c r="AI69">
        <v>43.51</v>
      </c>
      <c r="AJ69">
        <v>24.1</v>
      </c>
      <c r="AK69">
        <v>28</v>
      </c>
      <c r="AL69">
        <v>12</v>
      </c>
    </row>
    <row r="70" spans="1:38">
      <c r="A70" t="s">
        <v>112</v>
      </c>
      <c r="B70" s="34">
        <v>260.89</v>
      </c>
      <c r="C70" s="34">
        <v>86.32</v>
      </c>
      <c r="D70" s="93">
        <f t="shared" si="1"/>
        <v>8.41</v>
      </c>
      <c r="E70" s="34">
        <v>0</v>
      </c>
      <c r="F70" s="34"/>
      <c r="G70" s="34"/>
      <c r="H70" s="34"/>
      <c r="I70" s="34"/>
      <c r="J70" s="37">
        <v>0.86</v>
      </c>
      <c r="K70" s="37">
        <v>0.86</v>
      </c>
      <c r="L70" s="37">
        <v>0.88</v>
      </c>
      <c r="M70">
        <v>118.01</v>
      </c>
      <c r="N70">
        <v>271.14999999999998</v>
      </c>
      <c r="O70">
        <v>100.98</v>
      </c>
      <c r="P70">
        <v>1.78</v>
      </c>
      <c r="Q70">
        <v>7.01</v>
      </c>
      <c r="R70" s="93">
        <v>4.8600000000000003</v>
      </c>
      <c r="S70" s="93">
        <v>1</v>
      </c>
      <c r="T70" s="93">
        <v>2.5499999999999998</v>
      </c>
      <c r="U70">
        <v>1.76</v>
      </c>
      <c r="V70">
        <v>7.927505</v>
      </c>
      <c r="W70">
        <v>2.1800000000000002</v>
      </c>
      <c r="X70">
        <v>0</v>
      </c>
      <c r="Y70">
        <v>0</v>
      </c>
      <c r="Z70">
        <v>0</v>
      </c>
      <c r="AA70">
        <v>38.24</v>
      </c>
      <c r="AB70">
        <v>7.65</v>
      </c>
      <c r="AC70">
        <v>8.9700000000000006</v>
      </c>
      <c r="AD70">
        <v>7</v>
      </c>
      <c r="AE70">
        <v>9</v>
      </c>
      <c r="AF70">
        <v>5</v>
      </c>
      <c r="AG70">
        <v>19.2</v>
      </c>
      <c r="AH70">
        <v>44.21</v>
      </c>
      <c r="AI70">
        <v>44.21</v>
      </c>
      <c r="AJ70">
        <v>24.1</v>
      </c>
      <c r="AK70">
        <v>25</v>
      </c>
      <c r="AL70">
        <v>10</v>
      </c>
    </row>
    <row r="71" spans="1:38">
      <c r="A71" t="s">
        <v>113</v>
      </c>
      <c r="B71" s="34">
        <v>260.89</v>
      </c>
      <c r="C71" s="34">
        <v>86.32</v>
      </c>
      <c r="D71" s="93">
        <f t="shared" si="1"/>
        <v>0.93</v>
      </c>
      <c r="E71" s="34">
        <v>0</v>
      </c>
      <c r="F71" s="34"/>
      <c r="G71" s="34"/>
      <c r="H71" s="34"/>
      <c r="I71" s="34"/>
      <c r="J71" s="37">
        <v>0.49</v>
      </c>
      <c r="K71" s="37">
        <v>0.49</v>
      </c>
      <c r="L71" s="37">
        <v>0.5</v>
      </c>
      <c r="M71">
        <v>118.01</v>
      </c>
      <c r="N71">
        <v>271.14999999999998</v>
      </c>
      <c r="O71">
        <v>100.98</v>
      </c>
      <c r="P71">
        <v>1.78</v>
      </c>
      <c r="Q71">
        <v>7.01</v>
      </c>
      <c r="R71" s="93">
        <v>0.93</v>
      </c>
      <c r="S71" s="93">
        <v>0</v>
      </c>
      <c r="T71" s="93">
        <v>0</v>
      </c>
      <c r="U71">
        <v>1.84</v>
      </c>
      <c r="V71">
        <v>3.0640049999999999</v>
      </c>
      <c r="W71">
        <v>2.23</v>
      </c>
      <c r="X71">
        <v>0</v>
      </c>
      <c r="Y71">
        <v>0</v>
      </c>
      <c r="Z71">
        <v>0</v>
      </c>
      <c r="AA71">
        <v>22.5</v>
      </c>
      <c r="AB71">
        <v>4.5</v>
      </c>
      <c r="AC71">
        <v>1.53</v>
      </c>
      <c r="AD71">
        <v>3</v>
      </c>
      <c r="AE71">
        <v>7</v>
      </c>
      <c r="AF71">
        <v>3</v>
      </c>
      <c r="AG71">
        <v>18.66</v>
      </c>
      <c r="AH71">
        <v>44.78</v>
      </c>
      <c r="AI71">
        <v>44.78</v>
      </c>
      <c r="AJ71">
        <v>25.07</v>
      </c>
      <c r="AK71">
        <v>18</v>
      </c>
      <c r="AL71">
        <v>7</v>
      </c>
    </row>
    <row r="72" spans="1:38">
      <c r="A72" t="s">
        <v>114</v>
      </c>
      <c r="B72" s="34">
        <v>260.89</v>
      </c>
      <c r="C72" s="34">
        <v>86.32</v>
      </c>
      <c r="D72" s="93">
        <f t="shared" si="1"/>
        <v>0.78</v>
      </c>
      <c r="E72" s="34">
        <v>0</v>
      </c>
      <c r="F72" s="34"/>
      <c r="G72" s="34"/>
      <c r="H72" s="34"/>
      <c r="I72" s="34"/>
      <c r="J72" s="37">
        <v>0.2</v>
      </c>
      <c r="K72" s="37">
        <v>0.2</v>
      </c>
      <c r="L72" s="37">
        <v>0.21</v>
      </c>
      <c r="M72">
        <v>118.01</v>
      </c>
      <c r="N72">
        <v>271.14999999999998</v>
      </c>
      <c r="O72">
        <v>100.98</v>
      </c>
      <c r="P72">
        <v>1.78</v>
      </c>
      <c r="Q72">
        <v>7.01</v>
      </c>
      <c r="R72" s="93">
        <v>0.78</v>
      </c>
      <c r="S72" s="93">
        <v>0</v>
      </c>
      <c r="T72" s="93">
        <v>0</v>
      </c>
      <c r="U72">
        <v>1.84</v>
      </c>
      <c r="V72">
        <v>0.43771500000000002</v>
      </c>
      <c r="W72">
        <v>2.23</v>
      </c>
      <c r="X72">
        <v>0</v>
      </c>
      <c r="Y72">
        <v>0</v>
      </c>
      <c r="Z72">
        <v>0</v>
      </c>
      <c r="AA72">
        <v>11.58</v>
      </c>
      <c r="AB72">
        <v>2.3199999999999998</v>
      </c>
      <c r="AC72">
        <v>0.31</v>
      </c>
      <c r="AD72">
        <v>1</v>
      </c>
      <c r="AE72">
        <v>5</v>
      </c>
      <c r="AF72">
        <v>3</v>
      </c>
      <c r="AG72">
        <v>18.53</v>
      </c>
      <c r="AH72">
        <v>45.55</v>
      </c>
      <c r="AI72">
        <v>45.55</v>
      </c>
      <c r="AJ72">
        <v>25.07</v>
      </c>
      <c r="AK72">
        <v>18</v>
      </c>
      <c r="AL72">
        <v>7</v>
      </c>
    </row>
    <row r="73" spans="1:38">
      <c r="A73" t="s">
        <v>115</v>
      </c>
      <c r="B73" s="34">
        <v>260.89</v>
      </c>
      <c r="C73" s="34">
        <v>86.32</v>
      </c>
      <c r="D73" s="93">
        <f t="shared" si="1"/>
        <v>0.62</v>
      </c>
      <c r="E73" s="34">
        <v>0</v>
      </c>
      <c r="F73" s="34"/>
      <c r="G73" s="34"/>
      <c r="H73" s="34"/>
      <c r="I73" s="34"/>
      <c r="J73" s="37">
        <v>0.01</v>
      </c>
      <c r="K73" s="37">
        <v>0.01</v>
      </c>
      <c r="L73" s="37">
        <v>0.01</v>
      </c>
      <c r="M73">
        <v>118.01</v>
      </c>
      <c r="N73">
        <v>271.14999999999998</v>
      </c>
      <c r="O73">
        <v>100.98</v>
      </c>
      <c r="P73">
        <v>1.78</v>
      </c>
      <c r="Q73">
        <v>7.01</v>
      </c>
      <c r="R73" s="93">
        <v>0.62</v>
      </c>
      <c r="S73" s="93">
        <v>0</v>
      </c>
      <c r="T73" s="93">
        <v>0</v>
      </c>
      <c r="U73">
        <v>1.84</v>
      </c>
      <c r="V73">
        <v>0</v>
      </c>
      <c r="W73">
        <v>2.08</v>
      </c>
      <c r="X73">
        <v>0</v>
      </c>
      <c r="Y73">
        <v>0</v>
      </c>
      <c r="Z73">
        <v>0</v>
      </c>
      <c r="AA73">
        <v>4.16</v>
      </c>
      <c r="AB73">
        <v>0.83</v>
      </c>
      <c r="AC73">
        <v>0</v>
      </c>
      <c r="AD73">
        <v>0</v>
      </c>
      <c r="AE73">
        <v>1</v>
      </c>
      <c r="AF73">
        <v>1</v>
      </c>
      <c r="AG73">
        <v>25</v>
      </c>
      <c r="AH73">
        <v>56.49</v>
      </c>
      <c r="AI73">
        <v>56.49</v>
      </c>
      <c r="AJ73">
        <v>25.07</v>
      </c>
      <c r="AK73">
        <v>14</v>
      </c>
      <c r="AL73">
        <v>6</v>
      </c>
    </row>
    <row r="74" spans="1:38">
      <c r="A74" t="s">
        <v>116</v>
      </c>
      <c r="B74" s="34">
        <v>260.89</v>
      </c>
      <c r="C74" s="34">
        <v>86.32</v>
      </c>
      <c r="D74" s="93">
        <f t="shared" si="1"/>
        <v>0.47</v>
      </c>
      <c r="E74" s="34">
        <v>0</v>
      </c>
      <c r="F74" s="34"/>
      <c r="G74" s="34"/>
      <c r="H74" s="34"/>
      <c r="I74" s="34"/>
      <c r="J74" s="37">
        <v>0</v>
      </c>
      <c r="K74" s="37">
        <v>0</v>
      </c>
      <c r="L74" s="37">
        <v>0</v>
      </c>
      <c r="M74">
        <v>118.01</v>
      </c>
      <c r="N74">
        <v>271.14999999999998</v>
      </c>
      <c r="O74">
        <v>100.98</v>
      </c>
      <c r="P74">
        <v>1.78</v>
      </c>
      <c r="Q74">
        <v>7.01</v>
      </c>
      <c r="R74" s="93">
        <v>0.47</v>
      </c>
      <c r="S74" s="93">
        <v>0</v>
      </c>
      <c r="T74" s="93">
        <v>0</v>
      </c>
      <c r="U74">
        <v>1.84</v>
      </c>
      <c r="V74">
        <v>0</v>
      </c>
      <c r="W74">
        <v>2.08</v>
      </c>
      <c r="X74">
        <v>0</v>
      </c>
      <c r="Y74">
        <v>0</v>
      </c>
      <c r="Z74">
        <v>0</v>
      </c>
      <c r="AA74">
        <v>0.38</v>
      </c>
      <c r="AB74">
        <v>0.08</v>
      </c>
      <c r="AC74">
        <v>0</v>
      </c>
      <c r="AD74">
        <v>0</v>
      </c>
      <c r="AE74">
        <v>0</v>
      </c>
      <c r="AF74">
        <v>0</v>
      </c>
      <c r="AG74">
        <v>24.88</v>
      </c>
      <c r="AH74">
        <v>57.1</v>
      </c>
      <c r="AI74">
        <v>57.1</v>
      </c>
      <c r="AJ74">
        <v>25.07</v>
      </c>
      <c r="AK74">
        <v>4</v>
      </c>
      <c r="AL74">
        <v>1</v>
      </c>
    </row>
    <row r="75" spans="1:38">
      <c r="A75" t="s">
        <v>117</v>
      </c>
      <c r="B75" s="34">
        <v>260.89</v>
      </c>
      <c r="C75" s="34">
        <v>86.32</v>
      </c>
      <c r="D75" s="93">
        <f t="shared" si="1"/>
        <v>0</v>
      </c>
      <c r="E75" s="34">
        <v>0</v>
      </c>
      <c r="F75" s="34"/>
      <c r="G75" s="34"/>
      <c r="H75" s="34"/>
      <c r="I75" s="34"/>
      <c r="J75" s="37">
        <v>0</v>
      </c>
      <c r="K75" s="37">
        <v>0</v>
      </c>
      <c r="L75" s="37">
        <v>0</v>
      </c>
      <c r="M75">
        <v>118.01</v>
      </c>
      <c r="N75">
        <v>271.14999999999998</v>
      </c>
      <c r="O75">
        <v>100.98</v>
      </c>
      <c r="P75">
        <v>1.71</v>
      </c>
      <c r="Q75">
        <v>7.01</v>
      </c>
      <c r="R75" s="93">
        <v>0</v>
      </c>
      <c r="S75" s="93">
        <v>0</v>
      </c>
      <c r="T75" s="93">
        <v>0</v>
      </c>
      <c r="U75">
        <v>1.84</v>
      </c>
      <c r="V75">
        <v>0</v>
      </c>
      <c r="W75">
        <v>2.08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24.45</v>
      </c>
      <c r="AH75">
        <v>63.61</v>
      </c>
      <c r="AI75">
        <v>63.61</v>
      </c>
      <c r="AJ75">
        <v>25.07</v>
      </c>
      <c r="AK75">
        <v>0</v>
      </c>
      <c r="AL75">
        <v>0</v>
      </c>
    </row>
    <row r="76" spans="1:38">
      <c r="A76" t="s">
        <v>118</v>
      </c>
      <c r="B76" s="34">
        <v>260.89</v>
      </c>
      <c r="C76" s="34">
        <v>86.32</v>
      </c>
      <c r="D76" s="93">
        <f t="shared" si="1"/>
        <v>0</v>
      </c>
      <c r="E76" s="34">
        <v>0</v>
      </c>
      <c r="F76" s="34"/>
      <c r="G76" s="34"/>
      <c r="H76" s="34"/>
      <c r="I76" s="34"/>
      <c r="J76" s="37">
        <v>0</v>
      </c>
      <c r="K76" s="37">
        <v>0</v>
      </c>
      <c r="L76" s="37">
        <v>0</v>
      </c>
      <c r="M76">
        <v>118.01</v>
      </c>
      <c r="N76">
        <v>271.14999999999998</v>
      </c>
      <c r="O76">
        <v>100.98</v>
      </c>
      <c r="P76">
        <v>1.71</v>
      </c>
      <c r="Q76">
        <v>7.01</v>
      </c>
      <c r="R76" s="93">
        <v>0</v>
      </c>
      <c r="S76" s="93">
        <v>0</v>
      </c>
      <c r="T76" s="93">
        <v>0</v>
      </c>
      <c r="U76">
        <v>1.84</v>
      </c>
      <c r="V76">
        <v>0</v>
      </c>
      <c r="W76">
        <v>2.08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24.2</v>
      </c>
      <c r="AH76">
        <v>63.51</v>
      </c>
      <c r="AI76">
        <v>63.51</v>
      </c>
      <c r="AJ76">
        <v>25.07</v>
      </c>
      <c r="AK76">
        <v>0</v>
      </c>
      <c r="AL76">
        <v>0</v>
      </c>
    </row>
    <row r="77" spans="1:38">
      <c r="A77" t="s">
        <v>119</v>
      </c>
      <c r="B77" s="34">
        <v>260.89</v>
      </c>
      <c r="C77" s="34">
        <v>86.32</v>
      </c>
      <c r="D77" s="93">
        <f t="shared" si="1"/>
        <v>0</v>
      </c>
      <c r="E77" s="34">
        <v>0</v>
      </c>
      <c r="F77" s="34"/>
      <c r="G77" s="34"/>
      <c r="H77" s="34"/>
      <c r="I77" s="34"/>
      <c r="J77" s="37">
        <v>0</v>
      </c>
      <c r="K77" s="37">
        <v>0</v>
      </c>
      <c r="L77" s="37">
        <v>0</v>
      </c>
      <c r="M77">
        <v>118.01</v>
      </c>
      <c r="N77">
        <v>271.14999999999998</v>
      </c>
      <c r="O77">
        <v>100.98</v>
      </c>
      <c r="P77">
        <v>1.71</v>
      </c>
      <c r="Q77">
        <v>7.01</v>
      </c>
      <c r="R77" s="93">
        <v>0</v>
      </c>
      <c r="S77" s="93">
        <v>0</v>
      </c>
      <c r="T77" s="93">
        <v>0</v>
      </c>
      <c r="U77">
        <v>1.84</v>
      </c>
      <c r="V77">
        <v>0</v>
      </c>
      <c r="W77">
        <v>2.08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23.66</v>
      </c>
      <c r="AH77">
        <v>63.51</v>
      </c>
      <c r="AI77">
        <v>63.51</v>
      </c>
      <c r="AJ77">
        <v>25.07</v>
      </c>
      <c r="AK77">
        <v>0</v>
      </c>
      <c r="AL77">
        <v>0</v>
      </c>
    </row>
    <row r="78" spans="1:38">
      <c r="A78" t="s">
        <v>120</v>
      </c>
      <c r="B78" s="34">
        <v>260.89</v>
      </c>
      <c r="C78" s="34">
        <v>86.32</v>
      </c>
      <c r="D78" s="93">
        <f t="shared" si="1"/>
        <v>0</v>
      </c>
      <c r="E78" s="34">
        <v>0</v>
      </c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118.01</v>
      </c>
      <c r="N78">
        <v>271.14999999999998</v>
      </c>
      <c r="O78">
        <v>100.98</v>
      </c>
      <c r="P78">
        <v>1.71</v>
      </c>
      <c r="Q78">
        <v>7.01</v>
      </c>
      <c r="R78" s="93">
        <v>0</v>
      </c>
      <c r="S78" s="93">
        <v>0</v>
      </c>
      <c r="T78" s="93">
        <v>0</v>
      </c>
      <c r="U78">
        <v>1.84</v>
      </c>
      <c r="V78">
        <v>0</v>
      </c>
      <c r="W78">
        <v>2.08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23.53</v>
      </c>
      <c r="AH78">
        <v>63.35</v>
      </c>
      <c r="AI78">
        <v>63.35</v>
      </c>
      <c r="AJ78">
        <v>25.07</v>
      </c>
      <c r="AK78">
        <v>0</v>
      </c>
      <c r="AL78">
        <v>0</v>
      </c>
    </row>
    <row r="79" spans="1:38">
      <c r="A79" t="s">
        <v>121</v>
      </c>
      <c r="B79" s="34">
        <v>260.89</v>
      </c>
      <c r="C79" s="34">
        <v>86.32</v>
      </c>
      <c r="D79" s="93">
        <f t="shared" si="1"/>
        <v>0</v>
      </c>
      <c r="E79" s="34">
        <v>0</v>
      </c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118.01</v>
      </c>
      <c r="N79">
        <v>271.14999999999998</v>
      </c>
      <c r="O79">
        <v>100.98</v>
      </c>
      <c r="P79">
        <v>1.71</v>
      </c>
      <c r="Q79">
        <v>7.01</v>
      </c>
      <c r="R79" s="93">
        <v>0</v>
      </c>
      <c r="S79" s="93">
        <v>0</v>
      </c>
      <c r="T79" s="93">
        <v>0</v>
      </c>
      <c r="U79">
        <v>1.76</v>
      </c>
      <c r="V79">
        <v>0</v>
      </c>
      <c r="W79">
        <v>2.08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18.510000000000002</v>
      </c>
      <c r="AH79">
        <v>54.84</v>
      </c>
      <c r="AI79">
        <v>54.84</v>
      </c>
      <c r="AJ79">
        <v>25.07</v>
      </c>
      <c r="AK79">
        <v>0</v>
      </c>
      <c r="AL79">
        <v>0</v>
      </c>
    </row>
    <row r="80" spans="1:38">
      <c r="A80" t="s">
        <v>122</v>
      </c>
      <c r="B80" s="34">
        <v>260.89</v>
      </c>
      <c r="C80" s="34">
        <v>86.32</v>
      </c>
      <c r="D80" s="93">
        <f t="shared" si="1"/>
        <v>0</v>
      </c>
      <c r="E80" s="34">
        <v>0</v>
      </c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118.01</v>
      </c>
      <c r="N80">
        <v>271.14999999999998</v>
      </c>
      <c r="O80">
        <v>100.98</v>
      </c>
      <c r="P80">
        <v>1.71</v>
      </c>
      <c r="Q80">
        <v>7.01</v>
      </c>
      <c r="R80" s="93">
        <v>0</v>
      </c>
      <c r="S80" s="93">
        <v>0</v>
      </c>
      <c r="T80" s="93">
        <v>0</v>
      </c>
      <c r="U80">
        <v>1.76</v>
      </c>
      <c r="V80">
        <v>0</v>
      </c>
      <c r="W80">
        <v>2.08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18.38</v>
      </c>
      <c r="AH80">
        <v>54.81</v>
      </c>
      <c r="AI80">
        <v>54.81</v>
      </c>
      <c r="AJ80">
        <v>25.07</v>
      </c>
      <c r="AK80">
        <v>0</v>
      </c>
      <c r="AL80">
        <v>0</v>
      </c>
    </row>
    <row r="81" spans="1:38">
      <c r="A81" t="s">
        <v>123</v>
      </c>
      <c r="B81" s="34">
        <v>260.89</v>
      </c>
      <c r="C81" s="34">
        <v>86.32</v>
      </c>
      <c r="D81" s="93">
        <f t="shared" si="1"/>
        <v>0</v>
      </c>
      <c r="E81" s="34">
        <v>0</v>
      </c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118.01</v>
      </c>
      <c r="N81">
        <v>271.14999999999998</v>
      </c>
      <c r="O81">
        <v>100.98</v>
      </c>
      <c r="P81">
        <v>1.63</v>
      </c>
      <c r="Q81">
        <v>7.01</v>
      </c>
      <c r="R81" s="93">
        <v>0</v>
      </c>
      <c r="S81" s="93">
        <v>0</v>
      </c>
      <c r="T81" s="93">
        <v>0</v>
      </c>
      <c r="U81">
        <v>1.76</v>
      </c>
      <c r="V81">
        <v>0</v>
      </c>
      <c r="W81">
        <v>2.08</v>
      </c>
      <c r="X81">
        <v>22.5</v>
      </c>
      <c r="Y81">
        <v>7.5</v>
      </c>
      <c r="Z81">
        <v>7.5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21.56</v>
      </c>
      <c r="AH81">
        <v>62.69</v>
      </c>
      <c r="AI81">
        <v>62.69</v>
      </c>
      <c r="AJ81">
        <v>25.07</v>
      </c>
      <c r="AK81">
        <v>0</v>
      </c>
      <c r="AL81">
        <v>0</v>
      </c>
    </row>
    <row r="82" spans="1:38">
      <c r="A82" t="s">
        <v>124</v>
      </c>
      <c r="B82" s="34">
        <v>260.89</v>
      </c>
      <c r="C82" s="34">
        <v>86.32</v>
      </c>
      <c r="D82" s="93">
        <f t="shared" si="1"/>
        <v>0</v>
      </c>
      <c r="E82" s="34">
        <v>0</v>
      </c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118.01</v>
      </c>
      <c r="N82">
        <v>271.14999999999998</v>
      </c>
      <c r="O82">
        <v>100.98</v>
      </c>
      <c r="P82">
        <v>1.63</v>
      </c>
      <c r="Q82">
        <v>7.01</v>
      </c>
      <c r="R82" s="93">
        <v>0</v>
      </c>
      <c r="S82" s="93">
        <v>0</v>
      </c>
      <c r="T82" s="93">
        <v>0</v>
      </c>
      <c r="U82">
        <v>1.76</v>
      </c>
      <c r="V82">
        <v>0</v>
      </c>
      <c r="W82">
        <v>2.08</v>
      </c>
      <c r="X82">
        <v>25.06</v>
      </c>
      <c r="Y82">
        <v>8.36</v>
      </c>
      <c r="Z82">
        <v>8.35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21.42</v>
      </c>
      <c r="AH82">
        <v>62.17</v>
      </c>
      <c r="AI82">
        <v>62.17</v>
      </c>
      <c r="AJ82">
        <v>25.07</v>
      </c>
      <c r="AK82">
        <v>0</v>
      </c>
      <c r="AL82">
        <v>0</v>
      </c>
    </row>
    <row r="83" spans="1:38">
      <c r="A83" t="s">
        <v>125</v>
      </c>
      <c r="B83" s="34">
        <v>260.89</v>
      </c>
      <c r="C83" s="34">
        <v>86.32</v>
      </c>
      <c r="D83" s="93">
        <f t="shared" si="1"/>
        <v>0</v>
      </c>
      <c r="E83" s="34">
        <v>0</v>
      </c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118.01</v>
      </c>
      <c r="N83">
        <v>271.14999999999998</v>
      </c>
      <c r="O83">
        <v>100.98</v>
      </c>
      <c r="P83">
        <v>1.63</v>
      </c>
      <c r="Q83">
        <v>7.01</v>
      </c>
      <c r="R83" s="93">
        <v>0</v>
      </c>
      <c r="S83" s="93">
        <v>0</v>
      </c>
      <c r="T83" s="93">
        <v>0</v>
      </c>
      <c r="U83">
        <v>1.69</v>
      </c>
      <c r="V83">
        <v>0</v>
      </c>
      <c r="W83">
        <v>2.13</v>
      </c>
      <c r="X83">
        <v>37.69</v>
      </c>
      <c r="Y83">
        <v>12.57</v>
      </c>
      <c r="Z83">
        <v>12.56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21.27</v>
      </c>
      <c r="AH83">
        <v>61.17</v>
      </c>
      <c r="AI83">
        <v>61.17</v>
      </c>
      <c r="AJ83">
        <v>25.07</v>
      </c>
      <c r="AK83">
        <v>0</v>
      </c>
      <c r="AL83">
        <v>0</v>
      </c>
    </row>
    <row r="84" spans="1:38">
      <c r="A84" t="s">
        <v>126</v>
      </c>
      <c r="B84" s="34">
        <v>260.89</v>
      </c>
      <c r="C84" s="34">
        <v>86.32</v>
      </c>
      <c r="D84" s="93">
        <f t="shared" si="1"/>
        <v>0</v>
      </c>
      <c r="E84" s="34">
        <v>0</v>
      </c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118.01</v>
      </c>
      <c r="N84">
        <v>271.14999999999998</v>
      </c>
      <c r="O84">
        <v>100.98</v>
      </c>
      <c r="P84">
        <v>1.63</v>
      </c>
      <c r="Q84">
        <v>7.01</v>
      </c>
      <c r="R84" s="93">
        <v>0</v>
      </c>
      <c r="S84" s="93">
        <v>0</v>
      </c>
      <c r="T84" s="93">
        <v>0</v>
      </c>
      <c r="U84">
        <v>1.69</v>
      </c>
      <c r="V84">
        <v>0</v>
      </c>
      <c r="W84">
        <v>2.13</v>
      </c>
      <c r="X84">
        <v>49.69</v>
      </c>
      <c r="Y84">
        <v>16.559999999999999</v>
      </c>
      <c r="Z84">
        <v>16.559999999999999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21.13</v>
      </c>
      <c r="AH84">
        <v>60.17</v>
      </c>
      <c r="AI84">
        <v>60.17</v>
      </c>
      <c r="AJ84">
        <v>25.07</v>
      </c>
      <c r="AK84">
        <v>0</v>
      </c>
      <c r="AL84">
        <v>0</v>
      </c>
    </row>
    <row r="85" spans="1:38">
      <c r="A85" t="s">
        <v>127</v>
      </c>
      <c r="B85" s="34">
        <v>260.89</v>
      </c>
      <c r="C85" s="34">
        <v>86.32</v>
      </c>
      <c r="D85" s="93">
        <f t="shared" si="1"/>
        <v>0</v>
      </c>
      <c r="E85" s="34">
        <v>0</v>
      </c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118.01</v>
      </c>
      <c r="N85">
        <v>271.14999999999998</v>
      </c>
      <c r="O85">
        <v>100.98</v>
      </c>
      <c r="P85">
        <v>1.63</v>
      </c>
      <c r="Q85">
        <v>7.01</v>
      </c>
      <c r="R85" s="93">
        <v>0</v>
      </c>
      <c r="S85" s="93">
        <v>0</v>
      </c>
      <c r="T85" s="93">
        <v>0</v>
      </c>
      <c r="U85">
        <v>1.69</v>
      </c>
      <c r="V85">
        <v>0</v>
      </c>
      <c r="W85">
        <v>2.13</v>
      </c>
      <c r="X85">
        <v>52.64</v>
      </c>
      <c r="Y85">
        <v>17.54</v>
      </c>
      <c r="Z85">
        <v>17.55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20.99</v>
      </c>
      <c r="AH85">
        <v>50.51</v>
      </c>
      <c r="AI85">
        <v>50.51</v>
      </c>
      <c r="AJ85">
        <v>25.07</v>
      </c>
      <c r="AK85">
        <v>0</v>
      </c>
      <c r="AL85">
        <v>0</v>
      </c>
    </row>
    <row r="86" spans="1:38">
      <c r="A86" t="s">
        <v>128</v>
      </c>
      <c r="B86" s="34">
        <v>260.89</v>
      </c>
      <c r="C86" s="34">
        <v>86.32</v>
      </c>
      <c r="D86" s="93">
        <f t="shared" si="1"/>
        <v>0</v>
      </c>
      <c r="E86" s="34">
        <v>0</v>
      </c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118.01</v>
      </c>
      <c r="N86">
        <v>271.14999999999998</v>
      </c>
      <c r="O86">
        <v>100.98</v>
      </c>
      <c r="P86">
        <v>1.63</v>
      </c>
      <c r="Q86">
        <v>7.01</v>
      </c>
      <c r="R86" s="93">
        <v>0</v>
      </c>
      <c r="S86" s="93">
        <v>0</v>
      </c>
      <c r="T86" s="93">
        <v>0</v>
      </c>
      <c r="U86">
        <v>1.69</v>
      </c>
      <c r="V86">
        <v>0</v>
      </c>
      <c r="W86">
        <v>2.13</v>
      </c>
      <c r="X86">
        <v>54.19</v>
      </c>
      <c r="Y86">
        <v>18.059999999999999</v>
      </c>
      <c r="Z86">
        <v>18.059999999999999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20.81</v>
      </c>
      <c r="AH86">
        <v>49.51</v>
      </c>
      <c r="AI86">
        <v>49.51</v>
      </c>
      <c r="AJ86">
        <v>25.07</v>
      </c>
      <c r="AK86">
        <v>0</v>
      </c>
      <c r="AL86">
        <v>0</v>
      </c>
    </row>
    <row r="87" spans="1:38">
      <c r="A87" t="s">
        <v>129</v>
      </c>
      <c r="B87" s="34">
        <v>260.89</v>
      </c>
      <c r="C87" s="34">
        <v>86.32</v>
      </c>
      <c r="D87" s="93">
        <f t="shared" si="1"/>
        <v>0</v>
      </c>
      <c r="E87" s="34">
        <v>0</v>
      </c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96.41</v>
      </c>
      <c r="N87">
        <v>271.14999999999998</v>
      </c>
      <c r="O87">
        <v>77.13</v>
      </c>
      <c r="P87">
        <v>1.55</v>
      </c>
      <c r="Q87">
        <v>7.01</v>
      </c>
      <c r="R87" s="93">
        <v>0</v>
      </c>
      <c r="S87" s="93">
        <v>0</v>
      </c>
      <c r="T87" s="93">
        <v>0</v>
      </c>
      <c r="U87">
        <v>1.69</v>
      </c>
      <c r="V87">
        <v>0</v>
      </c>
      <c r="W87">
        <v>2.13</v>
      </c>
      <c r="X87">
        <v>53.16</v>
      </c>
      <c r="Y87">
        <v>17.72</v>
      </c>
      <c r="Z87">
        <v>17.72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20.67</v>
      </c>
      <c r="AH87">
        <v>48.51</v>
      </c>
      <c r="AI87">
        <v>48.51</v>
      </c>
      <c r="AJ87">
        <v>25.07</v>
      </c>
      <c r="AK87">
        <v>0</v>
      </c>
      <c r="AL87">
        <v>0</v>
      </c>
    </row>
    <row r="88" spans="1:38">
      <c r="A88" t="s">
        <v>130</v>
      </c>
      <c r="B88" s="34">
        <v>260.89</v>
      </c>
      <c r="C88" s="34">
        <v>68</v>
      </c>
      <c r="D88" s="93">
        <f t="shared" si="1"/>
        <v>0</v>
      </c>
      <c r="E88" s="34">
        <v>0</v>
      </c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71.73</v>
      </c>
      <c r="N88">
        <v>271.14999999999998</v>
      </c>
      <c r="O88">
        <v>67.489999999999995</v>
      </c>
      <c r="P88">
        <v>1.55</v>
      </c>
      <c r="Q88">
        <v>7.01</v>
      </c>
      <c r="R88" s="93">
        <v>0</v>
      </c>
      <c r="S88" s="93">
        <v>0</v>
      </c>
      <c r="T88" s="93">
        <v>0</v>
      </c>
      <c r="U88">
        <v>1.69</v>
      </c>
      <c r="V88">
        <v>0</v>
      </c>
      <c r="W88">
        <v>2.13</v>
      </c>
      <c r="X88">
        <v>53.12</v>
      </c>
      <c r="Y88">
        <v>17.7</v>
      </c>
      <c r="Z88">
        <v>17.71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20.53</v>
      </c>
      <c r="AH88">
        <v>47.17</v>
      </c>
      <c r="AI88">
        <v>47.17</v>
      </c>
      <c r="AJ88">
        <v>25.07</v>
      </c>
      <c r="AK88">
        <v>0</v>
      </c>
      <c r="AL88">
        <v>0</v>
      </c>
    </row>
    <row r="89" spans="1:38">
      <c r="A89" t="s">
        <v>131</v>
      </c>
      <c r="B89" s="34">
        <v>260.89</v>
      </c>
      <c r="C89" s="34">
        <v>68</v>
      </c>
      <c r="D89" s="93">
        <f t="shared" si="1"/>
        <v>0</v>
      </c>
      <c r="E89" s="34">
        <v>0</v>
      </c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71.73</v>
      </c>
      <c r="N89">
        <v>271.14999999999998</v>
      </c>
      <c r="O89">
        <v>57.85</v>
      </c>
      <c r="P89">
        <v>1.55</v>
      </c>
      <c r="Q89">
        <v>7.01</v>
      </c>
      <c r="R89" s="93">
        <v>0</v>
      </c>
      <c r="S89" s="93">
        <v>0</v>
      </c>
      <c r="T89" s="93">
        <v>0</v>
      </c>
      <c r="U89">
        <v>1.69</v>
      </c>
      <c r="V89">
        <v>0</v>
      </c>
      <c r="W89">
        <v>2.13</v>
      </c>
      <c r="X89">
        <v>51.06</v>
      </c>
      <c r="Y89">
        <v>17.03</v>
      </c>
      <c r="Z89">
        <v>17.02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20.39</v>
      </c>
      <c r="AH89">
        <v>56.17</v>
      </c>
      <c r="AI89">
        <v>56.17</v>
      </c>
      <c r="AJ89">
        <v>25.07</v>
      </c>
      <c r="AK89">
        <v>0</v>
      </c>
      <c r="AL89">
        <v>0</v>
      </c>
    </row>
    <row r="90" spans="1:38">
      <c r="A90" t="s">
        <v>132</v>
      </c>
      <c r="B90" s="34">
        <v>260.89</v>
      </c>
      <c r="C90" s="34">
        <v>68</v>
      </c>
      <c r="D90" s="93">
        <f t="shared" si="1"/>
        <v>0</v>
      </c>
      <c r="E90" s="34">
        <v>0</v>
      </c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71.73</v>
      </c>
      <c r="N90">
        <v>271.14999999999998</v>
      </c>
      <c r="O90">
        <v>53.03</v>
      </c>
      <c r="P90">
        <v>1.55</v>
      </c>
      <c r="Q90">
        <v>7.41</v>
      </c>
      <c r="R90" s="93">
        <v>0</v>
      </c>
      <c r="S90" s="93">
        <v>0</v>
      </c>
      <c r="T90" s="93">
        <v>0</v>
      </c>
      <c r="U90">
        <v>1.69</v>
      </c>
      <c r="V90">
        <v>0</v>
      </c>
      <c r="W90">
        <v>2.13</v>
      </c>
      <c r="X90">
        <v>50.19</v>
      </c>
      <c r="Y90">
        <v>16.73</v>
      </c>
      <c r="Z90">
        <v>16.73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20.260000000000002</v>
      </c>
      <c r="AH90">
        <v>55.44</v>
      </c>
      <c r="AI90">
        <v>55.44</v>
      </c>
      <c r="AJ90">
        <v>25.07</v>
      </c>
      <c r="AK90">
        <v>0</v>
      </c>
      <c r="AL90">
        <v>0</v>
      </c>
    </row>
    <row r="91" spans="1:38">
      <c r="A91" t="s">
        <v>133</v>
      </c>
      <c r="B91" s="34">
        <v>224.55</v>
      </c>
      <c r="C91" s="34">
        <v>68</v>
      </c>
      <c r="D91" s="93">
        <f t="shared" si="1"/>
        <v>0</v>
      </c>
      <c r="E91" s="34">
        <v>0</v>
      </c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71.73</v>
      </c>
      <c r="N91">
        <v>271.14999999999998</v>
      </c>
      <c r="O91">
        <v>67.489999999999995</v>
      </c>
      <c r="P91">
        <v>1.48</v>
      </c>
      <c r="Q91">
        <v>7.81</v>
      </c>
      <c r="R91" s="93">
        <v>0</v>
      </c>
      <c r="S91" s="93">
        <v>0</v>
      </c>
      <c r="T91" s="93">
        <v>0</v>
      </c>
      <c r="U91">
        <v>1.69</v>
      </c>
      <c r="V91">
        <v>0</v>
      </c>
      <c r="W91">
        <v>2.08</v>
      </c>
      <c r="X91">
        <v>71.680000000000007</v>
      </c>
      <c r="Y91">
        <v>23.89</v>
      </c>
      <c r="Z91">
        <v>23.9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20.36</v>
      </c>
      <c r="AH91">
        <v>54.71</v>
      </c>
      <c r="AI91">
        <v>54.71</v>
      </c>
      <c r="AJ91">
        <v>25.07</v>
      </c>
      <c r="AK91">
        <v>0</v>
      </c>
      <c r="AL91">
        <v>0</v>
      </c>
    </row>
    <row r="92" spans="1:38">
      <c r="A92" t="s">
        <v>134</v>
      </c>
      <c r="B92" s="34">
        <v>224.55</v>
      </c>
      <c r="C92" s="34">
        <v>68</v>
      </c>
      <c r="D92" s="93">
        <f t="shared" si="1"/>
        <v>0</v>
      </c>
      <c r="E92" s="34">
        <v>0</v>
      </c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71.73</v>
      </c>
      <c r="N92">
        <v>271.14999999999998</v>
      </c>
      <c r="O92">
        <v>57.85</v>
      </c>
      <c r="P92">
        <v>1.48</v>
      </c>
      <c r="Q92">
        <v>12.21</v>
      </c>
      <c r="R92" s="93">
        <v>0</v>
      </c>
      <c r="S92" s="93">
        <v>0</v>
      </c>
      <c r="T92" s="93">
        <v>0</v>
      </c>
      <c r="U92">
        <v>1.69</v>
      </c>
      <c r="V92">
        <v>0</v>
      </c>
      <c r="W92">
        <v>2.08</v>
      </c>
      <c r="X92">
        <v>70.66</v>
      </c>
      <c r="Y92">
        <v>23.56</v>
      </c>
      <c r="Z92">
        <v>23.55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20.56</v>
      </c>
      <c r="AH92">
        <v>53.98</v>
      </c>
      <c r="AI92">
        <v>53.98</v>
      </c>
      <c r="AJ92">
        <v>25.07</v>
      </c>
      <c r="AK92">
        <v>0</v>
      </c>
      <c r="AL92">
        <v>0</v>
      </c>
    </row>
    <row r="93" spans="1:38">
      <c r="A93" t="s">
        <v>135</v>
      </c>
      <c r="B93" s="34">
        <v>224.55</v>
      </c>
      <c r="C93" s="34">
        <v>55.55</v>
      </c>
      <c r="D93" s="93">
        <f t="shared" si="1"/>
        <v>0</v>
      </c>
      <c r="E93" s="34">
        <v>0</v>
      </c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71.73</v>
      </c>
      <c r="N93">
        <v>271.14999999999998</v>
      </c>
      <c r="O93">
        <v>57.85</v>
      </c>
      <c r="P93">
        <v>1.48</v>
      </c>
      <c r="Q93">
        <v>12.6</v>
      </c>
      <c r="R93" s="93">
        <v>0</v>
      </c>
      <c r="S93" s="93">
        <v>0</v>
      </c>
      <c r="T93" s="93">
        <v>0</v>
      </c>
      <c r="U93">
        <v>1.69</v>
      </c>
      <c r="V93">
        <v>0</v>
      </c>
      <c r="W93">
        <v>2.08</v>
      </c>
      <c r="X93">
        <v>70.62</v>
      </c>
      <c r="Y93">
        <v>23.54</v>
      </c>
      <c r="Z93">
        <v>23.54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22.75</v>
      </c>
      <c r="AH93">
        <v>65.25</v>
      </c>
      <c r="AI93">
        <v>65.25</v>
      </c>
      <c r="AJ93">
        <v>25.07</v>
      </c>
      <c r="AK93">
        <v>0</v>
      </c>
      <c r="AL93">
        <v>0</v>
      </c>
    </row>
    <row r="94" spans="1:38">
      <c r="A94" t="s">
        <v>136</v>
      </c>
      <c r="B94" s="34">
        <v>224.55</v>
      </c>
      <c r="C94" s="34">
        <v>55.55</v>
      </c>
      <c r="D94" s="93">
        <f t="shared" si="1"/>
        <v>0</v>
      </c>
      <c r="E94" s="34">
        <v>0</v>
      </c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71.73</v>
      </c>
      <c r="N94">
        <v>271.14999999999998</v>
      </c>
      <c r="O94">
        <v>57.85</v>
      </c>
      <c r="P94">
        <v>1.48</v>
      </c>
      <c r="Q94">
        <v>13</v>
      </c>
      <c r="R94" s="93">
        <v>0</v>
      </c>
      <c r="S94" s="93">
        <v>0</v>
      </c>
      <c r="T94" s="93">
        <v>0</v>
      </c>
      <c r="U94">
        <v>1.69</v>
      </c>
      <c r="V94">
        <v>0</v>
      </c>
      <c r="W94">
        <v>2.08</v>
      </c>
      <c r="X94">
        <v>68.569999999999993</v>
      </c>
      <c r="Y94">
        <v>22.86</v>
      </c>
      <c r="Z94">
        <v>22.85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22.6</v>
      </c>
      <c r="AH94">
        <v>64.52</v>
      </c>
      <c r="AI94">
        <v>64.52</v>
      </c>
      <c r="AJ94">
        <v>25.07</v>
      </c>
      <c r="AK94">
        <v>0</v>
      </c>
      <c r="AL94">
        <v>0</v>
      </c>
    </row>
    <row r="95" spans="1:38">
      <c r="A95" t="s">
        <v>137</v>
      </c>
      <c r="B95" s="34">
        <v>193.48</v>
      </c>
      <c r="C95" s="34">
        <v>31.82</v>
      </c>
      <c r="D95" s="93">
        <f t="shared" si="1"/>
        <v>0</v>
      </c>
      <c r="E95" s="34">
        <v>0</v>
      </c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71.73</v>
      </c>
      <c r="N95">
        <v>271.14999999999998</v>
      </c>
      <c r="O95">
        <v>46.28</v>
      </c>
      <c r="P95">
        <v>1.48</v>
      </c>
      <c r="Q95">
        <v>13</v>
      </c>
      <c r="R95" s="93">
        <v>0</v>
      </c>
      <c r="S95" s="93">
        <v>0</v>
      </c>
      <c r="T95" s="93">
        <v>0</v>
      </c>
      <c r="U95">
        <v>1.61</v>
      </c>
      <c r="V95">
        <v>0</v>
      </c>
      <c r="W95">
        <v>2.08</v>
      </c>
      <c r="X95">
        <v>67.69</v>
      </c>
      <c r="Y95">
        <v>22.57</v>
      </c>
      <c r="Z95">
        <v>22.56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22.31</v>
      </c>
      <c r="AH95">
        <v>63.79</v>
      </c>
      <c r="AI95">
        <v>63.79</v>
      </c>
      <c r="AJ95">
        <v>25.07</v>
      </c>
      <c r="AK95">
        <v>0</v>
      </c>
      <c r="AL95">
        <v>0</v>
      </c>
    </row>
    <row r="96" spans="1:38">
      <c r="A96" t="s">
        <v>138</v>
      </c>
      <c r="B96" s="34">
        <v>139.79</v>
      </c>
      <c r="C96" s="34">
        <v>31.82</v>
      </c>
      <c r="D96" s="93">
        <f t="shared" si="1"/>
        <v>0</v>
      </c>
      <c r="E96" s="34">
        <v>0</v>
      </c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71.73</v>
      </c>
      <c r="N96">
        <v>271.14999999999998</v>
      </c>
      <c r="O96">
        <v>46.28</v>
      </c>
      <c r="P96">
        <v>1.48</v>
      </c>
      <c r="Q96">
        <v>13</v>
      </c>
      <c r="R96" s="93">
        <v>0</v>
      </c>
      <c r="S96" s="93">
        <v>0</v>
      </c>
      <c r="T96" s="93">
        <v>0</v>
      </c>
      <c r="U96">
        <v>1.61</v>
      </c>
      <c r="V96">
        <v>0</v>
      </c>
      <c r="W96">
        <v>2.08</v>
      </c>
      <c r="X96">
        <v>66.180000000000007</v>
      </c>
      <c r="Y96">
        <v>22.07</v>
      </c>
      <c r="Z96">
        <v>22.06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22.03</v>
      </c>
      <c r="AH96">
        <v>63.06</v>
      </c>
      <c r="AI96">
        <v>63.06</v>
      </c>
      <c r="AJ96">
        <v>25.07</v>
      </c>
      <c r="AK96">
        <v>0</v>
      </c>
      <c r="AL96">
        <v>0</v>
      </c>
    </row>
    <row r="97" spans="1:50">
      <c r="A97" t="s">
        <v>139</v>
      </c>
      <c r="B97" s="34">
        <v>108.94</v>
      </c>
      <c r="C97" s="34">
        <v>31.82</v>
      </c>
      <c r="D97" s="93">
        <f t="shared" si="1"/>
        <v>0</v>
      </c>
      <c r="E97" s="34">
        <v>0</v>
      </c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71.73</v>
      </c>
      <c r="N97">
        <v>271.14999999999998</v>
      </c>
      <c r="O97">
        <v>46.28</v>
      </c>
      <c r="P97">
        <v>1.48</v>
      </c>
      <c r="Q97">
        <v>13</v>
      </c>
      <c r="R97" s="93">
        <v>0</v>
      </c>
      <c r="S97" s="93">
        <v>0</v>
      </c>
      <c r="T97" s="93">
        <v>0</v>
      </c>
      <c r="U97">
        <v>1.61</v>
      </c>
      <c r="V97">
        <v>0</v>
      </c>
      <c r="W97">
        <v>2.08</v>
      </c>
      <c r="X97">
        <v>65.64</v>
      </c>
      <c r="Y97">
        <v>21.87</v>
      </c>
      <c r="Z97">
        <v>21.88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21.77</v>
      </c>
      <c r="AH97">
        <v>62.33</v>
      </c>
      <c r="AI97">
        <v>62.33</v>
      </c>
      <c r="AJ97">
        <v>25.07</v>
      </c>
      <c r="AK97">
        <v>0</v>
      </c>
      <c r="AL97">
        <v>0</v>
      </c>
    </row>
    <row r="98" spans="1:50">
      <c r="A98" t="s">
        <v>140</v>
      </c>
      <c r="B98" s="34">
        <v>108.94</v>
      </c>
      <c r="C98" s="34">
        <v>31.82</v>
      </c>
      <c r="D98" s="93">
        <f t="shared" si="1"/>
        <v>0</v>
      </c>
      <c r="E98" s="34">
        <v>0</v>
      </c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71.73</v>
      </c>
      <c r="N98">
        <v>271.14999999999998</v>
      </c>
      <c r="O98">
        <v>46.28</v>
      </c>
      <c r="P98">
        <v>1.48</v>
      </c>
      <c r="Q98">
        <v>13</v>
      </c>
      <c r="R98" s="93">
        <v>0</v>
      </c>
      <c r="S98" s="93">
        <v>0</v>
      </c>
      <c r="T98" s="93">
        <v>0</v>
      </c>
      <c r="U98">
        <v>1.61</v>
      </c>
      <c r="V98">
        <v>0</v>
      </c>
      <c r="W98">
        <v>2.08</v>
      </c>
      <c r="X98">
        <v>63.14</v>
      </c>
      <c r="Y98">
        <v>21.05</v>
      </c>
      <c r="Z98">
        <v>21.05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21.47</v>
      </c>
      <c r="AH98">
        <v>61.6</v>
      </c>
      <c r="AI98">
        <v>61.6</v>
      </c>
      <c r="AJ98">
        <v>25.07</v>
      </c>
      <c r="AK98">
        <v>0</v>
      </c>
      <c r="AL98">
        <v>0</v>
      </c>
    </row>
    <row r="99" spans="1:50">
      <c r="A99" t="s">
        <v>141</v>
      </c>
      <c r="B99" s="34">
        <f>SUM(B3:B98)/4000</f>
        <v>5.3339099999999933</v>
      </c>
      <c r="C99" s="34">
        <f t="shared" ref="C99:P99" si="2">SUM(C3:C98)/4000</f>
        <v>1.6263249999999989</v>
      </c>
      <c r="D99" s="93">
        <f t="shared" ref="D99" si="3">SUM(D3:D98)/4000</f>
        <v>0.88961999999999974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7.9749999999999988E-2</v>
      </c>
      <c r="K99" s="37">
        <f t="shared" si="2"/>
        <v>7.9749999999999988E-2</v>
      </c>
      <c r="L99" s="37">
        <f t="shared" si="2"/>
        <v>8.1745000000000012E-2</v>
      </c>
      <c r="M99">
        <f t="shared" si="2"/>
        <v>2.3531425000000015</v>
      </c>
      <c r="N99">
        <f t="shared" si="2"/>
        <v>6.2045100000000071</v>
      </c>
      <c r="O99">
        <f t="shared" si="2"/>
        <v>1.9755849999999968</v>
      </c>
      <c r="P99">
        <f t="shared" si="2"/>
        <v>3.7719999999999962E-2</v>
      </c>
      <c r="Q99">
        <f t="shared" ref="Q99:AF99" si="5">SUM(Q3:Q98)/4000</f>
        <v>0.18320499999999987</v>
      </c>
      <c r="R99" s="93">
        <f t="shared" si="5"/>
        <v>0.30555249999999995</v>
      </c>
      <c r="S99" s="93">
        <f t="shared" si="5"/>
        <v>0.29510750000000008</v>
      </c>
      <c r="T99" s="93">
        <f t="shared" si="5"/>
        <v>0.28896000000000011</v>
      </c>
      <c r="U99">
        <f t="shared" si="5"/>
        <v>4.0725000000000011E-2</v>
      </c>
      <c r="V99">
        <f t="shared" si="5"/>
        <v>0.82336866425000022</v>
      </c>
      <c r="W99">
        <f t="shared" si="5"/>
        <v>5.0795000000000048E-2</v>
      </c>
      <c r="X99">
        <f t="shared" si="5"/>
        <v>0.42837000000000014</v>
      </c>
      <c r="Y99">
        <f t="shared" si="5"/>
        <v>0.14273499999999997</v>
      </c>
      <c r="Z99">
        <f t="shared" si="5"/>
        <v>0.14281749999999993</v>
      </c>
      <c r="AA99">
        <f t="shared" si="5"/>
        <v>1.4891549999999996</v>
      </c>
      <c r="AB99">
        <f t="shared" si="5"/>
        <v>0.29781249999999992</v>
      </c>
      <c r="AC99">
        <f t="shared" si="5"/>
        <v>0.50371500000000002</v>
      </c>
      <c r="AD99">
        <f t="shared" si="5"/>
        <v>0.25578000000000001</v>
      </c>
      <c r="AE99">
        <f t="shared" si="5"/>
        <v>0.52825</v>
      </c>
      <c r="AF99">
        <f t="shared" si="5"/>
        <v>0.26274999999999998</v>
      </c>
      <c r="AG99">
        <f t="shared" ref="AG99:AM99" si="6">SUM(AG3:AG98)/4000</f>
        <v>0.28806999999999988</v>
      </c>
      <c r="AH99">
        <f t="shared" si="6"/>
        <v>0.70833250000000014</v>
      </c>
      <c r="AI99">
        <f t="shared" si="6"/>
        <v>0.70833250000000014</v>
      </c>
      <c r="AJ99">
        <f t="shared" si="6"/>
        <v>0.57147000000000026</v>
      </c>
      <c r="AK99">
        <f t="shared" si="6"/>
        <v>1.0771250000000001</v>
      </c>
      <c r="AL99">
        <f t="shared" si="6"/>
        <v>0.45912500000000001</v>
      </c>
      <c r="AM99">
        <f t="shared" si="6"/>
        <v>0</v>
      </c>
    </row>
    <row r="101" spans="1:50">
      <c r="A101" t="s">
        <v>282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49">
        <v>1</v>
      </c>
      <c r="AE101" s="149">
        <v>1</v>
      </c>
      <c r="AF101" s="149">
        <v>1</v>
      </c>
      <c r="AG101" s="66">
        <v>1</v>
      </c>
      <c r="AH101" s="66">
        <v>1</v>
      </c>
      <c r="AI101" s="66">
        <v>1</v>
      </c>
      <c r="AJ101" s="149">
        <v>0</v>
      </c>
      <c r="AK101" s="149">
        <v>1</v>
      </c>
      <c r="AL101" s="149">
        <v>1</v>
      </c>
      <c r="AM101" s="149">
        <v>0</v>
      </c>
      <c r="AN101" s="149"/>
      <c r="AO101" s="149"/>
      <c r="AP101" s="149"/>
      <c r="AQ101" s="149"/>
      <c r="AR101" s="149"/>
      <c r="AS101" s="149"/>
      <c r="AT101" s="149"/>
      <c r="AU101" s="149"/>
      <c r="AV101" s="149"/>
      <c r="AW101" s="149"/>
      <c r="AX101" s="149"/>
    </row>
    <row r="102" spans="1:50">
      <c r="A102" t="s">
        <v>285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145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146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149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148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147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271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4"/>
      <c r="AH115" s="154"/>
      <c r="AI115" s="154"/>
    </row>
    <row r="116" spans="33:35">
      <c r="AG116" s="154"/>
      <c r="AH116" s="154"/>
      <c r="AI116" s="154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45254</v>
      </c>
      <c r="B1" t="s">
        <v>351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282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285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145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146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149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148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147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271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140.00555905782565</v>
      </c>
      <c r="L3">
        <v>106.23374707056681</v>
      </c>
      <c r="M3">
        <v>63.767305524239006</v>
      </c>
      <c r="N3">
        <v>51.878732326337044</v>
      </c>
      <c r="O3">
        <v>73.288711419105923</v>
      </c>
      <c r="P3">
        <v>24.375526147637462</v>
      </c>
      <c r="Q3">
        <v>3.4872929454545454</v>
      </c>
      <c r="R3">
        <v>4.9991356957649087</v>
      </c>
      <c r="S3">
        <v>3.2364226120481923</v>
      </c>
      <c r="T3">
        <v>0</v>
      </c>
      <c r="U3">
        <v>62.109148461881411</v>
      </c>
      <c r="V3">
        <v>3.8071533940119755</v>
      </c>
      <c r="W3">
        <v>19.861536697247701</v>
      </c>
      <c r="X3">
        <v>64.790281537866534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7.2375940000000005</v>
      </c>
      <c r="AF3">
        <v>0</v>
      </c>
      <c r="AG3">
        <v>0</v>
      </c>
      <c r="AH3">
        <v>0</v>
      </c>
      <c r="AI3">
        <v>0</v>
      </c>
      <c r="AJ3">
        <v>0</v>
      </c>
      <c r="AK3">
        <v>23.745240000000003</v>
      </c>
      <c r="AL3">
        <v>1.7338</v>
      </c>
      <c r="AM3">
        <v>0</v>
      </c>
      <c r="AN3">
        <v>0</v>
      </c>
      <c r="AO3">
        <v>0</v>
      </c>
      <c r="AP3">
        <v>1.4065850969586557</v>
      </c>
      <c r="AQ3">
        <v>0</v>
      </c>
      <c r="AR3">
        <v>1.4546999999999994</v>
      </c>
      <c r="AS3">
        <v>2.3632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636.09542688653983</v>
      </c>
      <c r="DN3">
        <v>23.686245100406079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140.00555905782565</v>
      </c>
      <c r="L4">
        <v>106.23374707056681</v>
      </c>
      <c r="M4">
        <v>63.767305524239006</v>
      </c>
      <c r="N4">
        <v>51.878732326337044</v>
      </c>
      <c r="O4">
        <v>73.288711419105923</v>
      </c>
      <c r="P4">
        <v>24.376261140070625</v>
      </c>
      <c r="Q4">
        <v>3.4872929454545454</v>
      </c>
      <c r="R4">
        <v>4.9991356957649087</v>
      </c>
      <c r="S4">
        <v>3.2364226120481923</v>
      </c>
      <c r="T4">
        <v>0</v>
      </c>
      <c r="U4">
        <v>62.109148461881411</v>
      </c>
      <c r="V4">
        <v>2.9979253112033195</v>
      </c>
      <c r="W4">
        <v>19.861536697247701</v>
      </c>
      <c r="X4">
        <v>64.790281537866534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7.2375940000000005</v>
      </c>
      <c r="AF4">
        <v>0</v>
      </c>
      <c r="AG4">
        <v>0</v>
      </c>
      <c r="AH4">
        <v>0</v>
      </c>
      <c r="AI4">
        <v>0</v>
      </c>
      <c r="AJ4">
        <v>0</v>
      </c>
      <c r="AK4">
        <v>23.745240000000003</v>
      </c>
      <c r="AL4">
        <v>1.7338</v>
      </c>
      <c r="AM4">
        <v>0</v>
      </c>
      <c r="AN4">
        <v>0</v>
      </c>
      <c r="AO4">
        <v>0</v>
      </c>
      <c r="AP4">
        <v>1.4065850969586557</v>
      </c>
      <c r="AQ4">
        <v>0</v>
      </c>
      <c r="AR4">
        <v>1.4546999999999994</v>
      </c>
      <c r="AS4">
        <v>2.3632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635.31595895283021</v>
      </c>
      <c r="DN4">
        <v>23.657219943740138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140.00555905782565</v>
      </c>
      <c r="L5">
        <v>106.23374707056681</v>
      </c>
      <c r="M5">
        <v>63.767305524239006</v>
      </c>
      <c r="N5">
        <v>51.878732326337044</v>
      </c>
      <c r="O5">
        <v>73.288711419105923</v>
      </c>
      <c r="P5">
        <v>24.376261140070625</v>
      </c>
      <c r="Q5">
        <v>3.4872929454545454</v>
      </c>
      <c r="R5">
        <v>4.9991356957649087</v>
      </c>
      <c r="S5">
        <v>3.2364226120481923</v>
      </c>
      <c r="T5">
        <v>0</v>
      </c>
      <c r="U5">
        <v>62.109148461881411</v>
      </c>
      <c r="V5">
        <v>2.9979253112033195</v>
      </c>
      <c r="W5">
        <v>19.861536697247701</v>
      </c>
      <c r="X5">
        <v>64.790281537866534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7.2375940000000005</v>
      </c>
      <c r="AF5">
        <v>0</v>
      </c>
      <c r="AG5">
        <v>0</v>
      </c>
      <c r="AH5">
        <v>0</v>
      </c>
      <c r="AI5">
        <v>0</v>
      </c>
      <c r="AJ5">
        <v>0</v>
      </c>
      <c r="AK5">
        <v>23.745240000000003</v>
      </c>
      <c r="AL5">
        <v>1.7338</v>
      </c>
      <c r="AM5">
        <v>0</v>
      </c>
      <c r="AN5">
        <v>0</v>
      </c>
      <c r="AO5">
        <v>0</v>
      </c>
      <c r="AP5">
        <v>1.4065850969586557</v>
      </c>
      <c r="AQ5">
        <v>0</v>
      </c>
      <c r="AR5">
        <v>1.4546999999999994</v>
      </c>
      <c r="AS5">
        <v>2.3632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635.31595895283021</v>
      </c>
      <c r="DN5">
        <v>23.657219943740138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140.00555905782565</v>
      </c>
      <c r="L6">
        <v>106.23374707056681</v>
      </c>
      <c r="M6">
        <v>63.767305524239006</v>
      </c>
      <c r="N6">
        <v>51.878732326337044</v>
      </c>
      <c r="O6">
        <v>73.288711419105923</v>
      </c>
      <c r="P6">
        <v>24.376261140070625</v>
      </c>
      <c r="Q6">
        <v>3.4872929454545454</v>
      </c>
      <c r="R6">
        <v>4.9991356957649087</v>
      </c>
      <c r="S6">
        <v>3.2364226120481923</v>
      </c>
      <c r="T6">
        <v>0</v>
      </c>
      <c r="U6">
        <v>62.109148461881411</v>
      </c>
      <c r="V6">
        <v>2.9979253112033195</v>
      </c>
      <c r="W6">
        <v>19.861536697247701</v>
      </c>
      <c r="X6">
        <v>27.998698782087317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7.2375940000000005</v>
      </c>
      <c r="AF6">
        <v>0</v>
      </c>
      <c r="AG6">
        <v>0</v>
      </c>
      <c r="AH6">
        <v>0</v>
      </c>
      <c r="AI6">
        <v>0</v>
      </c>
      <c r="AJ6">
        <v>0</v>
      </c>
      <c r="AK6">
        <v>23.745240000000003</v>
      </c>
      <c r="AL6">
        <v>1.7338</v>
      </c>
      <c r="AM6">
        <v>0</v>
      </c>
      <c r="AN6">
        <v>0</v>
      </c>
      <c r="AO6">
        <v>0</v>
      </c>
      <c r="AP6">
        <v>1.4065850969586557</v>
      </c>
      <c r="AQ6">
        <v>0</v>
      </c>
      <c r="AR6">
        <v>1.4546999999999994</v>
      </c>
      <c r="AS6">
        <v>2.3632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599.84519411623421</v>
      </c>
      <c r="DN6">
        <v>22.336402024557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140.00568847247783</v>
      </c>
      <c r="L7">
        <v>106.23374707056681</v>
      </c>
      <c r="M7">
        <v>63.767305524239006</v>
      </c>
      <c r="N7">
        <v>51.878732326337044</v>
      </c>
      <c r="O7">
        <v>73.288711419105923</v>
      </c>
      <c r="P7">
        <v>24.376261140070625</v>
      </c>
      <c r="Q7">
        <v>3.4872929454545454</v>
      </c>
      <c r="R7">
        <v>4.9991356957649087</v>
      </c>
      <c r="S7">
        <v>3.2364226120481923</v>
      </c>
      <c r="T7">
        <v>0</v>
      </c>
      <c r="U7">
        <v>62.109148461881411</v>
      </c>
      <c r="V7">
        <v>2.9979253112033195</v>
      </c>
      <c r="W7">
        <v>4.9993955585924157</v>
      </c>
      <c r="X7">
        <v>14.460640922190201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7.2375940000000005</v>
      </c>
      <c r="AF7">
        <v>0</v>
      </c>
      <c r="AG7">
        <v>0</v>
      </c>
      <c r="AH7">
        <v>0</v>
      </c>
      <c r="AI7">
        <v>0</v>
      </c>
      <c r="AJ7">
        <v>0</v>
      </c>
      <c r="AK7">
        <v>23.745240000000003</v>
      </c>
      <c r="AL7">
        <v>52.880900000000004</v>
      </c>
      <c r="AM7">
        <v>0</v>
      </c>
      <c r="AN7">
        <v>0</v>
      </c>
      <c r="AO7">
        <v>0</v>
      </c>
      <c r="AP7">
        <v>1.4065850969586557</v>
      </c>
      <c r="AQ7">
        <v>0</v>
      </c>
      <c r="AR7">
        <v>17.456399999999995</v>
      </c>
      <c r="AS7">
        <v>10.870719999999999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645.40494551037182</v>
      </c>
      <c r="DN7">
        <v>24.032901046519147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140.00568847247783</v>
      </c>
      <c r="L8">
        <v>106.23374707056681</v>
      </c>
      <c r="M8">
        <v>63.767305524239006</v>
      </c>
      <c r="N8">
        <v>51.878732326337044</v>
      </c>
      <c r="O8">
        <v>73.288711419105923</v>
      </c>
      <c r="P8">
        <v>24.376261140070625</v>
      </c>
      <c r="Q8">
        <v>3.4872929454545454</v>
      </c>
      <c r="R8">
        <v>4.9991356957649087</v>
      </c>
      <c r="S8">
        <v>3.2364226120481923</v>
      </c>
      <c r="T8">
        <v>0</v>
      </c>
      <c r="U8">
        <v>62.109148461881411</v>
      </c>
      <c r="V8">
        <v>2.9979253112033195</v>
      </c>
      <c r="W8">
        <v>4.9993955585924157</v>
      </c>
      <c r="X8">
        <v>14.460640922190201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7.2375940000000005</v>
      </c>
      <c r="AF8">
        <v>0</v>
      </c>
      <c r="AG8">
        <v>0</v>
      </c>
      <c r="AH8">
        <v>0</v>
      </c>
      <c r="AI8">
        <v>0</v>
      </c>
      <c r="AJ8">
        <v>0</v>
      </c>
      <c r="AK8">
        <v>23.745240000000003</v>
      </c>
      <c r="AL8">
        <v>52.880900000000004</v>
      </c>
      <c r="AM8">
        <v>0</v>
      </c>
      <c r="AN8">
        <v>0</v>
      </c>
      <c r="AO8">
        <v>0</v>
      </c>
      <c r="AP8">
        <v>1.4065850969586557</v>
      </c>
      <c r="AQ8">
        <v>0</v>
      </c>
      <c r="AR8">
        <v>17.456399999999995</v>
      </c>
      <c r="AS8">
        <v>10.870719999999999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645.40494551037182</v>
      </c>
      <c r="DN8">
        <v>24.032901046519147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140.00568847247783</v>
      </c>
      <c r="L9">
        <v>106.23374707056681</v>
      </c>
      <c r="M9">
        <v>63.767305524239006</v>
      </c>
      <c r="N9">
        <v>51.878732326337044</v>
      </c>
      <c r="O9">
        <v>73.288711419105923</v>
      </c>
      <c r="P9">
        <v>24.376261140070625</v>
      </c>
      <c r="Q9">
        <v>3.4872929454545454</v>
      </c>
      <c r="R9">
        <v>4.9991356957649087</v>
      </c>
      <c r="S9">
        <v>3.2364226120481923</v>
      </c>
      <c r="T9">
        <v>0</v>
      </c>
      <c r="U9">
        <v>62.109148461881411</v>
      </c>
      <c r="V9">
        <v>2.9979253112033195</v>
      </c>
      <c r="W9">
        <v>4.9993955585924157</v>
      </c>
      <c r="X9">
        <v>14.460640922190201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7.2375940000000005</v>
      </c>
      <c r="AF9">
        <v>0</v>
      </c>
      <c r="AG9">
        <v>0</v>
      </c>
      <c r="AH9">
        <v>0</v>
      </c>
      <c r="AI9">
        <v>0</v>
      </c>
      <c r="AJ9">
        <v>0</v>
      </c>
      <c r="AK9">
        <v>23.745240000000003</v>
      </c>
      <c r="AL9">
        <v>52.880900000000004</v>
      </c>
      <c r="AM9">
        <v>0</v>
      </c>
      <c r="AN9">
        <v>0</v>
      </c>
      <c r="AO9">
        <v>0</v>
      </c>
      <c r="AP9">
        <v>1.4065850969586557</v>
      </c>
      <c r="AQ9">
        <v>0</v>
      </c>
      <c r="AR9">
        <v>2.9093999999999989</v>
      </c>
      <c r="AS9">
        <v>10.870719999999999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631.38018281037171</v>
      </c>
      <c r="DN9">
        <v>23.510663746519143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140.00568847247783</v>
      </c>
      <c r="L10">
        <v>106.23374707056681</v>
      </c>
      <c r="M10">
        <v>63.767305524239006</v>
      </c>
      <c r="N10">
        <v>51.878732326337044</v>
      </c>
      <c r="O10">
        <v>73.288711419105923</v>
      </c>
      <c r="P10">
        <v>24.376261140070625</v>
      </c>
      <c r="Q10">
        <v>3.4872929454545454</v>
      </c>
      <c r="R10">
        <v>4.9991356957649087</v>
      </c>
      <c r="S10">
        <v>3.2364226120481923</v>
      </c>
      <c r="T10">
        <v>0</v>
      </c>
      <c r="U10">
        <v>62.109148461881411</v>
      </c>
      <c r="V10">
        <v>2.9979253112033195</v>
      </c>
      <c r="W10">
        <v>5.000114365881033</v>
      </c>
      <c r="X10">
        <v>14.458308390554349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7.2375940000000005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23.745240000000003</v>
      </c>
      <c r="AL10">
        <v>52.880900000000004</v>
      </c>
      <c r="AM10">
        <v>0</v>
      </c>
      <c r="AN10">
        <v>0</v>
      </c>
      <c r="AO10">
        <v>0</v>
      </c>
      <c r="AP10">
        <v>1.4065850969586557</v>
      </c>
      <c r="AQ10">
        <v>0</v>
      </c>
      <c r="AR10">
        <v>2.9093999999999989</v>
      </c>
      <c r="AS10">
        <v>10.870719999999999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631.37862675420683</v>
      </c>
      <c r="DN10">
        <v>23.510606078336799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140.00568847247783</v>
      </c>
      <c r="L11">
        <v>106.23374707056681</v>
      </c>
      <c r="M11">
        <v>63.767305524239006</v>
      </c>
      <c r="N11">
        <v>51.878732326337044</v>
      </c>
      <c r="O11">
        <v>73.288711419105923</v>
      </c>
      <c r="P11">
        <v>24.376261140070625</v>
      </c>
      <c r="Q11">
        <v>3.4872929454545454</v>
      </c>
      <c r="R11">
        <v>4.9991356957649087</v>
      </c>
      <c r="S11">
        <v>3.2364226120481923</v>
      </c>
      <c r="T11">
        <v>0</v>
      </c>
      <c r="U11">
        <v>62.109148461881411</v>
      </c>
      <c r="V11">
        <v>2.9979253112033195</v>
      </c>
      <c r="W11">
        <v>5.000114365881033</v>
      </c>
      <c r="X11">
        <v>14.458308390554349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7.2375940000000005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23.745240000000003</v>
      </c>
      <c r="AL11">
        <v>9.5358999999999998</v>
      </c>
      <c r="AM11">
        <v>0</v>
      </c>
      <c r="AN11">
        <v>0</v>
      </c>
      <c r="AO11">
        <v>0</v>
      </c>
      <c r="AP11">
        <v>5.2364349989576828</v>
      </c>
      <c r="AQ11">
        <v>0</v>
      </c>
      <c r="AR11">
        <v>2.9093999999999989</v>
      </c>
      <c r="AS11">
        <v>10.870719999999999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593.28184689612885</v>
      </c>
      <c r="DN11">
        <v>22.092235838413696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140.00568847247783</v>
      </c>
      <c r="L12">
        <v>106.23374707056681</v>
      </c>
      <c r="M12">
        <v>63.767305524239006</v>
      </c>
      <c r="N12">
        <v>51.878732326337044</v>
      </c>
      <c r="O12">
        <v>73.288711419105923</v>
      </c>
      <c r="P12">
        <v>24.376261140070625</v>
      </c>
      <c r="Q12">
        <v>3.4872929454545454</v>
      </c>
      <c r="R12">
        <v>4.9991356957649087</v>
      </c>
      <c r="S12">
        <v>3.2364226120481923</v>
      </c>
      <c r="T12">
        <v>0</v>
      </c>
      <c r="U12">
        <v>62.109148461881411</v>
      </c>
      <c r="V12">
        <v>2.9979253112033195</v>
      </c>
      <c r="W12">
        <v>5.000114365881033</v>
      </c>
      <c r="X12">
        <v>14.458308390554349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7.2375940000000005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23.745240000000003</v>
      </c>
      <c r="AL12">
        <v>9.5358999999999998</v>
      </c>
      <c r="AM12">
        <v>0</v>
      </c>
      <c r="AN12">
        <v>0</v>
      </c>
      <c r="AO12">
        <v>0</v>
      </c>
      <c r="AP12">
        <v>5.2364349989576828</v>
      </c>
      <c r="AQ12">
        <v>0</v>
      </c>
      <c r="AR12">
        <v>2.9093999999999989</v>
      </c>
      <c r="AS12">
        <v>10.870719999999999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593.28184689612885</v>
      </c>
      <c r="DN12">
        <v>22.092235838413696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140.00568847247783</v>
      </c>
      <c r="L13">
        <v>106.23374707056681</v>
      </c>
      <c r="M13">
        <v>63.767305524239006</v>
      </c>
      <c r="N13">
        <v>51.878732326337044</v>
      </c>
      <c r="O13">
        <v>73.288711419105923</v>
      </c>
      <c r="P13">
        <v>24.376261140070625</v>
      </c>
      <c r="Q13">
        <v>3.4872929454545454</v>
      </c>
      <c r="R13">
        <v>4.821315789473684</v>
      </c>
      <c r="S13">
        <v>3.2364226120481923</v>
      </c>
      <c r="T13">
        <v>0</v>
      </c>
      <c r="U13">
        <v>62.109148461881411</v>
      </c>
      <c r="V13">
        <v>2.8862420382165603</v>
      </c>
      <c r="W13">
        <v>4.821315789473684</v>
      </c>
      <c r="X13">
        <v>14.312194281574499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7.2375940000000005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23.745240000000003</v>
      </c>
      <c r="AL13">
        <v>9.5358999999999998</v>
      </c>
      <c r="AM13">
        <v>0</v>
      </c>
      <c r="AN13">
        <v>0</v>
      </c>
      <c r="AO13">
        <v>0</v>
      </c>
      <c r="AP13">
        <v>5.2364349989576828</v>
      </c>
      <c r="AQ13">
        <v>0</v>
      </c>
      <c r="AR13">
        <v>2.9093999999999989</v>
      </c>
      <c r="AS13">
        <v>4.1355999999999993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586.19615915657766</v>
      </c>
      <c r="DN13">
        <v>21.828387713299797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140.00568847247783</v>
      </c>
      <c r="L14">
        <v>106.23374707056681</v>
      </c>
      <c r="M14">
        <v>63.767305524239006</v>
      </c>
      <c r="N14">
        <v>51.878732326337044</v>
      </c>
      <c r="O14">
        <v>73.288711419105923</v>
      </c>
      <c r="P14">
        <v>24.376261140070625</v>
      </c>
      <c r="Q14">
        <v>3.4872929454545454</v>
      </c>
      <c r="R14">
        <v>4.821315789473684</v>
      </c>
      <c r="S14">
        <v>3.2364226120481923</v>
      </c>
      <c r="T14">
        <v>0</v>
      </c>
      <c r="U14">
        <v>62.109148461881411</v>
      </c>
      <c r="V14">
        <v>2.8862420382165603</v>
      </c>
      <c r="W14">
        <v>4.821315789473684</v>
      </c>
      <c r="X14">
        <v>14.003457643862681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7.2375940000000005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23.745240000000003</v>
      </c>
      <c r="AL14">
        <v>9.5358999999999998</v>
      </c>
      <c r="AM14">
        <v>0</v>
      </c>
      <c r="AN14">
        <v>0</v>
      </c>
      <c r="AO14">
        <v>0</v>
      </c>
      <c r="AP14">
        <v>5.2364349989576828</v>
      </c>
      <c r="AQ14">
        <v>0</v>
      </c>
      <c r="AR14">
        <v>2.9093999999999989</v>
      </c>
      <c r="AS14">
        <v>2.6585999999999999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584.47453071302209</v>
      </c>
      <c r="DN14">
        <v>21.764279519143543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140.00568847247783</v>
      </c>
      <c r="L15">
        <v>106.23374707056681</v>
      </c>
      <c r="M15">
        <v>63.767305524239006</v>
      </c>
      <c r="N15">
        <v>51.878732326337044</v>
      </c>
      <c r="O15">
        <v>73.288711419105923</v>
      </c>
      <c r="P15">
        <v>24.376261140070625</v>
      </c>
      <c r="Q15">
        <v>3.4872929454545454</v>
      </c>
      <c r="R15">
        <v>4.821315789473684</v>
      </c>
      <c r="S15">
        <v>3.2364226120481923</v>
      </c>
      <c r="T15">
        <v>0</v>
      </c>
      <c r="U15">
        <v>62.109148461881411</v>
      </c>
      <c r="V15">
        <v>2.8862420382165603</v>
      </c>
      <c r="W15">
        <v>4.821315789473684</v>
      </c>
      <c r="X15">
        <v>14.003457643862681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7.2375940000000005</v>
      </c>
      <c r="AF15">
        <v>6.1515000000000013</v>
      </c>
      <c r="AG15">
        <v>0</v>
      </c>
      <c r="AH15">
        <v>0</v>
      </c>
      <c r="AI15">
        <v>0</v>
      </c>
      <c r="AJ15">
        <v>0</v>
      </c>
      <c r="AK15">
        <v>23.745240000000003</v>
      </c>
      <c r="AL15">
        <v>9.5358999999999998</v>
      </c>
      <c r="AM15">
        <v>0</v>
      </c>
      <c r="AN15">
        <v>0</v>
      </c>
      <c r="AO15">
        <v>0</v>
      </c>
      <c r="AP15">
        <v>1.1252680775669244</v>
      </c>
      <c r="AQ15">
        <v>0</v>
      </c>
      <c r="AR15">
        <v>2.9093999999999989</v>
      </c>
      <c r="AS15">
        <v>2.6585999999999999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586.44185567571537</v>
      </c>
      <c r="DN15">
        <v>21.837287635059589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140.00568847247783</v>
      </c>
      <c r="L16">
        <v>106.23374707056681</v>
      </c>
      <c r="M16">
        <v>63.767305524239006</v>
      </c>
      <c r="N16">
        <v>51.878732326337044</v>
      </c>
      <c r="O16">
        <v>73.288711419105923</v>
      </c>
      <c r="P16">
        <v>24.376261140070625</v>
      </c>
      <c r="Q16">
        <v>3.4872929454545454</v>
      </c>
      <c r="R16">
        <v>4.821315789473684</v>
      </c>
      <c r="S16">
        <v>3.2364226120481923</v>
      </c>
      <c r="T16">
        <v>0</v>
      </c>
      <c r="U16">
        <v>62.109148461881411</v>
      </c>
      <c r="V16">
        <v>2.8862420382165603</v>
      </c>
      <c r="W16">
        <v>4.821315789473684</v>
      </c>
      <c r="X16">
        <v>14.003457643862681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7.2375940000000005</v>
      </c>
      <c r="AF16">
        <v>6.1515000000000013</v>
      </c>
      <c r="AG16">
        <v>0</v>
      </c>
      <c r="AH16">
        <v>0</v>
      </c>
      <c r="AI16">
        <v>0</v>
      </c>
      <c r="AJ16">
        <v>0</v>
      </c>
      <c r="AK16">
        <v>23.745240000000003</v>
      </c>
      <c r="AL16">
        <v>9.5358999999999998</v>
      </c>
      <c r="AM16">
        <v>0</v>
      </c>
      <c r="AN16">
        <v>0</v>
      </c>
      <c r="AO16">
        <v>0</v>
      </c>
      <c r="AP16">
        <v>1.1252680775669244</v>
      </c>
      <c r="AQ16">
        <v>0</v>
      </c>
      <c r="AR16">
        <v>2.9093999999999989</v>
      </c>
      <c r="AS16">
        <v>2.6585999999999999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586.44185567571537</v>
      </c>
      <c r="DN16">
        <v>21.837287635059589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140.00568847247783</v>
      </c>
      <c r="L17">
        <v>106.23374707056681</v>
      </c>
      <c r="M17">
        <v>63.767305524239006</v>
      </c>
      <c r="N17">
        <v>51.878732326337044</v>
      </c>
      <c r="O17">
        <v>73.288711419105923</v>
      </c>
      <c r="P17">
        <v>24.376261140070625</v>
      </c>
      <c r="Q17">
        <v>3.4872929454545454</v>
      </c>
      <c r="R17">
        <v>4.821315789473684</v>
      </c>
      <c r="S17">
        <v>3.2364226120481923</v>
      </c>
      <c r="T17">
        <v>0</v>
      </c>
      <c r="U17">
        <v>62.109148461881411</v>
      </c>
      <c r="V17">
        <v>2.8862420382165603</v>
      </c>
      <c r="W17">
        <v>4.821315789473684</v>
      </c>
      <c r="X17">
        <v>14.003457643862681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7.2375940000000005</v>
      </c>
      <c r="AF17">
        <v>6.1515000000000013</v>
      </c>
      <c r="AG17">
        <v>0</v>
      </c>
      <c r="AH17">
        <v>0</v>
      </c>
      <c r="AI17">
        <v>0</v>
      </c>
      <c r="AJ17">
        <v>0</v>
      </c>
      <c r="AK17">
        <v>23.745240000000003</v>
      </c>
      <c r="AL17">
        <v>9.5358999999999998</v>
      </c>
      <c r="AM17">
        <v>0</v>
      </c>
      <c r="AN17">
        <v>0</v>
      </c>
      <c r="AO17">
        <v>0</v>
      </c>
      <c r="AP17">
        <v>1.1252680775669244</v>
      </c>
      <c r="AQ17">
        <v>0</v>
      </c>
      <c r="AR17">
        <v>2.9093999999999989</v>
      </c>
      <c r="AS17">
        <v>2.6585999999999999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586.44185567571537</v>
      </c>
      <c r="DN17">
        <v>21.837287635059589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140.00568847247783</v>
      </c>
      <c r="L18">
        <v>106.23374707056681</v>
      </c>
      <c r="M18">
        <v>63.767305524239006</v>
      </c>
      <c r="N18">
        <v>51.878732326337044</v>
      </c>
      <c r="O18">
        <v>73.288711419105923</v>
      </c>
      <c r="P18">
        <v>24.376261140070625</v>
      </c>
      <c r="Q18">
        <v>3.4872929454545454</v>
      </c>
      <c r="R18">
        <v>4.821315789473684</v>
      </c>
      <c r="S18">
        <v>3.2364226120481923</v>
      </c>
      <c r="T18">
        <v>0</v>
      </c>
      <c r="U18">
        <v>62.109148461881411</v>
      </c>
      <c r="V18">
        <v>2.8862420382165603</v>
      </c>
      <c r="W18">
        <v>4.821315789473684</v>
      </c>
      <c r="X18">
        <v>14.003457643862681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7.2375940000000005</v>
      </c>
      <c r="AF18">
        <v>6.1515000000000013</v>
      </c>
      <c r="AG18">
        <v>0</v>
      </c>
      <c r="AH18">
        <v>1.24776</v>
      </c>
      <c r="AI18">
        <v>0</v>
      </c>
      <c r="AJ18">
        <v>0</v>
      </c>
      <c r="AK18">
        <v>23.745240000000003</v>
      </c>
      <c r="AL18">
        <v>9.5358999999999998</v>
      </c>
      <c r="AM18">
        <v>0</v>
      </c>
      <c r="AN18">
        <v>0</v>
      </c>
      <c r="AO18">
        <v>0</v>
      </c>
      <c r="AP18">
        <v>1.1252680775669244</v>
      </c>
      <c r="AQ18">
        <v>0</v>
      </c>
      <c r="AR18">
        <v>2.9093999999999989</v>
      </c>
      <c r="AS18">
        <v>2.6585999999999999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587.64482104779563</v>
      </c>
      <c r="DN18">
        <v>21.882082262979335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140.00568847247783</v>
      </c>
      <c r="L19">
        <v>106.23374707056681</v>
      </c>
      <c r="M19">
        <v>63.767305524239006</v>
      </c>
      <c r="N19">
        <v>51.878732326337044</v>
      </c>
      <c r="O19">
        <v>73.288711419105923</v>
      </c>
      <c r="P19">
        <v>24.376261140070625</v>
      </c>
      <c r="Q19">
        <v>3.4872929454545454</v>
      </c>
      <c r="R19">
        <v>4.821315789473684</v>
      </c>
      <c r="S19">
        <v>3.2364226120481923</v>
      </c>
      <c r="T19">
        <v>0</v>
      </c>
      <c r="U19">
        <v>62.109148461881411</v>
      </c>
      <c r="V19">
        <v>2.8862420382165603</v>
      </c>
      <c r="W19">
        <v>11.999454148471616</v>
      </c>
      <c r="X19">
        <v>14.003457643862681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7.2375940000000005</v>
      </c>
      <c r="AF19">
        <v>6.1515000000000013</v>
      </c>
      <c r="AG19">
        <v>0</v>
      </c>
      <c r="AH19">
        <v>8.3184000000000005</v>
      </c>
      <c r="AI19">
        <v>0</v>
      </c>
      <c r="AJ19">
        <v>0</v>
      </c>
      <c r="AK19">
        <v>23.745240000000003</v>
      </c>
      <c r="AL19">
        <v>1.7338</v>
      </c>
      <c r="AM19">
        <v>0</v>
      </c>
      <c r="AN19">
        <v>0</v>
      </c>
      <c r="AO19">
        <v>0</v>
      </c>
      <c r="AP19">
        <v>1.4065850969586557</v>
      </c>
      <c r="AQ19">
        <v>0</v>
      </c>
      <c r="AR19">
        <v>2.9093999999999989</v>
      </c>
      <c r="AS19">
        <v>2.6585999999999999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594.13126481651977</v>
      </c>
      <c r="DN19">
        <v>22.123633872644874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140.00568847247783</v>
      </c>
      <c r="L20">
        <v>106.23374707056681</v>
      </c>
      <c r="M20">
        <v>63.767305524239006</v>
      </c>
      <c r="N20">
        <v>51.878732326337044</v>
      </c>
      <c r="O20">
        <v>73.288711419105923</v>
      </c>
      <c r="P20">
        <v>24.376261140070625</v>
      </c>
      <c r="Q20">
        <v>3.4872929454545454</v>
      </c>
      <c r="R20">
        <v>4.821315789473684</v>
      </c>
      <c r="S20">
        <v>3.2364226120481923</v>
      </c>
      <c r="T20">
        <v>0</v>
      </c>
      <c r="U20">
        <v>62.109148461881411</v>
      </c>
      <c r="V20">
        <v>2.8862420382165603</v>
      </c>
      <c r="W20">
        <v>19.8565135261194</v>
      </c>
      <c r="X20">
        <v>30.000000000000004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7.2375940000000005</v>
      </c>
      <c r="AF20">
        <v>6.1515000000000013</v>
      </c>
      <c r="AG20">
        <v>0</v>
      </c>
      <c r="AH20">
        <v>8.3184000000000005</v>
      </c>
      <c r="AI20">
        <v>0</v>
      </c>
      <c r="AJ20">
        <v>0</v>
      </c>
      <c r="AK20">
        <v>23.745240000000003</v>
      </c>
      <c r="AL20">
        <v>1.7338</v>
      </c>
      <c r="AM20">
        <v>0</v>
      </c>
      <c r="AN20">
        <v>0</v>
      </c>
      <c r="AO20">
        <v>0</v>
      </c>
      <c r="AP20">
        <v>1.4065850969586557</v>
      </c>
      <c r="AQ20">
        <v>0</v>
      </c>
      <c r="AR20">
        <v>2.9093999999999989</v>
      </c>
      <c r="AS20">
        <v>2.6585999999999999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617.12852245647309</v>
      </c>
      <c r="DN20">
        <v>22.979977966476689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140.00568847247783</v>
      </c>
      <c r="L21">
        <v>106.23374707056681</v>
      </c>
      <c r="M21">
        <v>63.767305524239006</v>
      </c>
      <c r="N21">
        <v>51.878732326337044</v>
      </c>
      <c r="O21">
        <v>73.288711419105923</v>
      </c>
      <c r="P21">
        <v>24.376261140070625</v>
      </c>
      <c r="Q21">
        <v>3.4872929454545454</v>
      </c>
      <c r="R21">
        <v>4.821315789473684</v>
      </c>
      <c r="S21">
        <v>3.2364226120481923</v>
      </c>
      <c r="T21">
        <v>0</v>
      </c>
      <c r="U21">
        <v>62.109148461881411</v>
      </c>
      <c r="V21">
        <v>2.8862420382165603</v>
      </c>
      <c r="W21">
        <v>19.000799812953005</v>
      </c>
      <c r="X21">
        <v>64.791587326215534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7.2375940000000005</v>
      </c>
      <c r="AF21">
        <v>6.1515000000000013</v>
      </c>
      <c r="AG21">
        <v>0</v>
      </c>
      <c r="AH21">
        <v>8.3184000000000005</v>
      </c>
      <c r="AI21">
        <v>0</v>
      </c>
      <c r="AJ21">
        <v>0</v>
      </c>
      <c r="AK21">
        <v>23.745240000000003</v>
      </c>
      <c r="AL21">
        <v>1.7338</v>
      </c>
      <c r="AM21">
        <v>0</v>
      </c>
      <c r="AN21">
        <v>0</v>
      </c>
      <c r="AO21">
        <v>0</v>
      </c>
      <c r="AP21">
        <v>1.4065850969586557</v>
      </c>
      <c r="AQ21">
        <v>0</v>
      </c>
      <c r="AR21">
        <v>2.9093999999999989</v>
      </c>
      <c r="AS21">
        <v>2.6585999999999999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649.84609839213977</v>
      </c>
      <c r="DN21">
        <v>24.198275643859176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140.00568847247783</v>
      </c>
      <c r="L22">
        <v>106.23374707056681</v>
      </c>
      <c r="M22">
        <v>63.767305524239006</v>
      </c>
      <c r="N22">
        <v>51.878732326337044</v>
      </c>
      <c r="O22">
        <v>73.288711419105923</v>
      </c>
      <c r="P22">
        <v>24.376261140070625</v>
      </c>
      <c r="Q22">
        <v>3.4872929454545454</v>
      </c>
      <c r="R22">
        <v>4.821315789473684</v>
      </c>
      <c r="S22">
        <v>0</v>
      </c>
      <c r="T22">
        <v>0</v>
      </c>
      <c r="U22">
        <v>62.109148461881411</v>
      </c>
      <c r="V22">
        <v>2.8862420382165603</v>
      </c>
      <c r="W22">
        <v>19.000799812953005</v>
      </c>
      <c r="X22">
        <v>64.791587326215534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7.2375940000000005</v>
      </c>
      <c r="AF22">
        <v>6.1515000000000013</v>
      </c>
      <c r="AG22">
        <v>0</v>
      </c>
      <c r="AH22">
        <v>8.3184000000000005</v>
      </c>
      <c r="AI22">
        <v>0</v>
      </c>
      <c r="AJ22">
        <v>0</v>
      </c>
      <c r="AK22">
        <v>23.745240000000003</v>
      </c>
      <c r="AL22">
        <v>1.7338</v>
      </c>
      <c r="AM22">
        <v>0</v>
      </c>
      <c r="AN22">
        <v>0</v>
      </c>
      <c r="AO22">
        <v>0</v>
      </c>
      <c r="AP22">
        <v>1.4065850969586557</v>
      </c>
      <c r="AQ22">
        <v>0</v>
      </c>
      <c r="AR22">
        <v>2.9093999999999989</v>
      </c>
      <c r="AS22">
        <v>2.6585999999999999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646.72586345238062</v>
      </c>
      <c r="DN22">
        <v>24.082087971570019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140.00568847247783</v>
      </c>
      <c r="L23">
        <v>106.23374707056681</v>
      </c>
      <c r="M23">
        <v>63.767305524239006</v>
      </c>
      <c r="N23">
        <v>51.878732326337044</v>
      </c>
      <c r="O23">
        <v>73.288711419105923</v>
      </c>
      <c r="P23">
        <v>24.376261140070625</v>
      </c>
      <c r="Q23">
        <v>3.4838035474642388</v>
      </c>
      <c r="R23">
        <v>12.62185220673077</v>
      </c>
      <c r="S23">
        <v>0</v>
      </c>
      <c r="T23">
        <v>0</v>
      </c>
      <c r="U23">
        <v>62.109148461881411</v>
      </c>
      <c r="V23">
        <v>8.0945422712933759</v>
      </c>
      <c r="W23">
        <v>19.861536697247701</v>
      </c>
      <c r="X23">
        <v>64.791587326215534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7.2375940000000005</v>
      </c>
      <c r="AF23">
        <v>6.1515000000000013</v>
      </c>
      <c r="AG23">
        <v>0</v>
      </c>
      <c r="AH23">
        <v>8.3184000000000005</v>
      </c>
      <c r="AI23">
        <v>0</v>
      </c>
      <c r="AJ23">
        <v>0</v>
      </c>
      <c r="AK23">
        <v>23.745240000000003</v>
      </c>
      <c r="AL23">
        <v>1.7338</v>
      </c>
      <c r="AM23">
        <v>0</v>
      </c>
      <c r="AN23">
        <v>0</v>
      </c>
      <c r="AO23">
        <v>0</v>
      </c>
      <c r="AP23">
        <v>1.4065850969586557</v>
      </c>
      <c r="AQ23">
        <v>10.786489999999999</v>
      </c>
      <c r="AR23">
        <v>2.9093999999999989</v>
      </c>
      <c r="AS23">
        <v>2.6585999999999999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670.49340999465699</v>
      </c>
      <c r="DN23">
        <v>24.967115565931916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165.00315113065326</v>
      </c>
      <c r="L24">
        <v>106.23374707056681</v>
      </c>
      <c r="M24">
        <v>63.767305524239006</v>
      </c>
      <c r="N24">
        <v>51.878732326337044</v>
      </c>
      <c r="O24">
        <v>73.288711419105923</v>
      </c>
      <c r="P24">
        <v>24.376261140070625</v>
      </c>
      <c r="Q24">
        <v>3.4838035474642388</v>
      </c>
      <c r="R24">
        <v>18.61746955536675</v>
      </c>
      <c r="S24">
        <v>0</v>
      </c>
      <c r="T24">
        <v>0</v>
      </c>
      <c r="U24">
        <v>62.109148461881411</v>
      </c>
      <c r="V24">
        <v>8.4537578555956667</v>
      </c>
      <c r="W24">
        <v>19.861536697247701</v>
      </c>
      <c r="X24">
        <v>64.791551040918876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7.2375940000000005</v>
      </c>
      <c r="AF24">
        <v>6.1515000000000013</v>
      </c>
      <c r="AG24">
        <v>0</v>
      </c>
      <c r="AH24">
        <v>16.636800000000001</v>
      </c>
      <c r="AI24">
        <v>0</v>
      </c>
      <c r="AJ24">
        <v>0</v>
      </c>
      <c r="AK24">
        <v>23.745240000000003</v>
      </c>
      <c r="AL24">
        <v>1.7338</v>
      </c>
      <c r="AM24">
        <v>0</v>
      </c>
      <c r="AN24">
        <v>0</v>
      </c>
      <c r="AO24">
        <v>0</v>
      </c>
      <c r="AP24">
        <v>1.4065850969586557</v>
      </c>
      <c r="AQ24">
        <v>21.572979999999998</v>
      </c>
      <c r="AR24">
        <v>2.9093999999999989</v>
      </c>
      <c r="AS24">
        <v>2.6585999999999999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719.13914735897072</v>
      </c>
      <c r="DN24">
        <v>26.778527507435296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218.00426062931098</v>
      </c>
      <c r="L25">
        <v>106.23374707056681</v>
      </c>
      <c r="M25">
        <v>63.767305524239006</v>
      </c>
      <c r="N25">
        <v>51.878732326337044</v>
      </c>
      <c r="O25">
        <v>73.288711419105923</v>
      </c>
      <c r="P25">
        <v>24.376261140070625</v>
      </c>
      <c r="Q25">
        <v>3.4863105040650404</v>
      </c>
      <c r="R25">
        <v>18.617624051871786</v>
      </c>
      <c r="S25">
        <v>0</v>
      </c>
      <c r="T25">
        <v>0</v>
      </c>
      <c r="U25">
        <v>62.109148461881411</v>
      </c>
      <c r="V25">
        <v>8.8565689352517971</v>
      </c>
      <c r="W25">
        <v>19.861536697247701</v>
      </c>
      <c r="X25">
        <v>64.790281537866534</v>
      </c>
      <c r="Y25">
        <v>0</v>
      </c>
      <c r="Z25">
        <v>0</v>
      </c>
      <c r="AA25">
        <v>0</v>
      </c>
      <c r="AB25">
        <v>5.7837519999999989</v>
      </c>
      <c r="AC25">
        <v>0</v>
      </c>
      <c r="AD25">
        <v>0</v>
      </c>
      <c r="AE25">
        <v>7.2375940000000005</v>
      </c>
      <c r="AF25">
        <v>6.1515000000000013</v>
      </c>
      <c r="AG25">
        <v>0</v>
      </c>
      <c r="AH25">
        <v>24.955199999999994</v>
      </c>
      <c r="AI25">
        <v>0</v>
      </c>
      <c r="AJ25">
        <v>0</v>
      </c>
      <c r="AK25">
        <v>23.745240000000003</v>
      </c>
      <c r="AL25">
        <v>1.7338</v>
      </c>
      <c r="AM25">
        <v>0</v>
      </c>
      <c r="AN25">
        <v>0</v>
      </c>
      <c r="AO25">
        <v>0</v>
      </c>
      <c r="AP25">
        <v>1.4065850969586557</v>
      </c>
      <c r="AQ25">
        <v>21.572979999999998</v>
      </c>
      <c r="AR25">
        <v>2.9093999999999989</v>
      </c>
      <c r="AS25">
        <v>2.6585999999999999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784.22309385174538</v>
      </c>
      <c r="DN25">
        <v>29.20204554302806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254.80785610138309</v>
      </c>
      <c r="L26">
        <v>120.23515906854706</v>
      </c>
      <c r="M26">
        <v>63.767305524239006</v>
      </c>
      <c r="N26">
        <v>51.878732326337044</v>
      </c>
      <c r="O26">
        <v>73.288711419105923</v>
      </c>
      <c r="P26">
        <v>24.376261140070625</v>
      </c>
      <c r="Q26">
        <v>9.0328706896551729</v>
      </c>
      <c r="R26">
        <v>18.617624051871786</v>
      </c>
      <c r="S26">
        <v>0</v>
      </c>
      <c r="T26">
        <v>0</v>
      </c>
      <c r="U26">
        <v>62.109148461881411</v>
      </c>
      <c r="V26">
        <v>9.105022511255628</v>
      </c>
      <c r="W26">
        <v>19.861536697247701</v>
      </c>
      <c r="X26">
        <v>64.790281537866534</v>
      </c>
      <c r="Y26">
        <v>0</v>
      </c>
      <c r="Z26">
        <v>0</v>
      </c>
      <c r="AA26">
        <v>0</v>
      </c>
      <c r="AB26">
        <v>5.7837519999999989</v>
      </c>
      <c r="AC26">
        <v>0</v>
      </c>
      <c r="AD26">
        <v>4.0126632000000013</v>
      </c>
      <c r="AE26">
        <v>14.475188000000001</v>
      </c>
      <c r="AF26">
        <v>6.1515000000000013</v>
      </c>
      <c r="AG26">
        <v>0</v>
      </c>
      <c r="AH26">
        <v>32.025839999999995</v>
      </c>
      <c r="AI26">
        <v>1.6772999999999998</v>
      </c>
      <c r="AJ26">
        <v>0</v>
      </c>
      <c r="AK26">
        <v>23.745240000000003</v>
      </c>
      <c r="AL26">
        <v>1.7338</v>
      </c>
      <c r="AM26">
        <v>2.2830599999999999</v>
      </c>
      <c r="AN26">
        <v>0</v>
      </c>
      <c r="AO26">
        <v>0</v>
      </c>
      <c r="AP26">
        <v>1.4065850969586557</v>
      </c>
      <c r="AQ26">
        <v>32.359470000000002</v>
      </c>
      <c r="AR26">
        <v>2.9093999999999989</v>
      </c>
      <c r="AS26">
        <v>2.6585999999999999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870.67178898912164</v>
      </c>
      <c r="DN26">
        <v>32.421118837298131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254.80348193082079</v>
      </c>
      <c r="L27">
        <v>154.07076783669396</v>
      </c>
      <c r="M27">
        <v>63.767305524239006</v>
      </c>
      <c r="N27">
        <v>51.878732326337044</v>
      </c>
      <c r="O27">
        <v>73.288711419105923</v>
      </c>
      <c r="P27">
        <v>24.376261140070625</v>
      </c>
      <c r="Q27">
        <v>9.0329571136827784</v>
      </c>
      <c r="R27">
        <v>18.617624051871786</v>
      </c>
      <c r="S27">
        <v>0</v>
      </c>
      <c r="T27">
        <v>0</v>
      </c>
      <c r="U27">
        <v>62.109148461881411</v>
      </c>
      <c r="V27">
        <v>9.105022511255628</v>
      </c>
      <c r="W27">
        <v>19.861536697247701</v>
      </c>
      <c r="X27">
        <v>64.830981383539495</v>
      </c>
      <c r="Y27">
        <v>0</v>
      </c>
      <c r="Z27">
        <v>0.96619999999999973</v>
      </c>
      <c r="AA27">
        <v>3.0883723950397335</v>
      </c>
      <c r="AB27">
        <v>11.567503999999998</v>
      </c>
      <c r="AC27">
        <v>0</v>
      </c>
      <c r="AD27">
        <v>8.0253263999999991</v>
      </c>
      <c r="AE27">
        <v>21.712782000000001</v>
      </c>
      <c r="AF27">
        <v>12.303000000000003</v>
      </c>
      <c r="AG27">
        <v>0</v>
      </c>
      <c r="AH27">
        <v>45.751200000000004</v>
      </c>
      <c r="AI27">
        <v>7.1810803999999999</v>
      </c>
      <c r="AJ27">
        <v>0</v>
      </c>
      <c r="AK27">
        <v>23.745240000000003</v>
      </c>
      <c r="AL27">
        <v>9.5358999999999998</v>
      </c>
      <c r="AM27">
        <v>4.6270015999999998</v>
      </c>
      <c r="AN27">
        <v>0</v>
      </c>
      <c r="AO27">
        <v>0</v>
      </c>
      <c r="AP27">
        <v>1.4065850969586557</v>
      </c>
      <c r="AQ27">
        <v>32.359470000000002</v>
      </c>
      <c r="AR27">
        <v>2.9093999999999989</v>
      </c>
      <c r="AS27">
        <v>2.6585999999999999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957.94050528203911</v>
      </c>
      <c r="DN27">
        <v>35.639687006705373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254.80348193082079</v>
      </c>
      <c r="L28">
        <v>204.33564982885591</v>
      </c>
      <c r="M28">
        <v>63.767305524239006</v>
      </c>
      <c r="N28">
        <v>51.878732326337044</v>
      </c>
      <c r="O28">
        <v>73.288711419105923</v>
      </c>
      <c r="P28">
        <v>24.376261140070625</v>
      </c>
      <c r="Q28">
        <v>9.0329571136827784</v>
      </c>
      <c r="R28">
        <v>18.617624051871786</v>
      </c>
      <c r="S28">
        <v>0</v>
      </c>
      <c r="T28">
        <v>0</v>
      </c>
      <c r="U28">
        <v>62.109148461881411</v>
      </c>
      <c r="V28">
        <v>9.105022511255628</v>
      </c>
      <c r="W28">
        <v>19.861536697247701</v>
      </c>
      <c r="X28">
        <v>64.790281537866534</v>
      </c>
      <c r="Y28">
        <v>0</v>
      </c>
      <c r="Z28">
        <v>5.727633599999999</v>
      </c>
      <c r="AA28">
        <v>11.451268431046204</v>
      </c>
      <c r="AB28">
        <v>17.351255999999996</v>
      </c>
      <c r="AC28">
        <v>4.25068</v>
      </c>
      <c r="AD28">
        <v>12.037989600000001</v>
      </c>
      <c r="AE28">
        <v>21.712782000000001</v>
      </c>
      <c r="AF28">
        <v>18.454499999999999</v>
      </c>
      <c r="AG28">
        <v>0</v>
      </c>
      <c r="AH28">
        <v>58.228799999999993</v>
      </c>
      <c r="AI28">
        <v>7.1810803999999999</v>
      </c>
      <c r="AJ28">
        <v>0</v>
      </c>
      <c r="AK28">
        <v>23.745240000000003</v>
      </c>
      <c r="AL28">
        <v>9.5358999999999998</v>
      </c>
      <c r="AM28">
        <v>4.6270015999999998</v>
      </c>
      <c r="AN28">
        <v>0</v>
      </c>
      <c r="AO28">
        <v>0</v>
      </c>
      <c r="AP28">
        <v>1.4065850969586557</v>
      </c>
      <c r="AQ28">
        <v>32.359470000000002</v>
      </c>
      <c r="AR28">
        <v>2.9093999999999989</v>
      </c>
      <c r="AS28">
        <v>2.6585999999999999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1050.4877415463634</v>
      </c>
      <c r="DN28">
        <v>39.117157724876662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254.80348193082079</v>
      </c>
      <c r="L29">
        <v>203.07022093143868</v>
      </c>
      <c r="M29">
        <v>63.767305524239006</v>
      </c>
      <c r="N29">
        <v>51.878732326337044</v>
      </c>
      <c r="O29">
        <v>73.288711419105923</v>
      </c>
      <c r="P29">
        <v>24.376261140070625</v>
      </c>
      <c r="Q29">
        <v>9.0329571136827784</v>
      </c>
      <c r="R29">
        <v>18.617624051871786</v>
      </c>
      <c r="S29">
        <v>0</v>
      </c>
      <c r="T29">
        <v>0</v>
      </c>
      <c r="U29">
        <v>62.109148461881411</v>
      </c>
      <c r="V29">
        <v>9.105022511255628</v>
      </c>
      <c r="W29">
        <v>19.861536697247701</v>
      </c>
      <c r="X29">
        <v>64.790281537866534</v>
      </c>
      <c r="Y29">
        <v>0</v>
      </c>
      <c r="Z29">
        <v>5.727633599999999</v>
      </c>
      <c r="AA29">
        <v>12.145284699594459</v>
      </c>
      <c r="AB29">
        <v>17.351255999999996</v>
      </c>
      <c r="AC29">
        <v>4.25068</v>
      </c>
      <c r="AD29">
        <v>12.037989600000001</v>
      </c>
      <c r="AE29">
        <v>21.712782000000001</v>
      </c>
      <c r="AF29">
        <v>18.454499999999999</v>
      </c>
      <c r="AG29">
        <v>0</v>
      </c>
      <c r="AH29">
        <v>58.228799999999993</v>
      </c>
      <c r="AI29">
        <v>7.1810803999999999</v>
      </c>
      <c r="AJ29">
        <v>0</v>
      </c>
      <c r="AK29">
        <v>23.745240000000003</v>
      </c>
      <c r="AL29">
        <v>9.5358999999999998</v>
      </c>
      <c r="AM29">
        <v>4.6270015999999998</v>
      </c>
      <c r="AN29">
        <v>0</v>
      </c>
      <c r="AO29">
        <v>0</v>
      </c>
      <c r="AP29">
        <v>1.4065850969586557</v>
      </c>
      <c r="AQ29">
        <v>32.359470000000002</v>
      </c>
      <c r="AR29">
        <v>2.9093999999999989</v>
      </c>
      <c r="AS29">
        <v>2.6585999999999999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1049.9368269463635</v>
      </c>
      <c r="DN29">
        <v>39.096659696007691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254.80348193082079</v>
      </c>
      <c r="L30">
        <v>201.06603664861126</v>
      </c>
      <c r="M30">
        <v>63.767305524239006</v>
      </c>
      <c r="N30">
        <v>51.878732326337044</v>
      </c>
      <c r="O30">
        <v>73.288711419105923</v>
      </c>
      <c r="P30">
        <v>24.376261140070625</v>
      </c>
      <c r="Q30">
        <v>6.7026674829931974</v>
      </c>
      <c r="R30">
        <v>18.617624051871786</v>
      </c>
      <c r="S30">
        <v>0</v>
      </c>
      <c r="T30">
        <v>0</v>
      </c>
      <c r="U30">
        <v>62.109148461881411</v>
      </c>
      <c r="V30">
        <v>9.105022511255628</v>
      </c>
      <c r="W30">
        <v>19.861536697247701</v>
      </c>
      <c r="X30">
        <v>64.790281537866534</v>
      </c>
      <c r="Y30">
        <v>0</v>
      </c>
      <c r="Z30">
        <v>5.727633599999999</v>
      </c>
      <c r="AA30">
        <v>12.145284699594459</v>
      </c>
      <c r="AB30">
        <v>17.351255999999996</v>
      </c>
      <c r="AC30">
        <v>4.25068</v>
      </c>
      <c r="AD30">
        <v>12.037989600000001</v>
      </c>
      <c r="AE30">
        <v>21.712782000000001</v>
      </c>
      <c r="AF30">
        <v>18.454499999999999</v>
      </c>
      <c r="AG30">
        <v>0</v>
      </c>
      <c r="AH30">
        <v>58.228799999999993</v>
      </c>
      <c r="AI30">
        <v>7.1810803999999999</v>
      </c>
      <c r="AJ30">
        <v>0</v>
      </c>
      <c r="AK30">
        <v>23.745240000000003</v>
      </c>
      <c r="AL30">
        <v>9.5358999999999998</v>
      </c>
      <c r="AM30">
        <v>4.6270015999999998</v>
      </c>
      <c r="AN30">
        <v>0</v>
      </c>
      <c r="AO30">
        <v>0</v>
      </c>
      <c r="AP30">
        <v>1.4065850969586557</v>
      </c>
      <c r="AQ30">
        <v>32.359470000000002</v>
      </c>
      <c r="AR30">
        <v>17.456399999999995</v>
      </c>
      <c r="AS30">
        <v>2.6585999999999999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1059.7827233493977</v>
      </c>
      <c r="DN30">
        <v>39.463289379456725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254.80348193082079</v>
      </c>
      <c r="L31">
        <v>200.46675656052275</v>
      </c>
      <c r="M31">
        <v>63.767305524239006</v>
      </c>
      <c r="N31">
        <v>51.878732326337044</v>
      </c>
      <c r="O31">
        <v>73.288711419105923</v>
      </c>
      <c r="P31">
        <v>24.376261140070625</v>
      </c>
      <c r="Q31">
        <v>9.0276224129227653</v>
      </c>
      <c r="R31">
        <v>18.617624051871786</v>
      </c>
      <c r="S31">
        <v>0</v>
      </c>
      <c r="T31">
        <v>0</v>
      </c>
      <c r="U31">
        <v>62.109148461881411</v>
      </c>
      <c r="V31">
        <v>9.105022511255628</v>
      </c>
      <c r="W31">
        <v>19.861536697247701</v>
      </c>
      <c r="X31">
        <v>64.790281537866534</v>
      </c>
      <c r="Y31">
        <v>0</v>
      </c>
      <c r="Z31">
        <v>5.727633599999999</v>
      </c>
      <c r="AA31">
        <v>17.35040671370637</v>
      </c>
      <c r="AB31">
        <v>17.351255999999996</v>
      </c>
      <c r="AC31">
        <v>6.7115999999999998</v>
      </c>
      <c r="AD31">
        <v>12.037989600000001</v>
      </c>
      <c r="AE31">
        <v>21.712782000000001</v>
      </c>
      <c r="AF31">
        <v>18.454499999999999</v>
      </c>
      <c r="AG31">
        <v>0</v>
      </c>
      <c r="AH31">
        <v>58.228799999999993</v>
      </c>
      <c r="AI31">
        <v>7.1810803999999999</v>
      </c>
      <c r="AJ31">
        <v>0</v>
      </c>
      <c r="AK31">
        <v>23.745240000000003</v>
      </c>
      <c r="AL31">
        <v>9.5358999999999998</v>
      </c>
      <c r="AM31">
        <v>4.6270015999999998</v>
      </c>
      <c r="AN31">
        <v>0</v>
      </c>
      <c r="AO31">
        <v>0</v>
      </c>
      <c r="AP31">
        <v>1.4065850969586557</v>
      </c>
      <c r="AQ31">
        <v>32.359470000000002</v>
      </c>
      <c r="AR31">
        <v>17.456399999999995</v>
      </c>
      <c r="AS31">
        <v>2.6585999999999999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1068.8371597976102</v>
      </c>
      <c r="DN31">
        <v>39.800569787197048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254.80348193082079</v>
      </c>
      <c r="L32">
        <v>200.46675656052275</v>
      </c>
      <c r="M32">
        <v>63.767305524239006</v>
      </c>
      <c r="N32">
        <v>51.878732326337044</v>
      </c>
      <c r="O32">
        <v>73.288711419105923</v>
      </c>
      <c r="P32">
        <v>24.376261140070625</v>
      </c>
      <c r="Q32">
        <v>9.0276224129227653</v>
      </c>
      <c r="R32">
        <v>18.617624051871786</v>
      </c>
      <c r="S32">
        <v>0</v>
      </c>
      <c r="T32">
        <v>0</v>
      </c>
      <c r="U32">
        <v>62.109148461881411</v>
      </c>
      <c r="V32">
        <v>9.105022511255628</v>
      </c>
      <c r="W32">
        <v>19.861536697247701</v>
      </c>
      <c r="X32">
        <v>64.790281537866534</v>
      </c>
      <c r="Y32">
        <v>0</v>
      </c>
      <c r="Z32">
        <v>5.727633599999999</v>
      </c>
      <c r="AA32">
        <v>17.35040671370637</v>
      </c>
      <c r="AB32">
        <v>17.351255999999996</v>
      </c>
      <c r="AC32">
        <v>6.7115999999999998</v>
      </c>
      <c r="AD32">
        <v>12.037989600000001</v>
      </c>
      <c r="AE32">
        <v>21.712782000000001</v>
      </c>
      <c r="AF32">
        <v>18.454499999999999</v>
      </c>
      <c r="AG32">
        <v>0</v>
      </c>
      <c r="AH32">
        <v>58.228799999999993</v>
      </c>
      <c r="AI32">
        <v>1.3977499999999998</v>
      </c>
      <c r="AJ32">
        <v>0</v>
      </c>
      <c r="AK32">
        <v>23.745240000000003</v>
      </c>
      <c r="AL32">
        <v>9.5358999999999998</v>
      </c>
      <c r="AM32">
        <v>4.6270015999999998</v>
      </c>
      <c r="AN32">
        <v>0</v>
      </c>
      <c r="AO32">
        <v>0</v>
      </c>
      <c r="AP32">
        <v>1.4065850969586557</v>
      </c>
      <c r="AQ32">
        <v>32.359470000000002</v>
      </c>
      <c r="AR32">
        <v>1.9395999999999998</v>
      </c>
      <c r="AS32">
        <v>2.6585999999999999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1050.9986411212883</v>
      </c>
      <c r="DN32">
        <v>36.338958063518795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254.80348193082079</v>
      </c>
      <c r="L33">
        <v>200.76655494157077</v>
      </c>
      <c r="M33">
        <v>63.767305524239006</v>
      </c>
      <c r="N33">
        <v>51.878732326337044</v>
      </c>
      <c r="O33">
        <v>73.288711419105923</v>
      </c>
      <c r="P33">
        <v>24.376261140070625</v>
      </c>
      <c r="Q33">
        <v>9.0340632352941181</v>
      </c>
      <c r="R33">
        <v>18.617624051871786</v>
      </c>
      <c r="S33">
        <v>0</v>
      </c>
      <c r="T33">
        <v>0</v>
      </c>
      <c r="U33">
        <v>62.109148461881411</v>
      </c>
      <c r="V33">
        <v>9.105022511255628</v>
      </c>
      <c r="W33">
        <v>19.861536697247701</v>
      </c>
      <c r="X33">
        <v>64.790281537866534</v>
      </c>
      <c r="Y33">
        <v>0</v>
      </c>
      <c r="Z33">
        <v>5.727633599999999</v>
      </c>
      <c r="AA33">
        <v>17.35040671370637</v>
      </c>
      <c r="AB33">
        <v>17.351255999999996</v>
      </c>
      <c r="AC33">
        <v>6.7115999999999998</v>
      </c>
      <c r="AD33">
        <v>12.037989600000001</v>
      </c>
      <c r="AE33">
        <v>21.712782000000001</v>
      </c>
      <c r="AF33">
        <v>18.454499999999999</v>
      </c>
      <c r="AG33">
        <v>0</v>
      </c>
      <c r="AH33">
        <v>58.228799999999993</v>
      </c>
      <c r="AI33">
        <v>0</v>
      </c>
      <c r="AJ33">
        <v>0</v>
      </c>
      <c r="AK33">
        <v>23.745240000000003</v>
      </c>
      <c r="AL33">
        <v>9.5358999999999998</v>
      </c>
      <c r="AM33">
        <v>4.6270015999999998</v>
      </c>
      <c r="AN33">
        <v>0</v>
      </c>
      <c r="AO33">
        <v>0</v>
      </c>
      <c r="AP33">
        <v>1.4065850969586557</v>
      </c>
      <c r="AQ33">
        <v>32.359470000000002</v>
      </c>
      <c r="AR33">
        <v>1.9395999999999998</v>
      </c>
      <c r="AS33">
        <v>2.6585999999999999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1047.2493787974279</v>
      </c>
      <c r="DN33">
        <v>38.996709590798524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254.80348193082079</v>
      </c>
      <c r="L34">
        <v>200.76655494157077</v>
      </c>
      <c r="M34">
        <v>63.767305524239006</v>
      </c>
      <c r="N34">
        <v>51.878732326337044</v>
      </c>
      <c r="O34">
        <v>73.288711419105923</v>
      </c>
      <c r="P34">
        <v>24.376261140070625</v>
      </c>
      <c r="Q34">
        <v>9.0340632352941181</v>
      </c>
      <c r="R34">
        <v>18.617624051871786</v>
      </c>
      <c r="S34">
        <v>0</v>
      </c>
      <c r="T34">
        <v>0</v>
      </c>
      <c r="U34">
        <v>62.109148461881411</v>
      </c>
      <c r="V34">
        <v>9.105022511255628</v>
      </c>
      <c r="W34">
        <v>19.861536697247701</v>
      </c>
      <c r="X34">
        <v>64.790281537866534</v>
      </c>
      <c r="Y34">
        <v>0</v>
      </c>
      <c r="Z34">
        <v>2.8638167999999999</v>
      </c>
      <c r="AA34">
        <v>17.176902646569303</v>
      </c>
      <c r="AB34">
        <v>11.567503999999998</v>
      </c>
      <c r="AC34">
        <v>0</v>
      </c>
      <c r="AD34">
        <v>8.0253263999999991</v>
      </c>
      <c r="AE34">
        <v>21.712782000000001</v>
      </c>
      <c r="AF34">
        <v>6.1515000000000013</v>
      </c>
      <c r="AG34">
        <v>0</v>
      </c>
      <c r="AH34">
        <v>49.910399999999989</v>
      </c>
      <c r="AI34">
        <v>0</v>
      </c>
      <c r="AJ34">
        <v>0</v>
      </c>
      <c r="AK34">
        <v>23.745240000000003</v>
      </c>
      <c r="AL34">
        <v>9.5358999999999998</v>
      </c>
      <c r="AM34">
        <v>4.6270015999999998</v>
      </c>
      <c r="AN34">
        <v>0</v>
      </c>
      <c r="AO34">
        <v>0</v>
      </c>
      <c r="AP34">
        <v>1.4065850969586557</v>
      </c>
      <c r="AQ34">
        <v>32.359470000000002</v>
      </c>
      <c r="AR34">
        <v>1.9395999999999998</v>
      </c>
      <c r="AS34">
        <v>2.6585999999999999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1008.5246318683647</v>
      </c>
      <c r="DN34">
        <v>37.554720452724432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254.80348193082079</v>
      </c>
      <c r="L35">
        <v>200.76655494157077</v>
      </c>
      <c r="M35">
        <v>63.767305524239006</v>
      </c>
      <c r="N35">
        <v>51.878732326337044</v>
      </c>
      <c r="O35">
        <v>73.288711419105923</v>
      </c>
      <c r="P35">
        <v>24.376261140070625</v>
      </c>
      <c r="Q35">
        <v>9.0340632352941181</v>
      </c>
      <c r="R35">
        <v>18.617624051871786</v>
      </c>
      <c r="S35">
        <v>0</v>
      </c>
      <c r="T35">
        <v>0</v>
      </c>
      <c r="U35">
        <v>62.109148461881411</v>
      </c>
      <c r="V35">
        <v>9.105022511255628</v>
      </c>
      <c r="W35">
        <v>19.861536697247701</v>
      </c>
      <c r="X35">
        <v>64.790281537866534</v>
      </c>
      <c r="Y35">
        <v>0</v>
      </c>
      <c r="Z35">
        <v>2.8638167999999999</v>
      </c>
      <c r="AA35">
        <v>11.451268431046204</v>
      </c>
      <c r="AB35">
        <v>5.7837519999999989</v>
      </c>
      <c r="AC35">
        <v>0</v>
      </c>
      <c r="AD35">
        <v>4.0126632000000013</v>
      </c>
      <c r="AE35">
        <v>14.475188000000001</v>
      </c>
      <c r="AF35">
        <v>6.1515000000000013</v>
      </c>
      <c r="AG35">
        <v>0</v>
      </c>
      <c r="AH35">
        <v>33.273600000000002</v>
      </c>
      <c r="AI35">
        <v>0</v>
      </c>
      <c r="AJ35">
        <v>0</v>
      </c>
      <c r="AK35">
        <v>23.745240000000003</v>
      </c>
      <c r="AL35">
        <v>9.5358999999999998</v>
      </c>
      <c r="AM35">
        <v>4.6270015999999998</v>
      </c>
      <c r="AN35">
        <v>0</v>
      </c>
      <c r="AO35">
        <v>0</v>
      </c>
      <c r="AP35">
        <v>1.6879021163503864</v>
      </c>
      <c r="AQ35">
        <v>32.359470000000002</v>
      </c>
      <c r="AR35">
        <v>1.9395999999999998</v>
      </c>
      <c r="AS35">
        <v>2.6585999999999999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970.81385125437657</v>
      </c>
      <c r="DN35">
        <v>36.150374670581343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254.80348193082079</v>
      </c>
      <c r="L36">
        <v>200.76655494157077</v>
      </c>
      <c r="M36">
        <v>63.767305524239006</v>
      </c>
      <c r="N36">
        <v>51.878732326337044</v>
      </c>
      <c r="O36">
        <v>73.288711419105923</v>
      </c>
      <c r="P36">
        <v>24.376261140070625</v>
      </c>
      <c r="Q36">
        <v>9.0340632352941181</v>
      </c>
      <c r="R36">
        <v>18.617624051871786</v>
      </c>
      <c r="S36">
        <v>0</v>
      </c>
      <c r="T36">
        <v>0</v>
      </c>
      <c r="U36">
        <v>62.109148461881411</v>
      </c>
      <c r="V36">
        <v>9.105022511255628</v>
      </c>
      <c r="W36">
        <v>19.861536697247701</v>
      </c>
      <c r="X36">
        <v>64.790281537866534</v>
      </c>
      <c r="Y36">
        <v>0</v>
      </c>
      <c r="Z36">
        <v>2.8638167999999999</v>
      </c>
      <c r="AA36">
        <v>5.8991382826601662</v>
      </c>
      <c r="AB36">
        <v>5.7837519999999989</v>
      </c>
      <c r="AC36">
        <v>0</v>
      </c>
      <c r="AD36">
        <v>0</v>
      </c>
      <c r="AE36">
        <v>14.475188000000001</v>
      </c>
      <c r="AF36">
        <v>6.1515000000000013</v>
      </c>
      <c r="AG36">
        <v>0</v>
      </c>
      <c r="AH36">
        <v>24.955199999999994</v>
      </c>
      <c r="AI36">
        <v>0</v>
      </c>
      <c r="AJ36">
        <v>0</v>
      </c>
      <c r="AK36">
        <v>23.745240000000003</v>
      </c>
      <c r="AL36">
        <v>9.5358999999999998</v>
      </c>
      <c r="AM36">
        <v>4.6270015999999998</v>
      </c>
      <c r="AN36">
        <v>0</v>
      </c>
      <c r="AO36">
        <v>0</v>
      </c>
      <c r="AP36">
        <v>1.6879021163503864</v>
      </c>
      <c r="AQ36">
        <v>32.359470000000002</v>
      </c>
      <c r="AR36">
        <v>1.9395999999999998</v>
      </c>
      <c r="AS36">
        <v>2.6585999999999999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953.57279015835832</v>
      </c>
      <c r="DN36">
        <v>35.50824241821347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254.80348193082079</v>
      </c>
      <c r="L37">
        <v>201.39936966389914</v>
      </c>
      <c r="M37">
        <v>63.767305524239006</v>
      </c>
      <c r="N37">
        <v>51.878732326337044</v>
      </c>
      <c r="O37">
        <v>73.288711419105923</v>
      </c>
      <c r="P37">
        <v>24.376261140070625</v>
      </c>
      <c r="Q37">
        <v>9.0257177006260658</v>
      </c>
      <c r="R37">
        <v>18.617624051871786</v>
      </c>
      <c r="S37">
        <v>0</v>
      </c>
      <c r="T37">
        <v>0</v>
      </c>
      <c r="U37">
        <v>62.109148461881411</v>
      </c>
      <c r="V37">
        <v>9.105022511255628</v>
      </c>
      <c r="W37">
        <v>19.861536697247701</v>
      </c>
      <c r="X37">
        <v>64.790281537866534</v>
      </c>
      <c r="Y37">
        <v>0</v>
      </c>
      <c r="Z37">
        <v>0</v>
      </c>
      <c r="AA37">
        <v>0</v>
      </c>
      <c r="AB37">
        <v>5.7837519999999989</v>
      </c>
      <c r="AC37">
        <v>0</v>
      </c>
      <c r="AD37">
        <v>0</v>
      </c>
      <c r="AE37">
        <v>14.475188000000001</v>
      </c>
      <c r="AF37">
        <v>6.1515000000000013</v>
      </c>
      <c r="AG37">
        <v>0</v>
      </c>
      <c r="AH37">
        <v>16.636800000000001</v>
      </c>
      <c r="AI37">
        <v>0</v>
      </c>
      <c r="AJ37">
        <v>0</v>
      </c>
      <c r="AK37">
        <v>23.745240000000003</v>
      </c>
      <c r="AL37">
        <v>52.880900000000004</v>
      </c>
      <c r="AM37">
        <v>2.3181839999999996</v>
      </c>
      <c r="AN37">
        <v>0</v>
      </c>
      <c r="AO37">
        <v>0</v>
      </c>
      <c r="AP37">
        <v>1.6879021163503864</v>
      </c>
      <c r="AQ37">
        <v>32.359470000000002</v>
      </c>
      <c r="AR37">
        <v>1.9395999999999998</v>
      </c>
      <c r="AS37">
        <v>4.1355999999999993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978.69379895616044</v>
      </c>
      <c r="DN37">
        <v>36.443530125411577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254.80348193082079</v>
      </c>
      <c r="L38">
        <v>201.39936966389914</v>
      </c>
      <c r="M38">
        <v>63.767305524239006</v>
      </c>
      <c r="N38">
        <v>51.878732326337044</v>
      </c>
      <c r="O38">
        <v>73.288711419105923</v>
      </c>
      <c r="P38">
        <v>24.376261140070625</v>
      </c>
      <c r="Q38">
        <v>9.0257177006260658</v>
      </c>
      <c r="R38">
        <v>18.617624051871786</v>
      </c>
      <c r="S38">
        <v>0</v>
      </c>
      <c r="T38">
        <v>0</v>
      </c>
      <c r="U38">
        <v>62.109148461881411</v>
      </c>
      <c r="V38">
        <v>9.105022511255628</v>
      </c>
      <c r="W38">
        <v>19.861536697247701</v>
      </c>
      <c r="X38">
        <v>64.790281537866534</v>
      </c>
      <c r="Y38">
        <v>0</v>
      </c>
      <c r="Z38">
        <v>0</v>
      </c>
      <c r="AA38">
        <v>0</v>
      </c>
      <c r="AB38">
        <v>5.7837519999999989</v>
      </c>
      <c r="AC38">
        <v>0</v>
      </c>
      <c r="AD38">
        <v>0</v>
      </c>
      <c r="AE38">
        <v>14.475188000000001</v>
      </c>
      <c r="AF38">
        <v>6.1515000000000013</v>
      </c>
      <c r="AG38">
        <v>0</v>
      </c>
      <c r="AH38">
        <v>8.3184000000000005</v>
      </c>
      <c r="AI38">
        <v>0</v>
      </c>
      <c r="AJ38">
        <v>0</v>
      </c>
      <c r="AK38">
        <v>23.745240000000003</v>
      </c>
      <c r="AL38">
        <v>52.880900000000004</v>
      </c>
      <c r="AM38">
        <v>2.3181839999999996</v>
      </c>
      <c r="AN38">
        <v>0</v>
      </c>
      <c r="AO38">
        <v>0</v>
      </c>
      <c r="AP38">
        <v>1.6879021163503864</v>
      </c>
      <c r="AQ38">
        <v>21.572979999999998</v>
      </c>
      <c r="AR38">
        <v>17.456399999999995</v>
      </c>
      <c r="AS38">
        <v>10.870719999999999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981.72785053953476</v>
      </c>
      <c r="DN38">
        <v>36.556508542037378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254.80348193082079</v>
      </c>
      <c r="L39">
        <v>201.39936966389914</v>
      </c>
      <c r="M39">
        <v>63.767305524239006</v>
      </c>
      <c r="N39">
        <v>51.878732326337044</v>
      </c>
      <c r="O39">
        <v>73.288711419105923</v>
      </c>
      <c r="P39">
        <v>24.376261140070625</v>
      </c>
      <c r="Q39">
        <v>9.0315569823434991</v>
      </c>
      <c r="R39">
        <v>18.617624051871786</v>
      </c>
      <c r="S39">
        <v>0</v>
      </c>
      <c r="T39">
        <v>0</v>
      </c>
      <c r="U39">
        <v>62.109148461881411</v>
      </c>
      <c r="V39">
        <v>9.105022511255628</v>
      </c>
      <c r="W39">
        <v>19.861536697247701</v>
      </c>
      <c r="X39">
        <v>64.790281537866534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14.475188000000001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23.745240000000003</v>
      </c>
      <c r="AL39">
        <v>52.880900000000004</v>
      </c>
      <c r="AM39">
        <v>0</v>
      </c>
      <c r="AN39">
        <v>0</v>
      </c>
      <c r="AO39">
        <v>0</v>
      </c>
      <c r="AP39">
        <v>5.2364349989576828</v>
      </c>
      <c r="AQ39">
        <v>10.786489999999999</v>
      </c>
      <c r="AR39">
        <v>17.456399999999995</v>
      </c>
      <c r="AS39">
        <v>10.870719999999999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952.99365178387427</v>
      </c>
      <c r="DN39">
        <v>35.486753462022463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254.80348193082079</v>
      </c>
      <c r="L40">
        <v>200.46675656052275</v>
      </c>
      <c r="M40">
        <v>63.767305524239006</v>
      </c>
      <c r="N40">
        <v>51.878732326337044</v>
      </c>
      <c r="O40">
        <v>73.288711419105923</v>
      </c>
      <c r="P40">
        <v>24.376261140070625</v>
      </c>
      <c r="Q40">
        <v>7.6524558587479925</v>
      </c>
      <c r="R40">
        <v>18.617624051871786</v>
      </c>
      <c r="S40">
        <v>0</v>
      </c>
      <c r="T40">
        <v>0</v>
      </c>
      <c r="U40">
        <v>62.109148461881411</v>
      </c>
      <c r="V40">
        <v>9.105022511255628</v>
      </c>
      <c r="W40">
        <v>19.861536697247701</v>
      </c>
      <c r="X40">
        <v>64.790281537866534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14.475188000000001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23.745240000000003</v>
      </c>
      <c r="AL40">
        <v>52.880900000000004</v>
      </c>
      <c r="AM40">
        <v>0</v>
      </c>
      <c r="AN40">
        <v>0</v>
      </c>
      <c r="AO40">
        <v>0</v>
      </c>
      <c r="AP40">
        <v>5.2364349989576828</v>
      </c>
      <c r="AQ40">
        <v>0</v>
      </c>
      <c r="AR40">
        <v>1.9395999999999998</v>
      </c>
      <c r="AS40">
        <v>10.870719999999999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925.40592662934489</v>
      </c>
      <c r="DN40">
        <v>34.459474389579896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254.80348193082079</v>
      </c>
      <c r="L41">
        <v>200.46675656052275</v>
      </c>
      <c r="M41">
        <v>63.767305524239006</v>
      </c>
      <c r="N41">
        <v>51.878732326337044</v>
      </c>
      <c r="O41">
        <v>73.288711419105923</v>
      </c>
      <c r="P41">
        <v>24.376261140070625</v>
      </c>
      <c r="Q41">
        <v>7.6524558587479925</v>
      </c>
      <c r="R41">
        <v>18.617624051871786</v>
      </c>
      <c r="S41">
        <v>0</v>
      </c>
      <c r="T41">
        <v>0</v>
      </c>
      <c r="U41">
        <v>62.109148461881411</v>
      </c>
      <c r="V41">
        <v>9.105022511255628</v>
      </c>
      <c r="W41">
        <v>19.861536697247701</v>
      </c>
      <c r="X41">
        <v>64.790281537866534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14.475188000000001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23.745240000000003</v>
      </c>
      <c r="AL41">
        <v>9.5358999999999998</v>
      </c>
      <c r="AM41">
        <v>0</v>
      </c>
      <c r="AN41">
        <v>0</v>
      </c>
      <c r="AO41">
        <v>0</v>
      </c>
      <c r="AP41">
        <v>5.2364349989576828</v>
      </c>
      <c r="AQ41">
        <v>0</v>
      </c>
      <c r="AR41">
        <v>4.8489999999999984</v>
      </c>
      <c r="AS41">
        <v>10.870719999999999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886.42196449365645</v>
      </c>
      <c r="DN41">
        <v>33.007836525268289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254.80348193082079</v>
      </c>
      <c r="L42">
        <v>200.46675656052275</v>
      </c>
      <c r="M42">
        <v>63.767305524239006</v>
      </c>
      <c r="N42">
        <v>51.878732326337044</v>
      </c>
      <c r="O42">
        <v>73.288711419105923</v>
      </c>
      <c r="P42">
        <v>24.376261140070625</v>
      </c>
      <c r="Q42">
        <v>7.6524558587479925</v>
      </c>
      <c r="R42">
        <v>18.617624051871786</v>
      </c>
      <c r="S42">
        <v>0</v>
      </c>
      <c r="T42">
        <v>0</v>
      </c>
      <c r="U42">
        <v>62.109148461881411</v>
      </c>
      <c r="V42">
        <v>9.105022511255628</v>
      </c>
      <c r="W42">
        <v>19.861536697247701</v>
      </c>
      <c r="X42">
        <v>64.790281537866534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7.2375940000000005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23.745240000000003</v>
      </c>
      <c r="AL42">
        <v>9.5358999999999998</v>
      </c>
      <c r="AM42">
        <v>0</v>
      </c>
      <c r="AN42">
        <v>0</v>
      </c>
      <c r="AO42">
        <v>0</v>
      </c>
      <c r="AP42">
        <v>5.2364349989576828</v>
      </c>
      <c r="AQ42">
        <v>0</v>
      </c>
      <c r="AR42">
        <v>4.8489999999999984</v>
      </c>
      <c r="AS42">
        <v>10.870719999999999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879.44420021189489</v>
      </c>
      <c r="DN42">
        <v>32.748006807029782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254.80348193082079</v>
      </c>
      <c r="L43">
        <v>210.4657193237216</v>
      </c>
      <c r="M43">
        <v>63.767305524239006</v>
      </c>
      <c r="N43">
        <v>51.878732326337044</v>
      </c>
      <c r="O43">
        <v>73.288711419105923</v>
      </c>
      <c r="P43">
        <v>24.376261140070625</v>
      </c>
      <c r="Q43">
        <v>5.6764979919678717</v>
      </c>
      <c r="R43">
        <v>18.617624051871786</v>
      </c>
      <c r="S43">
        <v>0</v>
      </c>
      <c r="T43">
        <v>0</v>
      </c>
      <c r="U43">
        <v>62.109148461881411</v>
      </c>
      <c r="V43">
        <v>9.105022511255628</v>
      </c>
      <c r="W43">
        <v>19.861536697247701</v>
      </c>
      <c r="X43">
        <v>64.790281537866534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23.745240000000003</v>
      </c>
      <c r="AL43">
        <v>9.5358999999999998</v>
      </c>
      <c r="AM43">
        <v>0</v>
      </c>
      <c r="AN43">
        <v>0</v>
      </c>
      <c r="AO43">
        <v>0</v>
      </c>
      <c r="AP43">
        <v>1.4065850969586557</v>
      </c>
      <c r="AQ43">
        <v>0</v>
      </c>
      <c r="AR43">
        <v>3.8791999999999991</v>
      </c>
      <c r="AS43">
        <v>10.870719999999999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875.57429604100435</v>
      </c>
      <c r="DN43">
        <v>32.603671972340024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254.80348193082079</v>
      </c>
      <c r="L44">
        <v>141.46825862025025</v>
      </c>
      <c r="M44">
        <v>63.767305524239006</v>
      </c>
      <c r="N44">
        <v>51.878732326337044</v>
      </c>
      <c r="O44">
        <v>73.288711419105923</v>
      </c>
      <c r="P44">
        <v>24.376261140070625</v>
      </c>
      <c r="Q44">
        <v>5.6764979919678717</v>
      </c>
      <c r="R44">
        <v>18.617624051871786</v>
      </c>
      <c r="S44">
        <v>0</v>
      </c>
      <c r="T44">
        <v>0</v>
      </c>
      <c r="U44">
        <v>62.109148461881411</v>
      </c>
      <c r="V44">
        <v>9.105022511255628</v>
      </c>
      <c r="W44">
        <v>19.861536697247701</v>
      </c>
      <c r="X44">
        <v>64.790281537866534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23.745240000000003</v>
      </c>
      <c r="AL44">
        <v>9.5358999999999998</v>
      </c>
      <c r="AM44">
        <v>0</v>
      </c>
      <c r="AN44">
        <v>0</v>
      </c>
      <c r="AO44">
        <v>0</v>
      </c>
      <c r="AP44">
        <v>1.4065850969586557</v>
      </c>
      <c r="AQ44">
        <v>0</v>
      </c>
      <c r="AR44">
        <v>3.8791999999999991</v>
      </c>
      <c r="AS44">
        <v>4.1355999999999993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802.56051474235414</v>
      </c>
      <c r="DN44">
        <v>29.884872567518954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254.80348193082079</v>
      </c>
      <c r="L45">
        <v>101.91754806287619</v>
      </c>
      <c r="M45">
        <v>63.767305524239006</v>
      </c>
      <c r="N45">
        <v>51.878732326337044</v>
      </c>
      <c r="O45">
        <v>73.288711419105923</v>
      </c>
      <c r="P45">
        <v>24.376261140070625</v>
      </c>
      <c r="Q45">
        <v>5.6764979919678717</v>
      </c>
      <c r="R45">
        <v>18.617624051871786</v>
      </c>
      <c r="S45">
        <v>0</v>
      </c>
      <c r="T45">
        <v>0</v>
      </c>
      <c r="U45">
        <v>62.109148461881411</v>
      </c>
      <c r="V45">
        <v>9.105022511255628</v>
      </c>
      <c r="W45">
        <v>19.861536697247701</v>
      </c>
      <c r="X45">
        <v>64.790281537866534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23.745240000000003</v>
      </c>
      <c r="AL45">
        <v>9.5358999999999998</v>
      </c>
      <c r="AM45">
        <v>0</v>
      </c>
      <c r="AN45">
        <v>0</v>
      </c>
      <c r="AO45">
        <v>0</v>
      </c>
      <c r="AP45">
        <v>1.4065850969586557</v>
      </c>
      <c r="AQ45">
        <v>0</v>
      </c>
      <c r="AR45">
        <v>5.0914499999999983</v>
      </c>
      <c r="AS45">
        <v>4.1355999999999993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765.5984049189899</v>
      </c>
      <c r="DN45">
        <v>28.508521833509228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220.00071424223984</v>
      </c>
      <c r="L46">
        <v>101.91754806287619</v>
      </c>
      <c r="M46">
        <v>63.767305524239006</v>
      </c>
      <c r="N46">
        <v>51.878732326337044</v>
      </c>
      <c r="O46">
        <v>73.288711419105923</v>
      </c>
      <c r="P46">
        <v>24.376261140070625</v>
      </c>
      <c r="Q46">
        <v>2.9137399678972713</v>
      </c>
      <c r="R46">
        <v>18.617624051871786</v>
      </c>
      <c r="S46">
        <v>0</v>
      </c>
      <c r="T46">
        <v>0</v>
      </c>
      <c r="U46">
        <v>62.109148461881411</v>
      </c>
      <c r="V46">
        <v>9.105022511255628</v>
      </c>
      <c r="W46">
        <v>19.861536697247701</v>
      </c>
      <c r="X46">
        <v>64.790281537866534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23.745240000000003</v>
      </c>
      <c r="AL46">
        <v>9.5358999999999998</v>
      </c>
      <c r="AM46">
        <v>0</v>
      </c>
      <c r="AN46">
        <v>0</v>
      </c>
      <c r="AO46">
        <v>0</v>
      </c>
      <c r="AP46">
        <v>1.4065850969586557</v>
      </c>
      <c r="AQ46">
        <v>0</v>
      </c>
      <c r="AR46">
        <v>17.456399999999995</v>
      </c>
      <c r="AS46">
        <v>4.1355999999999993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741.30253021435919</v>
      </c>
      <c r="DN46">
        <v>27.603820825488523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188.99964424675568</v>
      </c>
      <c r="L47">
        <v>101.91754806287619</v>
      </c>
      <c r="M47">
        <v>63.767305524239006</v>
      </c>
      <c r="N47">
        <v>51.878732326337044</v>
      </c>
      <c r="O47">
        <v>73.288711419105923</v>
      </c>
      <c r="P47">
        <v>24.376261140070625</v>
      </c>
      <c r="Q47">
        <v>3.3636325027085583</v>
      </c>
      <c r="R47">
        <v>18.617624051871786</v>
      </c>
      <c r="S47">
        <v>0</v>
      </c>
      <c r="T47">
        <v>0</v>
      </c>
      <c r="U47">
        <v>62.109148461881411</v>
      </c>
      <c r="V47">
        <v>9.105022511255628</v>
      </c>
      <c r="W47">
        <v>19.861536697247701</v>
      </c>
      <c r="X47">
        <v>64.790281537866534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23.745240000000003</v>
      </c>
      <c r="AL47">
        <v>9.5358999999999998</v>
      </c>
      <c r="AM47">
        <v>0</v>
      </c>
      <c r="AN47">
        <v>0</v>
      </c>
      <c r="AO47">
        <v>0</v>
      </c>
      <c r="AP47">
        <v>1.4065850969586557</v>
      </c>
      <c r="AQ47">
        <v>0</v>
      </c>
      <c r="AR47">
        <v>17.456399999999995</v>
      </c>
      <c r="AS47">
        <v>4.1355999999999993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711.84814001209827</v>
      </c>
      <c r="DN47">
        <v>26.50703356707648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215.99962968343158</v>
      </c>
      <c r="L48">
        <v>101.91754806287619</v>
      </c>
      <c r="M48">
        <v>63.767305524239006</v>
      </c>
      <c r="N48">
        <v>51.878732326337044</v>
      </c>
      <c r="O48">
        <v>73.288711419105923</v>
      </c>
      <c r="P48">
        <v>24.376261140070625</v>
      </c>
      <c r="Q48">
        <v>3.3636325027085583</v>
      </c>
      <c r="R48">
        <v>18.617624051871786</v>
      </c>
      <c r="S48">
        <v>0</v>
      </c>
      <c r="T48">
        <v>0</v>
      </c>
      <c r="U48">
        <v>62.109148461881411</v>
      </c>
      <c r="V48">
        <v>9.105022511255628</v>
      </c>
      <c r="W48">
        <v>19.861536697247701</v>
      </c>
      <c r="X48">
        <v>64.790281537866534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23.745240000000003</v>
      </c>
      <c r="AL48">
        <v>9.5358999999999998</v>
      </c>
      <c r="AM48">
        <v>0</v>
      </c>
      <c r="AN48">
        <v>0</v>
      </c>
      <c r="AO48">
        <v>0</v>
      </c>
      <c r="AP48">
        <v>1.4065850969586557</v>
      </c>
      <c r="AQ48">
        <v>0</v>
      </c>
      <c r="AR48">
        <v>3.8791999999999991</v>
      </c>
      <c r="AS48">
        <v>4.1355999999999993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724.78904754421137</v>
      </c>
      <c r="DN48">
        <v>26.988911471639206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192.0021532762791</v>
      </c>
      <c r="L49">
        <v>101.91754806287619</v>
      </c>
      <c r="M49">
        <v>63.767305524239006</v>
      </c>
      <c r="N49">
        <v>51.878732326337044</v>
      </c>
      <c r="O49">
        <v>73.288711419105923</v>
      </c>
      <c r="P49">
        <v>24.376261140070625</v>
      </c>
      <c r="Q49">
        <v>3.3636325027085583</v>
      </c>
      <c r="R49">
        <v>18.617624051871786</v>
      </c>
      <c r="S49">
        <v>0</v>
      </c>
      <c r="T49">
        <v>0</v>
      </c>
      <c r="U49">
        <v>62.109148461881411</v>
      </c>
      <c r="V49">
        <v>9.105022511255628</v>
      </c>
      <c r="W49">
        <v>19.861536697247701</v>
      </c>
      <c r="X49">
        <v>64.790281537866534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23.745240000000003</v>
      </c>
      <c r="AL49">
        <v>9.5358999999999998</v>
      </c>
      <c r="AM49">
        <v>0</v>
      </c>
      <c r="AN49">
        <v>0</v>
      </c>
      <c r="AO49">
        <v>0</v>
      </c>
      <c r="AP49">
        <v>1.4065850969586557</v>
      </c>
      <c r="AQ49">
        <v>0</v>
      </c>
      <c r="AR49">
        <v>2.9093999999999989</v>
      </c>
      <c r="AS49">
        <v>4.1355999999999993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700.71809626803883</v>
      </c>
      <c r="DN49">
        <v>26.092586340659253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166.99952706017007</v>
      </c>
      <c r="L50">
        <v>102.58271963489264</v>
      </c>
      <c r="M50">
        <v>63.767305524239006</v>
      </c>
      <c r="N50">
        <v>51.878732326337044</v>
      </c>
      <c r="O50">
        <v>73.288711419105923</v>
      </c>
      <c r="P50">
        <v>24.376261140070625</v>
      </c>
      <c r="Q50">
        <v>3.3636325027085583</v>
      </c>
      <c r="R50">
        <v>18.617624051871786</v>
      </c>
      <c r="S50">
        <v>0</v>
      </c>
      <c r="T50">
        <v>0</v>
      </c>
      <c r="U50">
        <v>62.109148461881411</v>
      </c>
      <c r="V50">
        <v>9.105022511255628</v>
      </c>
      <c r="W50">
        <v>19.861536697247701</v>
      </c>
      <c r="X50">
        <v>64.790281537866534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23.745240000000003</v>
      </c>
      <c r="AL50">
        <v>9.5358999999999998</v>
      </c>
      <c r="AM50">
        <v>0</v>
      </c>
      <c r="AN50">
        <v>0</v>
      </c>
      <c r="AO50">
        <v>0</v>
      </c>
      <c r="AP50">
        <v>1.4065850969586557</v>
      </c>
      <c r="AQ50">
        <v>0</v>
      </c>
      <c r="AR50">
        <v>2.9093999999999989</v>
      </c>
      <c r="AS50">
        <v>4.1355999999999993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677.25435624045508</v>
      </c>
      <c r="DN50">
        <v>25.218871724150461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140.58416610713309</v>
      </c>
      <c r="L51">
        <v>102.58271963489264</v>
      </c>
      <c r="M51">
        <v>63.767305524239006</v>
      </c>
      <c r="N51">
        <v>51.878732326337044</v>
      </c>
      <c r="O51">
        <v>73.288711419105923</v>
      </c>
      <c r="P51">
        <v>24.376261140070625</v>
      </c>
      <c r="Q51">
        <v>3.3636325027085583</v>
      </c>
      <c r="R51">
        <v>18.617624051871786</v>
      </c>
      <c r="S51">
        <v>0</v>
      </c>
      <c r="T51">
        <v>0</v>
      </c>
      <c r="U51">
        <v>62.109148461881411</v>
      </c>
      <c r="V51">
        <v>9.105022511255628</v>
      </c>
      <c r="W51">
        <v>19.861536697247701</v>
      </c>
      <c r="X51">
        <v>64.790281537866534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6.1515000000000013</v>
      </c>
      <c r="AG51">
        <v>0</v>
      </c>
      <c r="AH51">
        <v>0</v>
      </c>
      <c r="AI51">
        <v>0</v>
      </c>
      <c r="AJ51">
        <v>0</v>
      </c>
      <c r="AK51">
        <v>23.745240000000003</v>
      </c>
      <c r="AL51">
        <v>9.5358999999999998</v>
      </c>
      <c r="AM51">
        <v>0</v>
      </c>
      <c r="AN51">
        <v>0</v>
      </c>
      <c r="AO51">
        <v>0</v>
      </c>
      <c r="AP51">
        <v>1.4065850969586557</v>
      </c>
      <c r="AQ51">
        <v>0</v>
      </c>
      <c r="AR51">
        <v>5.0914499999999983</v>
      </c>
      <c r="AS51">
        <v>4.1355999999999993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659.82168207253733</v>
      </c>
      <c r="DN51">
        <v>24.569734939031349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139.99953255111842</v>
      </c>
      <c r="L52">
        <v>102.95612488331085</v>
      </c>
      <c r="M52">
        <v>63.767305524239006</v>
      </c>
      <c r="N52">
        <v>51.878732326337044</v>
      </c>
      <c r="O52">
        <v>73.288711419105923</v>
      </c>
      <c r="P52">
        <v>24.376261140070625</v>
      </c>
      <c r="Q52">
        <v>3.3636325027085583</v>
      </c>
      <c r="R52">
        <v>18.617624051871786</v>
      </c>
      <c r="S52">
        <v>0</v>
      </c>
      <c r="T52">
        <v>0</v>
      </c>
      <c r="U52">
        <v>62.109148461881411</v>
      </c>
      <c r="V52">
        <v>9.105022511255628</v>
      </c>
      <c r="W52">
        <v>19.861536697247701</v>
      </c>
      <c r="X52">
        <v>64.790281537866534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6.1515000000000013</v>
      </c>
      <c r="AG52">
        <v>0</v>
      </c>
      <c r="AH52">
        <v>0</v>
      </c>
      <c r="AI52">
        <v>0</v>
      </c>
      <c r="AJ52">
        <v>0</v>
      </c>
      <c r="AK52">
        <v>23.745240000000003</v>
      </c>
      <c r="AL52">
        <v>9.5358999999999998</v>
      </c>
      <c r="AM52">
        <v>0</v>
      </c>
      <c r="AN52">
        <v>0</v>
      </c>
      <c r="AO52">
        <v>0</v>
      </c>
      <c r="AP52">
        <v>1.4065850969586557</v>
      </c>
      <c r="AQ52">
        <v>0</v>
      </c>
      <c r="AR52">
        <v>5.0914499999999983</v>
      </c>
      <c r="AS52">
        <v>4.1355999999999993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659.61803689292026</v>
      </c>
      <c r="DN52">
        <v>24.562151811051976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139.99953255111842</v>
      </c>
      <c r="L53">
        <v>105.34106325918914</v>
      </c>
      <c r="M53">
        <v>63.767305524239006</v>
      </c>
      <c r="N53">
        <v>51.878732326337044</v>
      </c>
      <c r="O53">
        <v>73.288711419105923</v>
      </c>
      <c r="P53">
        <v>24.376261140070625</v>
      </c>
      <c r="Q53">
        <v>3.3636325027085583</v>
      </c>
      <c r="R53">
        <v>4.9993860129776513</v>
      </c>
      <c r="S53">
        <v>0</v>
      </c>
      <c r="T53">
        <v>0</v>
      </c>
      <c r="U53">
        <v>62.109148461881411</v>
      </c>
      <c r="V53">
        <v>9.105022511255628</v>
      </c>
      <c r="W53">
        <v>19.861536697247701</v>
      </c>
      <c r="X53">
        <v>64.790281537866534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6.1515000000000013</v>
      </c>
      <c r="AG53">
        <v>0</v>
      </c>
      <c r="AH53">
        <v>0</v>
      </c>
      <c r="AI53">
        <v>0</v>
      </c>
      <c r="AJ53">
        <v>0</v>
      </c>
      <c r="AK53">
        <v>23.745240000000003</v>
      </c>
      <c r="AL53">
        <v>9.5358999999999998</v>
      </c>
      <c r="AM53">
        <v>0</v>
      </c>
      <c r="AN53">
        <v>0</v>
      </c>
      <c r="AO53">
        <v>0</v>
      </c>
      <c r="AP53">
        <v>1.4065850969586557</v>
      </c>
      <c r="AQ53">
        <v>0</v>
      </c>
      <c r="AR53">
        <v>5.0914499999999983</v>
      </c>
      <c r="AS53">
        <v>4.1355999999999993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648.78801289567866</v>
      </c>
      <c r="DN53">
        <v>24.158876145277766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139.99953255111842</v>
      </c>
      <c r="L54">
        <v>105.34106325918914</v>
      </c>
      <c r="M54">
        <v>63.767305524239006</v>
      </c>
      <c r="N54">
        <v>51.878732326337044</v>
      </c>
      <c r="O54">
        <v>73.288711419105923</v>
      </c>
      <c r="P54">
        <v>24.376261140070625</v>
      </c>
      <c r="Q54">
        <v>3.3636325027085583</v>
      </c>
      <c r="R54">
        <v>4.9993860129776513</v>
      </c>
      <c r="S54">
        <v>0</v>
      </c>
      <c r="T54">
        <v>0</v>
      </c>
      <c r="U54">
        <v>62.109148461881411</v>
      </c>
      <c r="V54">
        <v>2.8844040028591849</v>
      </c>
      <c r="W54">
        <v>19.861536697247701</v>
      </c>
      <c r="X54">
        <v>64.790281537866534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6.1515000000000013</v>
      </c>
      <c r="AG54">
        <v>0</v>
      </c>
      <c r="AH54">
        <v>0</v>
      </c>
      <c r="AI54">
        <v>0</v>
      </c>
      <c r="AJ54">
        <v>0</v>
      </c>
      <c r="AK54">
        <v>23.745240000000003</v>
      </c>
      <c r="AL54">
        <v>9.5358999999999998</v>
      </c>
      <c r="AM54">
        <v>0</v>
      </c>
      <c r="AN54">
        <v>0</v>
      </c>
      <c r="AO54">
        <v>0</v>
      </c>
      <c r="AP54">
        <v>1.4065850969586557</v>
      </c>
      <c r="AQ54">
        <v>0</v>
      </c>
      <c r="AR54">
        <v>2.9093999999999989</v>
      </c>
      <c r="AS54">
        <v>4.1355999999999993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640.68700007106963</v>
      </c>
      <c r="DN54">
        <v>23.857220461490407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140.00134470845344</v>
      </c>
      <c r="L55">
        <v>108.76465118153585</v>
      </c>
      <c r="M55">
        <v>63.767305524239006</v>
      </c>
      <c r="N55">
        <v>51.878732326337044</v>
      </c>
      <c r="O55">
        <v>73.288711419105923</v>
      </c>
      <c r="P55">
        <v>24.376261140070625</v>
      </c>
      <c r="Q55">
        <v>3.1111038961038959</v>
      </c>
      <c r="R55">
        <v>4.9993860129776513</v>
      </c>
      <c r="S55">
        <v>0</v>
      </c>
      <c r="T55">
        <v>0</v>
      </c>
      <c r="U55">
        <v>62.109148461881411</v>
      </c>
      <c r="V55">
        <v>2.9976883687943263</v>
      </c>
      <c r="W55">
        <v>19.861536697247701</v>
      </c>
      <c r="X55">
        <v>64.790281537866534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6.1515000000000013</v>
      </c>
      <c r="AG55">
        <v>0</v>
      </c>
      <c r="AH55">
        <v>0</v>
      </c>
      <c r="AI55">
        <v>0</v>
      </c>
      <c r="AJ55">
        <v>0</v>
      </c>
      <c r="AK55">
        <v>23.745240000000003</v>
      </c>
      <c r="AL55">
        <v>9.5358999999999998</v>
      </c>
      <c r="AM55">
        <v>0</v>
      </c>
      <c r="AN55">
        <v>0</v>
      </c>
      <c r="AO55">
        <v>0</v>
      </c>
      <c r="AP55">
        <v>1.4065850969586557</v>
      </c>
      <c r="AQ55">
        <v>0</v>
      </c>
      <c r="AR55">
        <v>2.9093999999999989</v>
      </c>
      <c r="AS55">
        <v>4.1355999999999993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643.85518242403452</v>
      </c>
      <c r="DN55">
        <v>23.975193947537655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140.00134470845344</v>
      </c>
      <c r="L56">
        <v>109.35587617294948</v>
      </c>
      <c r="M56">
        <v>63.767305524239006</v>
      </c>
      <c r="N56">
        <v>51.878732326337044</v>
      </c>
      <c r="O56">
        <v>73.288711419105923</v>
      </c>
      <c r="P56">
        <v>24.376261140070625</v>
      </c>
      <c r="Q56">
        <v>4.2103606060606058</v>
      </c>
      <c r="R56">
        <v>4.9993860129776513</v>
      </c>
      <c r="S56">
        <v>0</v>
      </c>
      <c r="T56">
        <v>0</v>
      </c>
      <c r="U56">
        <v>62.109148461881411</v>
      </c>
      <c r="V56">
        <v>2.9976883687943263</v>
      </c>
      <c r="W56">
        <v>19.861536697247701</v>
      </c>
      <c r="X56">
        <v>64.790281537866534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6.1515000000000013</v>
      </c>
      <c r="AG56">
        <v>0</v>
      </c>
      <c r="AH56">
        <v>0</v>
      </c>
      <c r="AI56">
        <v>0</v>
      </c>
      <c r="AJ56">
        <v>0</v>
      </c>
      <c r="AK56">
        <v>23.745240000000003</v>
      </c>
      <c r="AL56">
        <v>9.5358999999999998</v>
      </c>
      <c r="AM56">
        <v>0</v>
      </c>
      <c r="AN56">
        <v>0</v>
      </c>
      <c r="AO56">
        <v>0</v>
      </c>
      <c r="AP56">
        <v>1.4065850969586557</v>
      </c>
      <c r="AQ56">
        <v>0</v>
      </c>
      <c r="AR56">
        <v>2.9093999999999989</v>
      </c>
      <c r="AS56">
        <v>4.1355999999999993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645.48497581580932</v>
      </c>
      <c r="DN56">
        <v>24.035882257133096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140.00134470845344</v>
      </c>
      <c r="L57">
        <v>109.35587617294948</v>
      </c>
      <c r="M57">
        <v>63.767305524239006</v>
      </c>
      <c r="N57">
        <v>51.878732326337044</v>
      </c>
      <c r="O57">
        <v>73.288711419105923</v>
      </c>
      <c r="P57">
        <v>24.376261140070625</v>
      </c>
      <c r="Q57">
        <v>4.2103606060606058</v>
      </c>
      <c r="R57">
        <v>4.9993860129776513</v>
      </c>
      <c r="S57">
        <v>0</v>
      </c>
      <c r="T57">
        <v>0</v>
      </c>
      <c r="U57">
        <v>62.109148461881411</v>
      </c>
      <c r="V57">
        <v>2.9976883687943263</v>
      </c>
      <c r="W57">
        <v>19.861536697247701</v>
      </c>
      <c r="X57">
        <v>64.790281537866534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6.1515000000000013</v>
      </c>
      <c r="AG57">
        <v>0</v>
      </c>
      <c r="AH57">
        <v>0</v>
      </c>
      <c r="AI57">
        <v>0</v>
      </c>
      <c r="AJ57">
        <v>0</v>
      </c>
      <c r="AK57">
        <v>23.745240000000003</v>
      </c>
      <c r="AL57">
        <v>9.5358999999999998</v>
      </c>
      <c r="AM57">
        <v>0</v>
      </c>
      <c r="AN57">
        <v>0</v>
      </c>
      <c r="AO57">
        <v>0</v>
      </c>
      <c r="AP57">
        <v>1.1252680775669244</v>
      </c>
      <c r="AQ57">
        <v>0</v>
      </c>
      <c r="AR57">
        <v>2.9093999999999989</v>
      </c>
      <c r="AS57">
        <v>4.1355999999999993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645.21377454770663</v>
      </c>
      <c r="DN57">
        <v>24.0257665058441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139.99953255111842</v>
      </c>
      <c r="L58">
        <v>109.17743644928126</v>
      </c>
      <c r="M58">
        <v>63.767305524239006</v>
      </c>
      <c r="N58">
        <v>51.878732326337044</v>
      </c>
      <c r="O58">
        <v>73.288711419105923</v>
      </c>
      <c r="P58">
        <v>24.376261140070625</v>
      </c>
      <c r="Q58">
        <v>4.2103606060606058</v>
      </c>
      <c r="R58">
        <v>4.9993860129776513</v>
      </c>
      <c r="S58">
        <v>0</v>
      </c>
      <c r="T58">
        <v>0</v>
      </c>
      <c r="U58">
        <v>62.109148461881411</v>
      </c>
      <c r="V58">
        <v>2.9976883687943263</v>
      </c>
      <c r="W58">
        <v>19.861536697247701</v>
      </c>
      <c r="X58">
        <v>64.790281537866534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6.1515000000000013</v>
      </c>
      <c r="AG58">
        <v>0</v>
      </c>
      <c r="AH58">
        <v>0</v>
      </c>
      <c r="AI58">
        <v>0</v>
      </c>
      <c r="AJ58">
        <v>0</v>
      </c>
      <c r="AK58">
        <v>23.745240000000003</v>
      </c>
      <c r="AL58">
        <v>9.5358999999999998</v>
      </c>
      <c r="AM58">
        <v>0</v>
      </c>
      <c r="AN58">
        <v>0</v>
      </c>
      <c r="AO58">
        <v>0</v>
      </c>
      <c r="AP58">
        <v>1.1252680775669244</v>
      </c>
      <c r="AQ58">
        <v>0</v>
      </c>
      <c r="AR58">
        <v>2.9093999999999989</v>
      </c>
      <c r="AS58">
        <v>4.1355999999999993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645.03999400081477</v>
      </c>
      <c r="DN58">
        <v>24.019295171732789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139.99953255111842</v>
      </c>
      <c r="L59">
        <v>105.45440146496628</v>
      </c>
      <c r="M59">
        <v>63.767305524239006</v>
      </c>
      <c r="N59">
        <v>51.878732326337044</v>
      </c>
      <c r="O59">
        <v>73.288711419105923</v>
      </c>
      <c r="P59">
        <v>24.376261140070625</v>
      </c>
      <c r="Q59">
        <v>2.5006585914260713</v>
      </c>
      <c r="R59">
        <v>4.9993860129776513</v>
      </c>
      <c r="S59">
        <v>0</v>
      </c>
      <c r="T59">
        <v>0</v>
      </c>
      <c r="U59">
        <v>62.109148461881411</v>
      </c>
      <c r="V59">
        <v>2.9976883687943263</v>
      </c>
      <c r="W59">
        <v>19.861536697247701</v>
      </c>
      <c r="X59">
        <v>64.790281537866534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6.1515000000000013</v>
      </c>
      <c r="AG59">
        <v>0</v>
      </c>
      <c r="AH59">
        <v>0</v>
      </c>
      <c r="AI59">
        <v>0</v>
      </c>
      <c r="AJ59">
        <v>0</v>
      </c>
      <c r="AK59">
        <v>23.745240000000003</v>
      </c>
      <c r="AL59">
        <v>9.5358999999999998</v>
      </c>
      <c r="AM59">
        <v>0</v>
      </c>
      <c r="AN59">
        <v>0</v>
      </c>
      <c r="AO59">
        <v>0</v>
      </c>
      <c r="AP59">
        <v>1.1252680775669244</v>
      </c>
      <c r="AQ59">
        <v>0</v>
      </c>
      <c r="AR59">
        <v>2.9093999999999989</v>
      </c>
      <c r="AS59">
        <v>4.1355999999999993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639.80229231804753</v>
      </c>
      <c r="DN59">
        <v>23.824259855550491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139.99953255111842</v>
      </c>
      <c r="L60">
        <v>106.37900649411159</v>
      </c>
      <c r="M60">
        <v>63.767305524239006</v>
      </c>
      <c r="N60">
        <v>51.878732326337044</v>
      </c>
      <c r="O60">
        <v>73.288711419105923</v>
      </c>
      <c r="P60">
        <v>24.376261140070625</v>
      </c>
      <c r="Q60">
        <v>2.5006585914260713</v>
      </c>
      <c r="R60">
        <v>18.617624051871786</v>
      </c>
      <c r="S60">
        <v>0</v>
      </c>
      <c r="T60">
        <v>0</v>
      </c>
      <c r="U60">
        <v>62.109148461881411</v>
      </c>
      <c r="V60">
        <v>9.105022511255628</v>
      </c>
      <c r="W60">
        <v>19.861536697247701</v>
      </c>
      <c r="X60">
        <v>64.790281537866534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6.1515000000000013</v>
      </c>
      <c r="AG60">
        <v>0</v>
      </c>
      <c r="AH60">
        <v>0</v>
      </c>
      <c r="AI60">
        <v>0</v>
      </c>
      <c r="AJ60">
        <v>0</v>
      </c>
      <c r="AK60">
        <v>23.745240000000003</v>
      </c>
      <c r="AL60">
        <v>9.5358999999999998</v>
      </c>
      <c r="AM60">
        <v>0</v>
      </c>
      <c r="AN60">
        <v>0</v>
      </c>
      <c r="AO60">
        <v>0</v>
      </c>
      <c r="AP60">
        <v>1.1252680775669244</v>
      </c>
      <c r="AQ60">
        <v>0</v>
      </c>
      <c r="AR60">
        <v>17.456399999999995</v>
      </c>
      <c r="AS60">
        <v>4.1355999999999993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673.73589067489115</v>
      </c>
      <c r="DN60">
        <v>25.087838709207652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139.99953255111842</v>
      </c>
      <c r="L61">
        <v>105.45440146496628</v>
      </c>
      <c r="M61">
        <v>63.767305524239006</v>
      </c>
      <c r="N61">
        <v>51.878732326337044</v>
      </c>
      <c r="O61">
        <v>73.288711419105923</v>
      </c>
      <c r="P61">
        <v>24.376261140070625</v>
      </c>
      <c r="Q61">
        <v>2.5006585914260713</v>
      </c>
      <c r="R61">
        <v>18.617624051871786</v>
      </c>
      <c r="S61">
        <v>0</v>
      </c>
      <c r="T61">
        <v>0</v>
      </c>
      <c r="U61">
        <v>62.109148461881411</v>
      </c>
      <c r="V61">
        <v>9.105022511255628</v>
      </c>
      <c r="W61">
        <v>19.861536697247701</v>
      </c>
      <c r="X61">
        <v>64.790281537866534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6.1515000000000013</v>
      </c>
      <c r="AG61">
        <v>0</v>
      </c>
      <c r="AH61">
        <v>0</v>
      </c>
      <c r="AI61">
        <v>0</v>
      </c>
      <c r="AJ61">
        <v>0</v>
      </c>
      <c r="AK61">
        <v>23.745240000000003</v>
      </c>
      <c r="AL61">
        <v>52.880900000000004</v>
      </c>
      <c r="AM61">
        <v>0</v>
      </c>
      <c r="AN61">
        <v>0</v>
      </c>
      <c r="AO61">
        <v>0</v>
      </c>
      <c r="AP61">
        <v>1.1252680775669244</v>
      </c>
      <c r="AQ61">
        <v>0</v>
      </c>
      <c r="AR61">
        <v>3.8791999999999991</v>
      </c>
      <c r="AS61">
        <v>4.1355999999999993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701.54361504675967</v>
      </c>
      <c r="DN61">
        <v>26.123309308193878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160.00263488020178</v>
      </c>
      <c r="L62">
        <v>105.45440146496628</v>
      </c>
      <c r="M62">
        <v>63.767305524239006</v>
      </c>
      <c r="N62">
        <v>51.878732326337044</v>
      </c>
      <c r="O62">
        <v>73.288711419105923</v>
      </c>
      <c r="P62">
        <v>24.376261140070625</v>
      </c>
      <c r="Q62">
        <v>2.5006585914260713</v>
      </c>
      <c r="R62">
        <v>18.617624051871786</v>
      </c>
      <c r="S62">
        <v>0</v>
      </c>
      <c r="T62">
        <v>0</v>
      </c>
      <c r="U62">
        <v>62.109148461881411</v>
      </c>
      <c r="V62">
        <v>9.105022511255628</v>
      </c>
      <c r="W62">
        <v>19.861536697247701</v>
      </c>
      <c r="X62">
        <v>64.790281537866534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6.1515000000000013</v>
      </c>
      <c r="AG62">
        <v>0</v>
      </c>
      <c r="AH62">
        <v>0</v>
      </c>
      <c r="AI62">
        <v>0</v>
      </c>
      <c r="AJ62">
        <v>0</v>
      </c>
      <c r="AK62">
        <v>23.745240000000003</v>
      </c>
      <c r="AL62">
        <v>52.880900000000004</v>
      </c>
      <c r="AM62">
        <v>0</v>
      </c>
      <c r="AN62">
        <v>0</v>
      </c>
      <c r="AO62">
        <v>0</v>
      </c>
      <c r="AP62">
        <v>1.1252680775669244</v>
      </c>
      <c r="AQ62">
        <v>0</v>
      </c>
      <c r="AR62">
        <v>3.8791999999999991</v>
      </c>
      <c r="AS62">
        <v>4.1355999999999993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720.82860600750269</v>
      </c>
      <c r="DN62">
        <v>26.841420676534081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185.0017315572519</v>
      </c>
      <c r="L63">
        <v>104.89480091283285</v>
      </c>
      <c r="M63">
        <v>63.767305524239006</v>
      </c>
      <c r="N63">
        <v>51.878732326337044</v>
      </c>
      <c r="O63">
        <v>73.288711419105923</v>
      </c>
      <c r="P63">
        <v>24.376261140070625</v>
      </c>
      <c r="Q63">
        <v>2.5006585914260713</v>
      </c>
      <c r="R63">
        <v>18.617624051871786</v>
      </c>
      <c r="S63">
        <v>0</v>
      </c>
      <c r="T63">
        <v>0</v>
      </c>
      <c r="U63">
        <v>62.109148461881411</v>
      </c>
      <c r="V63">
        <v>9.105022511255628</v>
      </c>
      <c r="W63">
        <v>19.861536697247701</v>
      </c>
      <c r="X63">
        <v>64.790281537866534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6.1515000000000013</v>
      </c>
      <c r="AG63">
        <v>0</v>
      </c>
      <c r="AH63">
        <v>0</v>
      </c>
      <c r="AI63">
        <v>0</v>
      </c>
      <c r="AJ63">
        <v>0</v>
      </c>
      <c r="AK63">
        <v>23.745240000000003</v>
      </c>
      <c r="AL63">
        <v>52.880900000000004</v>
      </c>
      <c r="AM63">
        <v>0</v>
      </c>
      <c r="AN63">
        <v>0</v>
      </c>
      <c r="AO63">
        <v>0</v>
      </c>
      <c r="AP63">
        <v>1.1252680775669244</v>
      </c>
      <c r="AQ63">
        <v>0</v>
      </c>
      <c r="AR63">
        <v>3.8791999999999991</v>
      </c>
      <c r="AS63">
        <v>4.1355999999999993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744.39072423379537</v>
      </c>
      <c r="DN63">
        <v>27.7187985751582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210.00098041943377</v>
      </c>
      <c r="L64">
        <v>104.89480091283285</v>
      </c>
      <c r="M64">
        <v>63.767305524239006</v>
      </c>
      <c r="N64">
        <v>51.878732326337044</v>
      </c>
      <c r="O64">
        <v>73.288711419105923</v>
      </c>
      <c r="P64">
        <v>24.376261140070625</v>
      </c>
      <c r="Q64">
        <v>2.5006585914260713</v>
      </c>
      <c r="R64">
        <v>18.617624051871786</v>
      </c>
      <c r="S64">
        <v>0</v>
      </c>
      <c r="T64">
        <v>0</v>
      </c>
      <c r="U64">
        <v>62.109148461881411</v>
      </c>
      <c r="V64">
        <v>9.105022511255628</v>
      </c>
      <c r="W64">
        <v>19.861536697247701</v>
      </c>
      <c r="X64">
        <v>64.790281537866534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6.1515000000000013</v>
      </c>
      <c r="AG64">
        <v>0</v>
      </c>
      <c r="AH64">
        <v>0</v>
      </c>
      <c r="AI64">
        <v>0</v>
      </c>
      <c r="AJ64">
        <v>0</v>
      </c>
      <c r="AK64">
        <v>23.745240000000003</v>
      </c>
      <c r="AL64">
        <v>52.880900000000004</v>
      </c>
      <c r="AM64">
        <v>0</v>
      </c>
      <c r="AN64">
        <v>0</v>
      </c>
      <c r="AO64">
        <v>0</v>
      </c>
      <c r="AP64">
        <v>1.1252680775669244</v>
      </c>
      <c r="AQ64">
        <v>0</v>
      </c>
      <c r="AR64">
        <v>3.8791999999999991</v>
      </c>
      <c r="AS64">
        <v>4.1355999999999993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768.49250006639625</v>
      </c>
      <c r="DN64">
        <v>28.616271604739051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210.00098041943377</v>
      </c>
      <c r="L65">
        <v>104.89480091283285</v>
      </c>
      <c r="M65">
        <v>63.767305524239006</v>
      </c>
      <c r="N65">
        <v>51.878732326337044</v>
      </c>
      <c r="O65">
        <v>73.288711419105923</v>
      </c>
      <c r="P65">
        <v>24.376261140070625</v>
      </c>
      <c r="Q65">
        <v>2.5006585914260713</v>
      </c>
      <c r="R65">
        <v>18.617624051871786</v>
      </c>
      <c r="S65">
        <v>0</v>
      </c>
      <c r="T65">
        <v>0</v>
      </c>
      <c r="U65">
        <v>62.109148461881411</v>
      </c>
      <c r="V65">
        <v>9.105022511255628</v>
      </c>
      <c r="W65">
        <v>19.861536697247701</v>
      </c>
      <c r="X65">
        <v>64.790281537866534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7.2375940000000005</v>
      </c>
      <c r="AF65">
        <v>6.1515000000000013</v>
      </c>
      <c r="AG65">
        <v>0</v>
      </c>
      <c r="AH65">
        <v>0</v>
      </c>
      <c r="AI65">
        <v>0</v>
      </c>
      <c r="AJ65">
        <v>0</v>
      </c>
      <c r="AK65">
        <v>23.745240000000003</v>
      </c>
      <c r="AL65">
        <v>19.0718</v>
      </c>
      <c r="AM65">
        <v>0</v>
      </c>
      <c r="AN65">
        <v>0</v>
      </c>
      <c r="AO65">
        <v>0</v>
      </c>
      <c r="AP65">
        <v>1.6879021163503864</v>
      </c>
      <c r="AQ65">
        <v>0</v>
      </c>
      <c r="AR65">
        <v>3.8791999999999991</v>
      </c>
      <c r="AS65">
        <v>2.3632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741.70854256758741</v>
      </c>
      <c r="DN65">
        <v>27.61895714233145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254.80348193082079</v>
      </c>
      <c r="L66">
        <v>104.89480091283285</v>
      </c>
      <c r="M66">
        <v>63.767305524239006</v>
      </c>
      <c r="N66">
        <v>51.878732326337044</v>
      </c>
      <c r="O66">
        <v>73.288711419105923</v>
      </c>
      <c r="P66">
        <v>24.376261140070625</v>
      </c>
      <c r="Q66">
        <v>2.5006585914260713</v>
      </c>
      <c r="R66">
        <v>18.617624051871786</v>
      </c>
      <c r="S66">
        <v>0</v>
      </c>
      <c r="T66">
        <v>0</v>
      </c>
      <c r="U66">
        <v>62.109148461881411</v>
      </c>
      <c r="V66">
        <v>9.105022511255628</v>
      </c>
      <c r="W66">
        <v>19.861536697247701</v>
      </c>
      <c r="X66">
        <v>64.790281537866534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7.2375940000000005</v>
      </c>
      <c r="AF66">
        <v>6.1515000000000013</v>
      </c>
      <c r="AG66">
        <v>0</v>
      </c>
      <c r="AH66">
        <v>1.24776</v>
      </c>
      <c r="AI66">
        <v>0</v>
      </c>
      <c r="AJ66">
        <v>0</v>
      </c>
      <c r="AK66">
        <v>23.745240000000003</v>
      </c>
      <c r="AL66">
        <v>9.5358999999999998</v>
      </c>
      <c r="AM66">
        <v>0</v>
      </c>
      <c r="AN66">
        <v>0</v>
      </c>
      <c r="AO66">
        <v>0</v>
      </c>
      <c r="AP66">
        <v>1.6879021163503864</v>
      </c>
      <c r="AQ66">
        <v>0</v>
      </c>
      <c r="AR66">
        <v>3.8791999999999991</v>
      </c>
      <c r="AS66">
        <v>2.3632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776.91203817984319</v>
      </c>
      <c r="DN66">
        <v>28.929823041462498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254.80348193082079</v>
      </c>
      <c r="L67">
        <v>149.89109032300271</v>
      </c>
      <c r="M67">
        <v>63.767305524239006</v>
      </c>
      <c r="N67">
        <v>51.878732326337044</v>
      </c>
      <c r="O67">
        <v>73.288711419105923</v>
      </c>
      <c r="P67">
        <v>24.376261140070625</v>
      </c>
      <c r="Q67">
        <v>7.7873986181710197</v>
      </c>
      <c r="R67">
        <v>18.617624051871786</v>
      </c>
      <c r="S67">
        <v>0</v>
      </c>
      <c r="T67">
        <v>0</v>
      </c>
      <c r="U67">
        <v>62.109148461881411</v>
      </c>
      <c r="V67">
        <v>9.105022511255628</v>
      </c>
      <c r="W67">
        <v>19.861536697247701</v>
      </c>
      <c r="X67">
        <v>64.790281537866534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7.2375940000000005</v>
      </c>
      <c r="AF67">
        <v>6.1515000000000013</v>
      </c>
      <c r="AG67">
        <v>0</v>
      </c>
      <c r="AH67">
        <v>8.3184000000000005</v>
      </c>
      <c r="AI67">
        <v>0</v>
      </c>
      <c r="AJ67">
        <v>0</v>
      </c>
      <c r="AK67">
        <v>23.745240000000003</v>
      </c>
      <c r="AL67">
        <v>9.5358999999999998</v>
      </c>
      <c r="AM67">
        <v>0</v>
      </c>
      <c r="AN67">
        <v>0</v>
      </c>
      <c r="AO67">
        <v>0</v>
      </c>
      <c r="AP67">
        <v>1.6879021163503864</v>
      </c>
      <c r="AQ67">
        <v>0</v>
      </c>
      <c r="AR67">
        <v>3.8791999999999991</v>
      </c>
      <c r="AS67">
        <v>2.3632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832.20671073838434</v>
      </c>
      <c r="DN67">
        <v>30.988819919836054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254.80348193082079</v>
      </c>
      <c r="L68">
        <v>199.89460242467464</v>
      </c>
      <c r="M68">
        <v>63.767305524239006</v>
      </c>
      <c r="N68">
        <v>51.878732326337044</v>
      </c>
      <c r="O68">
        <v>73.288711419105923</v>
      </c>
      <c r="P68">
        <v>24.376261140070625</v>
      </c>
      <c r="Q68">
        <v>8.0297093152737773</v>
      </c>
      <c r="R68">
        <v>18.617624051871786</v>
      </c>
      <c r="S68">
        <v>0</v>
      </c>
      <c r="T68">
        <v>0</v>
      </c>
      <c r="U68">
        <v>62.109148461881411</v>
      </c>
      <c r="V68">
        <v>9.105022511255628</v>
      </c>
      <c r="W68">
        <v>19.861536697247701</v>
      </c>
      <c r="X68">
        <v>64.790281537866534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7.2375940000000005</v>
      </c>
      <c r="AF68">
        <v>6.1515000000000013</v>
      </c>
      <c r="AG68">
        <v>0</v>
      </c>
      <c r="AH68">
        <v>8.3184000000000005</v>
      </c>
      <c r="AI68">
        <v>0</v>
      </c>
      <c r="AJ68">
        <v>0</v>
      </c>
      <c r="AK68">
        <v>23.745240000000003</v>
      </c>
      <c r="AL68">
        <v>9.5358999999999998</v>
      </c>
      <c r="AM68">
        <v>0</v>
      </c>
      <c r="AN68">
        <v>0</v>
      </c>
      <c r="AO68">
        <v>0</v>
      </c>
      <c r="AP68">
        <v>1.6879021163503864</v>
      </c>
      <c r="AQ68">
        <v>0</v>
      </c>
      <c r="AR68">
        <v>3.8791999999999991</v>
      </c>
      <c r="AS68">
        <v>2.3632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880.64870859856956</v>
      </c>
      <c r="DN68">
        <v>32.792644858425561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254.80348193082079</v>
      </c>
      <c r="L69">
        <v>199.89460242467464</v>
      </c>
      <c r="M69">
        <v>63.767305524239006</v>
      </c>
      <c r="N69">
        <v>51.878732326337044</v>
      </c>
      <c r="O69">
        <v>73.288711419105923</v>
      </c>
      <c r="P69">
        <v>24.376261140070625</v>
      </c>
      <c r="Q69">
        <v>9.0261524500907448</v>
      </c>
      <c r="R69">
        <v>18.617624051871786</v>
      </c>
      <c r="S69">
        <v>0</v>
      </c>
      <c r="T69">
        <v>0</v>
      </c>
      <c r="U69">
        <v>62.109148461881411</v>
      </c>
      <c r="V69">
        <v>9.105022511255628</v>
      </c>
      <c r="W69">
        <v>19.861536697247701</v>
      </c>
      <c r="X69">
        <v>64.790281537866534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7.2375940000000005</v>
      </c>
      <c r="AF69">
        <v>6.1515000000000013</v>
      </c>
      <c r="AG69">
        <v>0</v>
      </c>
      <c r="AH69">
        <v>16.636800000000001</v>
      </c>
      <c r="AI69">
        <v>0</v>
      </c>
      <c r="AJ69">
        <v>0</v>
      </c>
      <c r="AK69">
        <v>23.745240000000003</v>
      </c>
      <c r="AL69">
        <v>9.5358999999999998</v>
      </c>
      <c r="AM69">
        <v>0</v>
      </c>
      <c r="AN69">
        <v>0</v>
      </c>
      <c r="AO69">
        <v>0</v>
      </c>
      <c r="AP69">
        <v>5.2364349989576828</v>
      </c>
      <c r="AQ69">
        <v>0</v>
      </c>
      <c r="AR69">
        <v>2.9093999999999989</v>
      </c>
      <c r="AS69">
        <v>2.3632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892.11509800352155</v>
      </c>
      <c r="DN69">
        <v>33.219831470897773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254.80348193082079</v>
      </c>
      <c r="L70">
        <v>199.89460242467464</v>
      </c>
      <c r="M70">
        <v>63.767305524239006</v>
      </c>
      <c r="N70">
        <v>51.878732326337044</v>
      </c>
      <c r="O70">
        <v>73.288711419105923</v>
      </c>
      <c r="P70">
        <v>24.376261140070625</v>
      </c>
      <c r="Q70">
        <v>9.0261524500907448</v>
      </c>
      <c r="R70">
        <v>18.617624051871786</v>
      </c>
      <c r="S70">
        <v>0</v>
      </c>
      <c r="T70">
        <v>0</v>
      </c>
      <c r="U70">
        <v>62.109148461881411</v>
      </c>
      <c r="V70">
        <v>9.105022511255628</v>
      </c>
      <c r="W70">
        <v>19.861536697247701</v>
      </c>
      <c r="X70">
        <v>64.790281537866534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7.2375940000000005</v>
      </c>
      <c r="AF70">
        <v>6.1515000000000013</v>
      </c>
      <c r="AG70">
        <v>0</v>
      </c>
      <c r="AH70">
        <v>16.636800000000001</v>
      </c>
      <c r="AI70">
        <v>0</v>
      </c>
      <c r="AJ70">
        <v>0</v>
      </c>
      <c r="AK70">
        <v>23.745240000000003</v>
      </c>
      <c r="AL70">
        <v>9.5358999999999998</v>
      </c>
      <c r="AM70">
        <v>0</v>
      </c>
      <c r="AN70">
        <v>0</v>
      </c>
      <c r="AO70">
        <v>0</v>
      </c>
      <c r="AP70">
        <v>5.2364349989576828</v>
      </c>
      <c r="AQ70">
        <v>0</v>
      </c>
      <c r="AR70">
        <v>2.9093999999999989</v>
      </c>
      <c r="AS70">
        <v>2.3632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892.11509800352155</v>
      </c>
      <c r="DN70">
        <v>33.219831470897773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254.80348193082079</v>
      </c>
      <c r="L71">
        <v>199.89460242467464</v>
      </c>
      <c r="M71">
        <v>63.767305524239006</v>
      </c>
      <c r="N71">
        <v>51.878732326337044</v>
      </c>
      <c r="O71">
        <v>73.288711419105923</v>
      </c>
      <c r="P71">
        <v>24.376261140070625</v>
      </c>
      <c r="Q71">
        <v>8.1725344086021519</v>
      </c>
      <c r="R71">
        <v>18.617624051871786</v>
      </c>
      <c r="S71">
        <v>0</v>
      </c>
      <c r="T71">
        <v>0</v>
      </c>
      <c r="U71">
        <v>62.109148461881411</v>
      </c>
      <c r="V71">
        <v>9.152176930742403</v>
      </c>
      <c r="W71">
        <v>19.891243986254295</v>
      </c>
      <c r="X71">
        <v>64.842602556219262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7.2375940000000005</v>
      </c>
      <c r="AF71">
        <v>6.1515000000000013</v>
      </c>
      <c r="AG71">
        <v>0</v>
      </c>
      <c r="AH71">
        <v>16.636800000000001</v>
      </c>
      <c r="AI71">
        <v>0</v>
      </c>
      <c r="AJ71">
        <v>0</v>
      </c>
      <c r="AK71">
        <v>23.745240000000003</v>
      </c>
      <c r="AL71">
        <v>9.5358999999999998</v>
      </c>
      <c r="AM71">
        <v>0</v>
      </c>
      <c r="AN71">
        <v>0</v>
      </c>
      <c r="AO71">
        <v>0</v>
      </c>
      <c r="AP71">
        <v>5.2364349989576828</v>
      </c>
      <c r="AQ71">
        <v>10.786489999999999</v>
      </c>
      <c r="AR71">
        <v>2.9093999999999989</v>
      </c>
      <c r="AS71">
        <v>2.3632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901.90889210272485</v>
      </c>
      <c r="DN71">
        <v>33.488092057051844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254.80348193082079</v>
      </c>
      <c r="L72">
        <v>199.89460242467464</v>
      </c>
      <c r="M72">
        <v>63.767305524239006</v>
      </c>
      <c r="N72">
        <v>51.878732326337044</v>
      </c>
      <c r="O72">
        <v>73.288711419105923</v>
      </c>
      <c r="P72">
        <v>24.376261140070625</v>
      </c>
      <c r="Q72">
        <v>8.1725344086021519</v>
      </c>
      <c r="R72">
        <v>18.617624051871786</v>
      </c>
      <c r="S72">
        <v>0</v>
      </c>
      <c r="T72">
        <v>0</v>
      </c>
      <c r="U72">
        <v>62.109148461881411</v>
      </c>
      <c r="V72">
        <v>9.157943700199203</v>
      </c>
      <c r="W72">
        <v>19.891243986254295</v>
      </c>
      <c r="X72">
        <v>64.842602556219248</v>
      </c>
      <c r="Y72">
        <v>0</v>
      </c>
      <c r="Z72">
        <v>0</v>
      </c>
      <c r="AA72">
        <v>0</v>
      </c>
      <c r="AB72">
        <v>0</v>
      </c>
      <c r="AC72">
        <v>0</v>
      </c>
      <c r="AD72">
        <v>4.0033800000000008</v>
      </c>
      <c r="AE72">
        <v>7.2375940000000005</v>
      </c>
      <c r="AF72">
        <v>6.1515000000000013</v>
      </c>
      <c r="AG72">
        <v>0</v>
      </c>
      <c r="AH72">
        <v>24.955199999999994</v>
      </c>
      <c r="AI72">
        <v>0</v>
      </c>
      <c r="AJ72">
        <v>0</v>
      </c>
      <c r="AK72">
        <v>23.745240000000003</v>
      </c>
      <c r="AL72">
        <v>9.5358999999999998</v>
      </c>
      <c r="AM72">
        <v>0</v>
      </c>
      <c r="AN72">
        <v>0</v>
      </c>
      <c r="AO72">
        <v>0</v>
      </c>
      <c r="AP72">
        <v>5.2364349989576828</v>
      </c>
      <c r="AQ72">
        <v>10.786489999999999</v>
      </c>
      <c r="AR72">
        <v>2.9093999999999989</v>
      </c>
      <c r="AS72">
        <v>2.3632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913.798253312827</v>
      </c>
      <c r="DN72">
        <v>33.926277616406566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254.80348193082079</v>
      </c>
      <c r="L73">
        <v>199.89460242467464</v>
      </c>
      <c r="M73">
        <v>63.767305524239006</v>
      </c>
      <c r="N73">
        <v>51.878732326337044</v>
      </c>
      <c r="O73">
        <v>73.288711419105923</v>
      </c>
      <c r="P73">
        <v>24.376261140070625</v>
      </c>
      <c r="Q73">
        <v>8.2346757033707849</v>
      </c>
      <c r="R73">
        <v>18.617624051871786</v>
      </c>
      <c r="S73">
        <v>0</v>
      </c>
      <c r="T73">
        <v>0</v>
      </c>
      <c r="U73">
        <v>62.109148461881411</v>
      </c>
      <c r="V73">
        <v>18.407577187718772</v>
      </c>
      <c r="W73">
        <v>19.891243986254295</v>
      </c>
      <c r="X73">
        <v>64.842602556219248</v>
      </c>
      <c r="Y73">
        <v>0</v>
      </c>
      <c r="Z73">
        <v>0</v>
      </c>
      <c r="AA73">
        <v>3.0883723950397335</v>
      </c>
      <c r="AB73">
        <v>5.7837519999999989</v>
      </c>
      <c r="AC73">
        <v>0</v>
      </c>
      <c r="AD73">
        <v>8.0253263999999991</v>
      </c>
      <c r="AE73">
        <v>7.2375940000000005</v>
      </c>
      <c r="AF73">
        <v>6.1515000000000013</v>
      </c>
      <c r="AG73">
        <v>0</v>
      </c>
      <c r="AH73">
        <v>32.025839999999995</v>
      </c>
      <c r="AI73">
        <v>1.6772999999999998</v>
      </c>
      <c r="AJ73">
        <v>0</v>
      </c>
      <c r="AK73">
        <v>23.745240000000003</v>
      </c>
      <c r="AL73">
        <v>9.5358999999999998</v>
      </c>
      <c r="AM73">
        <v>0</v>
      </c>
      <c r="AN73">
        <v>0</v>
      </c>
      <c r="AO73">
        <v>0</v>
      </c>
      <c r="AP73">
        <v>1.6879021163503864</v>
      </c>
      <c r="AQ73">
        <v>21.572979999999998</v>
      </c>
      <c r="AR73">
        <v>2.9093999999999989</v>
      </c>
      <c r="AS73">
        <v>2.3632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1021.6122643073859</v>
      </c>
      <c r="DN73">
        <v>-35.695990683431461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254.80348193082079</v>
      </c>
      <c r="L74">
        <v>199.89460242467464</v>
      </c>
      <c r="M74">
        <v>63.767305524239006</v>
      </c>
      <c r="N74">
        <v>51.878732326337044</v>
      </c>
      <c r="O74">
        <v>73.288711419105923</v>
      </c>
      <c r="P74">
        <v>24.376261140070625</v>
      </c>
      <c r="Q74">
        <v>8.2346757033707849</v>
      </c>
      <c r="R74">
        <v>18.617624051871786</v>
      </c>
      <c r="S74">
        <v>0</v>
      </c>
      <c r="T74">
        <v>0</v>
      </c>
      <c r="U74">
        <v>62.109148461881411</v>
      </c>
      <c r="V74">
        <v>18.407577187718772</v>
      </c>
      <c r="W74">
        <v>19.891243986254295</v>
      </c>
      <c r="X74">
        <v>64.842602556219262</v>
      </c>
      <c r="Y74">
        <v>0</v>
      </c>
      <c r="Z74">
        <v>0</v>
      </c>
      <c r="AA74">
        <v>6.176744790079467</v>
      </c>
      <c r="AB74">
        <v>5.7837519999999989</v>
      </c>
      <c r="AC74">
        <v>0</v>
      </c>
      <c r="AD74">
        <v>8.0253263999999991</v>
      </c>
      <c r="AE74">
        <v>7.2375940000000005</v>
      </c>
      <c r="AF74">
        <v>6.1515000000000013</v>
      </c>
      <c r="AG74">
        <v>0</v>
      </c>
      <c r="AH74">
        <v>41.591999999999999</v>
      </c>
      <c r="AI74">
        <v>7.1810803999999999</v>
      </c>
      <c r="AJ74">
        <v>0</v>
      </c>
      <c r="AK74">
        <v>23.745240000000003</v>
      </c>
      <c r="AL74">
        <v>9.5358999999999998</v>
      </c>
      <c r="AM74">
        <v>0</v>
      </c>
      <c r="AN74">
        <v>0</v>
      </c>
      <c r="AO74">
        <v>0</v>
      </c>
      <c r="AP74">
        <v>1.6879021163503864</v>
      </c>
      <c r="AQ74">
        <v>32.359470000000002</v>
      </c>
      <c r="AR74">
        <v>2.9093999999999989</v>
      </c>
      <c r="AS74">
        <v>2.3632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1049.5179273990175</v>
      </c>
      <c r="DN74">
        <v>-34.656850980023208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254.80348193082079</v>
      </c>
      <c r="L75">
        <v>199.89460242467464</v>
      </c>
      <c r="M75">
        <v>63.767305524239006</v>
      </c>
      <c r="N75">
        <v>51.878732326337044</v>
      </c>
      <c r="O75">
        <v>73.288711419105923</v>
      </c>
      <c r="P75">
        <v>24.376261140070625</v>
      </c>
      <c r="Q75">
        <v>8.2354960213483164</v>
      </c>
      <c r="R75">
        <v>18.617624051871786</v>
      </c>
      <c r="S75">
        <v>0</v>
      </c>
      <c r="T75">
        <v>0</v>
      </c>
      <c r="U75">
        <v>62.109148461881411</v>
      </c>
      <c r="V75">
        <v>18.407577187718772</v>
      </c>
      <c r="W75">
        <v>19.879632592253039</v>
      </c>
      <c r="X75">
        <v>64.830981383539509</v>
      </c>
      <c r="Y75">
        <v>0</v>
      </c>
      <c r="Z75">
        <v>0.96619999999999973</v>
      </c>
      <c r="AA75">
        <v>9.2651171851192036</v>
      </c>
      <c r="AB75">
        <v>11.567503999999998</v>
      </c>
      <c r="AC75">
        <v>0</v>
      </c>
      <c r="AD75">
        <v>16.050652800000005</v>
      </c>
      <c r="AE75">
        <v>14.475188000000001</v>
      </c>
      <c r="AF75">
        <v>12.303000000000003</v>
      </c>
      <c r="AG75">
        <v>0</v>
      </c>
      <c r="AH75">
        <v>49.910399999999989</v>
      </c>
      <c r="AI75">
        <v>14.3621608</v>
      </c>
      <c r="AJ75">
        <v>0</v>
      </c>
      <c r="AK75">
        <v>23.745240000000003</v>
      </c>
      <c r="AL75">
        <v>9.5358999999999998</v>
      </c>
      <c r="AM75">
        <v>1.9903599999999997</v>
      </c>
      <c r="AN75">
        <v>0</v>
      </c>
      <c r="AO75">
        <v>0</v>
      </c>
      <c r="AP75">
        <v>1.6879021163503864</v>
      </c>
      <c r="AQ75">
        <v>32.359470000000002</v>
      </c>
      <c r="AR75">
        <v>2.9093999999999989</v>
      </c>
      <c r="AS75">
        <v>2.3632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1096.4733169275228</v>
      </c>
      <c r="DN75">
        <v>-32.89206756219258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254.80348193082079</v>
      </c>
      <c r="L76">
        <v>199.89460242467464</v>
      </c>
      <c r="M76">
        <v>63.767305524239006</v>
      </c>
      <c r="N76">
        <v>51.878732326337044</v>
      </c>
      <c r="O76">
        <v>73.288711419105923</v>
      </c>
      <c r="P76">
        <v>24.376261140070625</v>
      </c>
      <c r="Q76">
        <v>8.2354960213483164</v>
      </c>
      <c r="R76">
        <v>18.617624051871786</v>
      </c>
      <c r="S76">
        <v>0</v>
      </c>
      <c r="T76">
        <v>0</v>
      </c>
      <c r="U76">
        <v>62.109148461881411</v>
      </c>
      <c r="V76">
        <v>18.407577187718772</v>
      </c>
      <c r="W76">
        <v>19.879632592253039</v>
      </c>
      <c r="X76">
        <v>64.830981383539509</v>
      </c>
      <c r="Y76">
        <v>0</v>
      </c>
      <c r="Z76">
        <v>5.727633599999999</v>
      </c>
      <c r="AA76">
        <v>17.35040671370637</v>
      </c>
      <c r="AB76">
        <v>17.351255999999996</v>
      </c>
      <c r="AC76">
        <v>4.25068</v>
      </c>
      <c r="AD76">
        <v>16.050652800000005</v>
      </c>
      <c r="AE76">
        <v>21.712782000000001</v>
      </c>
      <c r="AF76">
        <v>18.454499999999999</v>
      </c>
      <c r="AG76">
        <v>0</v>
      </c>
      <c r="AH76">
        <v>61.639344000000008</v>
      </c>
      <c r="AI76">
        <v>14.3621608</v>
      </c>
      <c r="AJ76">
        <v>0</v>
      </c>
      <c r="AK76">
        <v>23.745240000000003</v>
      </c>
      <c r="AL76">
        <v>9.5358999999999998</v>
      </c>
      <c r="AM76">
        <v>4.6270015999999998</v>
      </c>
      <c r="AN76">
        <v>0</v>
      </c>
      <c r="AO76">
        <v>0</v>
      </c>
      <c r="AP76">
        <v>1.6879021163503864</v>
      </c>
      <c r="AQ76">
        <v>32.359470000000002</v>
      </c>
      <c r="AR76">
        <v>3.8791999999999991</v>
      </c>
      <c r="AS76">
        <v>2.3632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1150.6712411909386</v>
      </c>
      <c r="DN76">
        <v>-35.484357097020577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254.80348193082079</v>
      </c>
      <c r="L77">
        <v>199.74069102038212</v>
      </c>
      <c r="M77">
        <v>63.767305524239006</v>
      </c>
      <c r="N77">
        <v>51.878732326337044</v>
      </c>
      <c r="O77">
        <v>73.288711419105923</v>
      </c>
      <c r="P77">
        <v>24.376261140070625</v>
      </c>
      <c r="Q77">
        <v>8.2354388848961282</v>
      </c>
      <c r="R77">
        <v>18.617624051871786</v>
      </c>
      <c r="S77">
        <v>0</v>
      </c>
      <c r="T77">
        <v>0</v>
      </c>
      <c r="U77">
        <v>62.109148461881411</v>
      </c>
      <c r="V77">
        <v>18.407577187718772</v>
      </c>
      <c r="W77">
        <v>19.879632592253039</v>
      </c>
      <c r="X77">
        <v>64.830981383539509</v>
      </c>
      <c r="Y77">
        <v>0</v>
      </c>
      <c r="Z77">
        <v>5.727633599999999</v>
      </c>
      <c r="AA77">
        <v>17.35040671370637</v>
      </c>
      <c r="AB77">
        <v>17.351255999999996</v>
      </c>
      <c r="AC77">
        <v>4.25068</v>
      </c>
      <c r="AD77">
        <v>16.050652800000005</v>
      </c>
      <c r="AE77">
        <v>21.712782000000001</v>
      </c>
      <c r="AF77">
        <v>18.454499999999999</v>
      </c>
      <c r="AG77">
        <v>0</v>
      </c>
      <c r="AH77">
        <v>61.639344000000008</v>
      </c>
      <c r="AI77">
        <v>14.3621608</v>
      </c>
      <c r="AJ77">
        <v>0</v>
      </c>
      <c r="AK77">
        <v>23.745240000000003</v>
      </c>
      <c r="AL77">
        <v>9.5358999999999998</v>
      </c>
      <c r="AM77">
        <v>4.6270015999999998</v>
      </c>
      <c r="AN77">
        <v>0</v>
      </c>
      <c r="AO77">
        <v>0</v>
      </c>
      <c r="AP77">
        <v>1.6879021163503864</v>
      </c>
      <c r="AQ77">
        <v>32.359470000000002</v>
      </c>
      <c r="AR77">
        <v>17.456399999999995</v>
      </c>
      <c r="AS77">
        <v>3.5448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1164.7517591659284</v>
      </c>
      <c r="DN77">
        <v>-34.960043612755562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254.80348193082079</v>
      </c>
      <c r="L78">
        <v>199.74069102038212</v>
      </c>
      <c r="M78">
        <v>63.767305524239006</v>
      </c>
      <c r="N78">
        <v>51.878732326337044</v>
      </c>
      <c r="O78">
        <v>73.288711419105923</v>
      </c>
      <c r="P78">
        <v>24.376261140070625</v>
      </c>
      <c r="Q78">
        <v>8.2354388848961282</v>
      </c>
      <c r="R78">
        <v>18.617624051871786</v>
      </c>
      <c r="S78">
        <v>0</v>
      </c>
      <c r="T78">
        <v>0</v>
      </c>
      <c r="U78">
        <v>62.109148461881411</v>
      </c>
      <c r="V78">
        <v>13.353944015873017</v>
      </c>
      <c r="W78">
        <v>19.879632592253039</v>
      </c>
      <c r="X78">
        <v>64.830981383539509</v>
      </c>
      <c r="Y78">
        <v>0</v>
      </c>
      <c r="Z78">
        <v>5.727633599999999</v>
      </c>
      <c r="AA78">
        <v>17.35040671370637</v>
      </c>
      <c r="AB78">
        <v>17.351255999999996</v>
      </c>
      <c r="AC78">
        <v>4.25068</v>
      </c>
      <c r="AD78">
        <v>16.050652800000005</v>
      </c>
      <c r="AE78">
        <v>21.712782000000001</v>
      </c>
      <c r="AF78">
        <v>18.454499999999999</v>
      </c>
      <c r="AG78">
        <v>0</v>
      </c>
      <c r="AH78">
        <v>61.639344000000008</v>
      </c>
      <c r="AI78">
        <v>14.3621608</v>
      </c>
      <c r="AJ78">
        <v>0</v>
      </c>
      <c r="AK78">
        <v>23.745240000000003</v>
      </c>
      <c r="AL78">
        <v>9.5358999999999998</v>
      </c>
      <c r="AM78">
        <v>4.6270015999999998</v>
      </c>
      <c r="AN78">
        <v>0</v>
      </c>
      <c r="AO78">
        <v>0</v>
      </c>
      <c r="AP78">
        <v>1.6879021163503864</v>
      </c>
      <c r="AQ78">
        <v>32.359470000000002</v>
      </c>
      <c r="AR78">
        <v>17.456399999999995</v>
      </c>
      <c r="AS78">
        <v>3.5448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1096.2602074344322</v>
      </c>
      <c r="DN78">
        <v>28.477874946894985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254.80348193082079</v>
      </c>
      <c r="L79">
        <v>199.74069102038212</v>
      </c>
      <c r="M79">
        <v>63.767305524239006</v>
      </c>
      <c r="N79">
        <v>51.878732326337044</v>
      </c>
      <c r="O79">
        <v>73.288711419105923</v>
      </c>
      <c r="P79">
        <v>24.376261140070625</v>
      </c>
      <c r="Q79">
        <v>8.4659237091306725</v>
      </c>
      <c r="R79">
        <v>18.617624051871786</v>
      </c>
      <c r="S79">
        <v>0</v>
      </c>
      <c r="T79">
        <v>0</v>
      </c>
      <c r="U79">
        <v>62.109148461881411</v>
      </c>
      <c r="V79">
        <v>9.105022511255628</v>
      </c>
      <c r="W79">
        <v>19.861536697247701</v>
      </c>
      <c r="X79">
        <v>64.830981383539509</v>
      </c>
      <c r="Y79">
        <v>0</v>
      </c>
      <c r="Z79">
        <v>5.727633599999999</v>
      </c>
      <c r="AA79">
        <v>11.451268431046204</v>
      </c>
      <c r="AB79">
        <v>17.351255999999996</v>
      </c>
      <c r="AC79">
        <v>6.7115999999999998</v>
      </c>
      <c r="AD79">
        <v>16.050652800000005</v>
      </c>
      <c r="AE79">
        <v>21.712782000000001</v>
      </c>
      <c r="AF79">
        <v>18.454499999999999</v>
      </c>
      <c r="AG79">
        <v>0</v>
      </c>
      <c r="AH79">
        <v>61.639344000000008</v>
      </c>
      <c r="AI79">
        <v>7.1810803999999999</v>
      </c>
      <c r="AJ79">
        <v>0</v>
      </c>
      <c r="AK79">
        <v>23.745240000000003</v>
      </c>
      <c r="AL79">
        <v>9.5358999999999998</v>
      </c>
      <c r="AM79">
        <v>4.6270015999999998</v>
      </c>
      <c r="AN79">
        <v>0</v>
      </c>
      <c r="AO79">
        <v>0</v>
      </c>
      <c r="AP79">
        <v>1.6879021163503864</v>
      </c>
      <c r="AQ79">
        <v>32.359470000000002</v>
      </c>
      <c r="AR79">
        <v>17.456399999999995</v>
      </c>
      <c r="AS79">
        <v>3.5448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1070.2599349494351</v>
      </c>
      <c r="DN79">
        <v>39.822316173844008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254.80348193082079</v>
      </c>
      <c r="L80">
        <v>199.74069102038212</v>
      </c>
      <c r="M80">
        <v>63.767305524239006</v>
      </c>
      <c r="N80">
        <v>51.878732326337044</v>
      </c>
      <c r="O80">
        <v>73.288711419105923</v>
      </c>
      <c r="P80">
        <v>24.376261140070625</v>
      </c>
      <c r="Q80">
        <v>8.5578052702702703</v>
      </c>
      <c r="R80">
        <v>18.617624051871786</v>
      </c>
      <c r="S80">
        <v>0</v>
      </c>
      <c r="T80">
        <v>0</v>
      </c>
      <c r="U80">
        <v>62.109148461881411</v>
      </c>
      <c r="V80">
        <v>9.105022511255628</v>
      </c>
      <c r="W80">
        <v>19.861536697247701</v>
      </c>
      <c r="X80">
        <v>64.830981383539509</v>
      </c>
      <c r="Y80">
        <v>0</v>
      </c>
      <c r="Z80">
        <v>5.727633599999999</v>
      </c>
      <c r="AA80">
        <v>11.451268431046204</v>
      </c>
      <c r="AB80">
        <v>17.351255999999996</v>
      </c>
      <c r="AC80">
        <v>6.7115999999999998</v>
      </c>
      <c r="AD80">
        <v>16.050652800000005</v>
      </c>
      <c r="AE80">
        <v>21.712782000000001</v>
      </c>
      <c r="AF80">
        <v>18.454499999999999</v>
      </c>
      <c r="AG80">
        <v>0</v>
      </c>
      <c r="AH80">
        <v>61.639344000000008</v>
      </c>
      <c r="AI80">
        <v>1.6772999999999998</v>
      </c>
      <c r="AJ80">
        <v>0</v>
      </c>
      <c r="AK80">
        <v>23.745240000000003</v>
      </c>
      <c r="AL80">
        <v>9.5358999999999998</v>
      </c>
      <c r="AM80">
        <v>4.6270015999999998</v>
      </c>
      <c r="AN80">
        <v>0</v>
      </c>
      <c r="AO80">
        <v>0</v>
      </c>
      <c r="AP80">
        <v>1.6879021163503864</v>
      </c>
      <c r="AQ80">
        <v>32.359470000000002</v>
      </c>
      <c r="AR80">
        <v>3.8791999999999991</v>
      </c>
      <c r="AS80">
        <v>3.5448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1051.9525451981494</v>
      </c>
      <c r="DN80">
        <v>39.140607086269021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254.80348193082079</v>
      </c>
      <c r="L81">
        <v>149.74500395677225</v>
      </c>
      <c r="M81">
        <v>63.767305524239006</v>
      </c>
      <c r="N81">
        <v>51.878732326337044</v>
      </c>
      <c r="O81">
        <v>73.288711419105923</v>
      </c>
      <c r="P81">
        <v>24.376261140070625</v>
      </c>
      <c r="Q81">
        <v>3.0001575182481752</v>
      </c>
      <c r="R81">
        <v>18.617624051871786</v>
      </c>
      <c r="S81">
        <v>0</v>
      </c>
      <c r="T81">
        <v>0</v>
      </c>
      <c r="U81">
        <v>62.109148461881411</v>
      </c>
      <c r="V81">
        <v>9.105022511255628</v>
      </c>
      <c r="W81">
        <v>19.861536697247701</v>
      </c>
      <c r="X81">
        <v>64.790281537866534</v>
      </c>
      <c r="Y81">
        <v>0</v>
      </c>
      <c r="Z81">
        <v>5.727633599999999</v>
      </c>
      <c r="AA81">
        <v>11.451268431046204</v>
      </c>
      <c r="AB81">
        <v>17.351255999999996</v>
      </c>
      <c r="AC81">
        <v>6.7115999999999998</v>
      </c>
      <c r="AD81">
        <v>16.050652800000005</v>
      </c>
      <c r="AE81">
        <v>21.712782000000001</v>
      </c>
      <c r="AF81">
        <v>18.454499999999999</v>
      </c>
      <c r="AG81">
        <v>0</v>
      </c>
      <c r="AH81">
        <v>58.228799999999993</v>
      </c>
      <c r="AI81">
        <v>0</v>
      </c>
      <c r="AJ81">
        <v>0</v>
      </c>
      <c r="AK81">
        <v>23.745240000000003</v>
      </c>
      <c r="AL81">
        <v>9.5358999999999998</v>
      </c>
      <c r="AM81">
        <v>4.6270015999999998</v>
      </c>
      <c r="AN81">
        <v>0</v>
      </c>
      <c r="AO81">
        <v>0</v>
      </c>
      <c r="AP81">
        <v>1.6879021163503864</v>
      </c>
      <c r="AQ81">
        <v>32.359470000000002</v>
      </c>
      <c r="AR81">
        <v>2.9093999999999989</v>
      </c>
      <c r="AS81">
        <v>2.3632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991.34498516201427</v>
      </c>
      <c r="DN81">
        <v>36.914888461098982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254.80348193082079</v>
      </c>
      <c r="L82">
        <v>149.74500395677225</v>
      </c>
      <c r="M82">
        <v>63.767305524239006</v>
      </c>
      <c r="N82">
        <v>51.878732326337044</v>
      </c>
      <c r="O82">
        <v>73.288711419105923</v>
      </c>
      <c r="P82">
        <v>24.376261140070625</v>
      </c>
      <c r="Q82">
        <v>3.0001575182481752</v>
      </c>
      <c r="R82">
        <v>18.617624051871786</v>
      </c>
      <c r="S82">
        <v>0</v>
      </c>
      <c r="T82">
        <v>0</v>
      </c>
      <c r="U82">
        <v>62.109148461881411</v>
      </c>
      <c r="V82">
        <v>9.105022511255628</v>
      </c>
      <c r="W82">
        <v>19.861536697247701</v>
      </c>
      <c r="X82">
        <v>64.790281537866534</v>
      </c>
      <c r="Y82">
        <v>0</v>
      </c>
      <c r="Z82">
        <v>5.727633599999999</v>
      </c>
      <c r="AA82">
        <v>5.6215317752408644</v>
      </c>
      <c r="AB82">
        <v>11.567503999999998</v>
      </c>
      <c r="AC82">
        <v>0</v>
      </c>
      <c r="AD82">
        <v>8.0253263999999991</v>
      </c>
      <c r="AE82">
        <v>21.712782000000001</v>
      </c>
      <c r="AF82">
        <v>12.303000000000003</v>
      </c>
      <c r="AG82">
        <v>0</v>
      </c>
      <c r="AH82">
        <v>53.653679999999987</v>
      </c>
      <c r="AI82">
        <v>0</v>
      </c>
      <c r="AJ82">
        <v>0</v>
      </c>
      <c r="AK82">
        <v>23.745240000000003</v>
      </c>
      <c r="AL82">
        <v>9.5358999999999998</v>
      </c>
      <c r="AM82">
        <v>4.6270015999999998</v>
      </c>
      <c r="AN82">
        <v>0</v>
      </c>
      <c r="AO82">
        <v>0</v>
      </c>
      <c r="AP82">
        <v>1.6879021163503864</v>
      </c>
      <c r="AQ82">
        <v>32.359470000000002</v>
      </c>
      <c r="AR82">
        <v>2.9093999999999989</v>
      </c>
      <c r="AS82">
        <v>2.3632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955.59914784965622</v>
      </c>
      <c r="DN82">
        <v>35.583690717651834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264.28464384518691</v>
      </c>
      <c r="L83">
        <v>150.78311398465712</v>
      </c>
      <c r="M83">
        <v>63.767305524239006</v>
      </c>
      <c r="N83">
        <v>51.878732326337044</v>
      </c>
      <c r="O83">
        <v>73.288711419105923</v>
      </c>
      <c r="P83">
        <v>24.376261140070625</v>
      </c>
      <c r="Q83">
        <v>5.0601973839416061</v>
      </c>
      <c r="R83">
        <v>18.617624051871786</v>
      </c>
      <c r="S83">
        <v>0</v>
      </c>
      <c r="T83">
        <v>0</v>
      </c>
      <c r="U83">
        <v>62.109148461881411</v>
      </c>
      <c r="V83">
        <v>9.105022511255628</v>
      </c>
      <c r="W83">
        <v>19.861536697247701</v>
      </c>
      <c r="X83">
        <v>64.790281537866534</v>
      </c>
      <c r="Y83">
        <v>0</v>
      </c>
      <c r="Z83">
        <v>2.8638167999999999</v>
      </c>
      <c r="AA83">
        <v>0</v>
      </c>
      <c r="AB83">
        <v>5.7837519999999989</v>
      </c>
      <c r="AC83">
        <v>0</v>
      </c>
      <c r="AD83">
        <v>4.0033800000000008</v>
      </c>
      <c r="AE83">
        <v>14.475188000000001</v>
      </c>
      <c r="AF83">
        <v>6.1515000000000013</v>
      </c>
      <c r="AG83">
        <v>0</v>
      </c>
      <c r="AH83">
        <v>33.273600000000002</v>
      </c>
      <c r="AI83">
        <v>0</v>
      </c>
      <c r="AJ83">
        <v>0</v>
      </c>
      <c r="AK83">
        <v>23.745240000000003</v>
      </c>
      <c r="AL83">
        <v>9.5358999999999998</v>
      </c>
      <c r="AM83">
        <v>4.6270015999999998</v>
      </c>
      <c r="AN83">
        <v>0</v>
      </c>
      <c r="AO83">
        <v>0</v>
      </c>
      <c r="AP83">
        <v>1.6879021163503864</v>
      </c>
      <c r="AQ83">
        <v>32.359470000000002</v>
      </c>
      <c r="AR83">
        <v>2.9093999999999989</v>
      </c>
      <c r="AS83">
        <v>2.3632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917.5357294982565</v>
      </c>
      <c r="DN83">
        <v>34.166199901755093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254.80759240786927</v>
      </c>
      <c r="L84">
        <v>150.78311398465712</v>
      </c>
      <c r="M84">
        <v>63.767305524239006</v>
      </c>
      <c r="N84">
        <v>51.878732326337044</v>
      </c>
      <c r="O84">
        <v>73.288711419105923</v>
      </c>
      <c r="P84">
        <v>24.376261140070625</v>
      </c>
      <c r="Q84">
        <v>5.0601973839416061</v>
      </c>
      <c r="R84">
        <v>18.617624051871786</v>
      </c>
      <c r="S84">
        <v>0</v>
      </c>
      <c r="T84">
        <v>0</v>
      </c>
      <c r="U84">
        <v>62.109148461881411</v>
      </c>
      <c r="V84">
        <v>9.105022511255628</v>
      </c>
      <c r="W84">
        <v>19.861536697247701</v>
      </c>
      <c r="X84">
        <v>64.790281537866534</v>
      </c>
      <c r="Y84">
        <v>0</v>
      </c>
      <c r="Z84">
        <v>2.8638167999999999</v>
      </c>
      <c r="AA84">
        <v>0</v>
      </c>
      <c r="AB84">
        <v>0</v>
      </c>
      <c r="AC84">
        <v>0</v>
      </c>
      <c r="AD84">
        <v>0</v>
      </c>
      <c r="AE84">
        <v>7.2375940000000005</v>
      </c>
      <c r="AF84">
        <v>6.1515000000000013</v>
      </c>
      <c r="AG84">
        <v>0</v>
      </c>
      <c r="AH84">
        <v>24.955199999999994</v>
      </c>
      <c r="AI84">
        <v>0</v>
      </c>
      <c r="AJ84">
        <v>0</v>
      </c>
      <c r="AK84">
        <v>23.745240000000003</v>
      </c>
      <c r="AL84">
        <v>9.5358999999999998</v>
      </c>
      <c r="AM84">
        <v>4.6270015999999998</v>
      </c>
      <c r="AN84">
        <v>0</v>
      </c>
      <c r="AO84">
        <v>0</v>
      </c>
      <c r="AP84">
        <v>1.6879021163503864</v>
      </c>
      <c r="AQ84">
        <v>32.359470000000002</v>
      </c>
      <c r="AR84">
        <v>2.9093999999999989</v>
      </c>
      <c r="AS84">
        <v>2.3632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883.96559649794028</v>
      </c>
      <c r="DN84">
        <v>32.916155464753658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254.80759240786927</v>
      </c>
      <c r="L85">
        <v>150.5328038809397</v>
      </c>
      <c r="M85">
        <v>63.767305524239006</v>
      </c>
      <c r="N85">
        <v>51.878732326337044</v>
      </c>
      <c r="O85">
        <v>73.288711419105923</v>
      </c>
      <c r="P85">
        <v>24.376261140070625</v>
      </c>
      <c r="Q85">
        <v>5.0601973839416061</v>
      </c>
      <c r="R85">
        <v>18.617624051871786</v>
      </c>
      <c r="S85">
        <v>0</v>
      </c>
      <c r="T85">
        <v>0</v>
      </c>
      <c r="U85">
        <v>62.109148461881411</v>
      </c>
      <c r="V85">
        <v>9.105022511255628</v>
      </c>
      <c r="W85">
        <v>19.861536697247701</v>
      </c>
      <c r="X85">
        <v>64.790281537866534</v>
      </c>
      <c r="Y85">
        <v>0</v>
      </c>
      <c r="Z85">
        <v>2.8638167999999999</v>
      </c>
      <c r="AA85">
        <v>0</v>
      </c>
      <c r="AB85">
        <v>0</v>
      </c>
      <c r="AC85">
        <v>0</v>
      </c>
      <c r="AD85">
        <v>0</v>
      </c>
      <c r="AE85">
        <v>7.2375940000000005</v>
      </c>
      <c r="AF85">
        <v>6.1515000000000013</v>
      </c>
      <c r="AG85">
        <v>0</v>
      </c>
      <c r="AH85">
        <v>16.636800000000001</v>
      </c>
      <c r="AI85">
        <v>0</v>
      </c>
      <c r="AJ85">
        <v>0</v>
      </c>
      <c r="AK85">
        <v>23.745240000000003</v>
      </c>
      <c r="AL85">
        <v>9.5358999999999998</v>
      </c>
      <c r="AM85">
        <v>4.6270015999999998</v>
      </c>
      <c r="AN85">
        <v>0</v>
      </c>
      <c r="AO85">
        <v>0</v>
      </c>
      <c r="AP85">
        <v>1.6879021163503864</v>
      </c>
      <c r="AQ85">
        <v>31.442400000000006</v>
      </c>
      <c r="AR85">
        <v>4.8489999999999984</v>
      </c>
      <c r="AS85">
        <v>2.3632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876.69032463300573</v>
      </c>
      <c r="DN85">
        <v>32.64524722597082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254.80759240786927</v>
      </c>
      <c r="L86">
        <v>147.27652250067368</v>
      </c>
      <c r="M86">
        <v>63.767305524239006</v>
      </c>
      <c r="N86">
        <v>51.878732326337044</v>
      </c>
      <c r="O86">
        <v>73.288711419105923</v>
      </c>
      <c r="P86">
        <v>24.376261140070625</v>
      </c>
      <c r="Q86">
        <v>6.242292674452556</v>
      </c>
      <c r="R86">
        <v>18.617624051871786</v>
      </c>
      <c r="S86">
        <v>0</v>
      </c>
      <c r="T86">
        <v>0</v>
      </c>
      <c r="U86">
        <v>62.109148461881411</v>
      </c>
      <c r="V86">
        <v>9.105022511255628</v>
      </c>
      <c r="W86">
        <v>19.861536697247701</v>
      </c>
      <c r="X86">
        <v>64.790281537866534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7.2375940000000005</v>
      </c>
      <c r="AF86">
        <v>6.1515000000000013</v>
      </c>
      <c r="AG86">
        <v>0</v>
      </c>
      <c r="AH86">
        <v>16.636800000000001</v>
      </c>
      <c r="AI86">
        <v>0</v>
      </c>
      <c r="AJ86">
        <v>0</v>
      </c>
      <c r="AK86">
        <v>23.745240000000003</v>
      </c>
      <c r="AL86">
        <v>9.5358999999999998</v>
      </c>
      <c r="AM86">
        <v>2.160126</v>
      </c>
      <c r="AN86">
        <v>0</v>
      </c>
      <c r="AO86">
        <v>0</v>
      </c>
      <c r="AP86">
        <v>1.6879021163503864</v>
      </c>
      <c r="AQ86">
        <v>31.442400000000006</v>
      </c>
      <c r="AR86">
        <v>4.8489999999999984</v>
      </c>
      <c r="AS86">
        <v>2.3632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869.55128153745773</v>
      </c>
      <c r="DN86">
        <v>32.379411831763761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254.80759240786927</v>
      </c>
      <c r="L87">
        <v>113.76413256878777</v>
      </c>
      <c r="M87">
        <v>63.767305524239006</v>
      </c>
      <c r="N87">
        <v>51.878732326337044</v>
      </c>
      <c r="O87">
        <v>73.288711419105923</v>
      </c>
      <c r="P87">
        <v>24.376261140070625</v>
      </c>
      <c r="Q87">
        <v>6.242292674452556</v>
      </c>
      <c r="R87">
        <v>18.617624051871786</v>
      </c>
      <c r="S87">
        <v>3.8605430932703655</v>
      </c>
      <c r="T87">
        <v>0</v>
      </c>
      <c r="U87">
        <v>62.109148461881411</v>
      </c>
      <c r="V87">
        <v>9.105022511255628</v>
      </c>
      <c r="W87">
        <v>19.861536697247701</v>
      </c>
      <c r="X87">
        <v>64.790281537866534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7.2375940000000005</v>
      </c>
      <c r="AF87">
        <v>6.1515000000000013</v>
      </c>
      <c r="AG87">
        <v>0</v>
      </c>
      <c r="AH87">
        <v>8.3184000000000005</v>
      </c>
      <c r="AI87">
        <v>0</v>
      </c>
      <c r="AJ87">
        <v>0</v>
      </c>
      <c r="AK87">
        <v>23.745240000000003</v>
      </c>
      <c r="AL87">
        <v>9.5358999999999998</v>
      </c>
      <c r="AM87">
        <v>1.7562</v>
      </c>
      <c r="AN87">
        <v>0</v>
      </c>
      <c r="AO87">
        <v>0</v>
      </c>
      <c r="AP87">
        <v>1.6879021163503864</v>
      </c>
      <c r="AQ87">
        <v>31.442400000000006</v>
      </c>
      <c r="AR87">
        <v>4.8489999999999984</v>
      </c>
      <c r="AS87">
        <v>2.3632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832.5547416196107</v>
      </c>
      <c r="DN87">
        <v>31.001778910995419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254.8101254339517</v>
      </c>
      <c r="L88">
        <v>109.65667485340337</v>
      </c>
      <c r="M88">
        <v>63.767305524239006</v>
      </c>
      <c r="N88">
        <v>51.878732326337044</v>
      </c>
      <c r="O88">
        <v>73.288711419105923</v>
      </c>
      <c r="P88">
        <v>24.376261140070625</v>
      </c>
      <c r="Q88">
        <v>6.242292674452556</v>
      </c>
      <c r="R88">
        <v>18.615290885072653</v>
      </c>
      <c r="S88">
        <v>3.8605430932703655</v>
      </c>
      <c r="T88">
        <v>0</v>
      </c>
      <c r="U88">
        <v>62.109148461881411</v>
      </c>
      <c r="V88">
        <v>9.0979024081115316</v>
      </c>
      <c r="W88">
        <v>19.861536697247701</v>
      </c>
      <c r="X88">
        <v>64.790281537866534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7.2375940000000005</v>
      </c>
      <c r="AF88">
        <v>6.1515000000000013</v>
      </c>
      <c r="AG88">
        <v>0</v>
      </c>
      <c r="AH88">
        <v>8.3184000000000005</v>
      </c>
      <c r="AI88">
        <v>0</v>
      </c>
      <c r="AJ88">
        <v>0</v>
      </c>
      <c r="AK88">
        <v>23.745240000000003</v>
      </c>
      <c r="AL88">
        <v>9.5358999999999998</v>
      </c>
      <c r="AM88">
        <v>0</v>
      </c>
      <c r="AN88">
        <v>0</v>
      </c>
      <c r="AO88">
        <v>0</v>
      </c>
      <c r="AP88">
        <v>1.6879021163503864</v>
      </c>
      <c r="AQ88">
        <v>31.442400000000006</v>
      </c>
      <c r="AR88">
        <v>4.8489999999999984</v>
      </c>
      <c r="AS88">
        <v>2.3632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826.8949181823549</v>
      </c>
      <c r="DN88">
        <v>30.791024389005948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240.00657069029157</v>
      </c>
      <c r="L89">
        <v>109.65667485340337</v>
      </c>
      <c r="M89">
        <v>63.767305524239006</v>
      </c>
      <c r="N89">
        <v>51.878732326337044</v>
      </c>
      <c r="O89">
        <v>73.288711419105923</v>
      </c>
      <c r="P89">
        <v>24.376261140070625</v>
      </c>
      <c r="Q89">
        <v>6.242292674452556</v>
      </c>
      <c r="R89">
        <v>18.615290885072653</v>
      </c>
      <c r="S89">
        <v>3.8605430932703655</v>
      </c>
      <c r="T89">
        <v>0</v>
      </c>
      <c r="U89">
        <v>62.109148461881411</v>
      </c>
      <c r="V89">
        <v>9.0979024081115316</v>
      </c>
      <c r="W89">
        <v>19.861536697247701</v>
      </c>
      <c r="X89">
        <v>64.790281537866534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7.2375940000000005</v>
      </c>
      <c r="AF89">
        <v>6.1515000000000013</v>
      </c>
      <c r="AG89">
        <v>0</v>
      </c>
      <c r="AH89">
        <v>8.3184000000000005</v>
      </c>
      <c r="AI89">
        <v>0</v>
      </c>
      <c r="AJ89">
        <v>0</v>
      </c>
      <c r="AK89">
        <v>23.745240000000003</v>
      </c>
      <c r="AL89">
        <v>9.5358999999999998</v>
      </c>
      <c r="AM89">
        <v>0</v>
      </c>
      <c r="AN89">
        <v>0</v>
      </c>
      <c r="AO89">
        <v>0</v>
      </c>
      <c r="AP89">
        <v>1.1252680775669244</v>
      </c>
      <c r="AQ89">
        <v>31.442400000000006</v>
      </c>
      <c r="AR89">
        <v>4.8489999999999984</v>
      </c>
      <c r="AS89">
        <v>2.3632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812.08040815599213</v>
      </c>
      <c r="DN89">
        <v>30.239345632925165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220.00675621969637</v>
      </c>
      <c r="L90">
        <v>109.65667485340337</v>
      </c>
      <c r="M90">
        <v>63.767305524239006</v>
      </c>
      <c r="N90">
        <v>51.878732326337044</v>
      </c>
      <c r="O90">
        <v>73.288711419105923</v>
      </c>
      <c r="P90">
        <v>24.376261140070625</v>
      </c>
      <c r="Q90">
        <v>6.242292674452556</v>
      </c>
      <c r="R90">
        <v>18.615290885072653</v>
      </c>
      <c r="S90">
        <v>3.8605430932703655</v>
      </c>
      <c r="T90">
        <v>0</v>
      </c>
      <c r="U90">
        <v>62.109148461881411</v>
      </c>
      <c r="V90">
        <v>9.0979024081115316</v>
      </c>
      <c r="W90">
        <v>19.861536697247701</v>
      </c>
      <c r="X90">
        <v>64.790281537866534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7.2375940000000005</v>
      </c>
      <c r="AF90">
        <v>6.1515000000000013</v>
      </c>
      <c r="AG90">
        <v>0</v>
      </c>
      <c r="AH90">
        <v>8.3184000000000005</v>
      </c>
      <c r="AI90">
        <v>0</v>
      </c>
      <c r="AJ90">
        <v>0</v>
      </c>
      <c r="AK90">
        <v>23.745240000000003</v>
      </c>
      <c r="AL90">
        <v>9.5358999999999998</v>
      </c>
      <c r="AM90">
        <v>0</v>
      </c>
      <c r="AN90">
        <v>0</v>
      </c>
      <c r="AO90">
        <v>0</v>
      </c>
      <c r="AP90">
        <v>1.1252680775669244</v>
      </c>
      <c r="AQ90">
        <v>20.961600000000001</v>
      </c>
      <c r="AR90">
        <v>4.8489999999999984</v>
      </c>
      <c r="AS90">
        <v>2.3632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782.69404774489124</v>
      </c>
      <c r="DN90">
        <v>29.145091573430868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238.36968410941472</v>
      </c>
      <c r="L91">
        <v>109.65667485340337</v>
      </c>
      <c r="M91">
        <v>63.767305524239006</v>
      </c>
      <c r="N91">
        <v>51.878732326337044</v>
      </c>
      <c r="O91">
        <v>73.288711419105923</v>
      </c>
      <c r="P91">
        <v>24.376261140070625</v>
      </c>
      <c r="Q91">
        <v>6.242292674452556</v>
      </c>
      <c r="R91">
        <v>19.304433461567882</v>
      </c>
      <c r="S91">
        <v>3.8605430932703655</v>
      </c>
      <c r="T91">
        <v>0</v>
      </c>
      <c r="U91">
        <v>62.109148461881411</v>
      </c>
      <c r="V91">
        <v>9.4389159179104478</v>
      </c>
      <c r="W91">
        <v>19.861536697247701</v>
      </c>
      <c r="X91">
        <v>64.790281537866534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7.2375940000000005</v>
      </c>
      <c r="AF91">
        <v>6.1515000000000013</v>
      </c>
      <c r="AG91">
        <v>0</v>
      </c>
      <c r="AH91">
        <v>8.3184000000000005</v>
      </c>
      <c r="AI91">
        <v>0</v>
      </c>
      <c r="AJ91">
        <v>0</v>
      </c>
      <c r="AK91">
        <v>23.745240000000003</v>
      </c>
      <c r="AL91">
        <v>9.5358999999999998</v>
      </c>
      <c r="AM91">
        <v>0</v>
      </c>
      <c r="AN91">
        <v>0</v>
      </c>
      <c r="AO91">
        <v>0</v>
      </c>
      <c r="AP91">
        <v>1.1252680775669244</v>
      </c>
      <c r="AQ91">
        <v>20.961600000000001</v>
      </c>
      <c r="AR91">
        <v>4.8489999999999984</v>
      </c>
      <c r="AS91">
        <v>2.3632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801.39091955071535</v>
      </c>
      <c r="DN91">
        <v>29.841303743619271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217.51960317954504</v>
      </c>
      <c r="L92">
        <v>109.65667485340337</v>
      </c>
      <c r="M92">
        <v>63.767305524239006</v>
      </c>
      <c r="N92">
        <v>51.878732326337044</v>
      </c>
      <c r="O92">
        <v>73.288711419105923</v>
      </c>
      <c r="P92">
        <v>24.376261140070625</v>
      </c>
      <c r="Q92">
        <v>6.242292674452556</v>
      </c>
      <c r="R92">
        <v>18.616082243460763</v>
      </c>
      <c r="S92">
        <v>3.8605430932703655</v>
      </c>
      <c r="T92">
        <v>0</v>
      </c>
      <c r="U92">
        <v>62.109148461881411</v>
      </c>
      <c r="V92">
        <v>9.1034909430438837</v>
      </c>
      <c r="W92">
        <v>19.861536697247701</v>
      </c>
      <c r="X92">
        <v>64.790281537866534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7.2375940000000005</v>
      </c>
      <c r="AF92">
        <v>6.1515000000000013</v>
      </c>
      <c r="AG92">
        <v>0</v>
      </c>
      <c r="AH92">
        <v>0</v>
      </c>
      <c r="AI92">
        <v>0</v>
      </c>
      <c r="AJ92">
        <v>0</v>
      </c>
      <c r="AK92">
        <v>23.745240000000003</v>
      </c>
      <c r="AL92">
        <v>9.5358999999999998</v>
      </c>
      <c r="AM92">
        <v>0</v>
      </c>
      <c r="AN92">
        <v>0</v>
      </c>
      <c r="AO92">
        <v>0</v>
      </c>
      <c r="AP92">
        <v>1.1252680775669244</v>
      </c>
      <c r="AQ92">
        <v>20.961600000000001</v>
      </c>
      <c r="AR92">
        <v>4.8489999999999984</v>
      </c>
      <c r="AS92">
        <v>2.3632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772.28256484073336</v>
      </c>
      <c r="DN92">
        <v>28.757401330757848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189.00752291912499</v>
      </c>
      <c r="L93">
        <v>109.65667485340337</v>
      </c>
      <c r="M93">
        <v>63.767305524239006</v>
      </c>
      <c r="N93">
        <v>51.878732326337044</v>
      </c>
      <c r="O93">
        <v>73.288711419105923</v>
      </c>
      <c r="P93">
        <v>24.376261140070625</v>
      </c>
      <c r="Q93">
        <v>6.242292674452556</v>
      </c>
      <c r="R93">
        <v>18.616082243460763</v>
      </c>
      <c r="S93">
        <v>3.8605430932703655</v>
      </c>
      <c r="T93">
        <v>0</v>
      </c>
      <c r="U93">
        <v>62.109148461881411</v>
      </c>
      <c r="V93">
        <v>9.1034909430438837</v>
      </c>
      <c r="W93">
        <v>19.861536697247701</v>
      </c>
      <c r="X93">
        <v>64.790281537866534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7.2375940000000005</v>
      </c>
      <c r="AF93">
        <v>6.1515000000000013</v>
      </c>
      <c r="AG93">
        <v>0</v>
      </c>
      <c r="AH93">
        <v>0</v>
      </c>
      <c r="AI93">
        <v>0</v>
      </c>
      <c r="AJ93">
        <v>0</v>
      </c>
      <c r="AK93">
        <v>23.745240000000003</v>
      </c>
      <c r="AL93">
        <v>9.5358999999999998</v>
      </c>
      <c r="AM93">
        <v>0</v>
      </c>
      <c r="AN93">
        <v>0</v>
      </c>
      <c r="AO93">
        <v>0</v>
      </c>
      <c r="AP93">
        <v>1.1252680775669244</v>
      </c>
      <c r="AQ93">
        <v>20.961600000000001</v>
      </c>
      <c r="AR93">
        <v>2.9093999999999989</v>
      </c>
      <c r="AS93">
        <v>2.3632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742.92410011249603</v>
      </c>
      <c r="DN93">
        <v>27.664185798575069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180.99943566591423</v>
      </c>
      <c r="L94">
        <v>109.65667485340337</v>
      </c>
      <c r="M94">
        <v>63.767305524239006</v>
      </c>
      <c r="N94">
        <v>51.878732326337044</v>
      </c>
      <c r="O94">
        <v>73.288711419105923</v>
      </c>
      <c r="P94">
        <v>24.376261140070625</v>
      </c>
      <c r="Q94">
        <v>6.242292674452556</v>
      </c>
      <c r="R94">
        <v>18.616082243460763</v>
      </c>
      <c r="S94">
        <v>3.8605430932703655</v>
      </c>
      <c r="T94">
        <v>0</v>
      </c>
      <c r="U94">
        <v>62.109148461881411</v>
      </c>
      <c r="V94">
        <v>9.1034909430438837</v>
      </c>
      <c r="W94">
        <v>19.861536697247701</v>
      </c>
      <c r="X94">
        <v>64.790281537866534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7.2375940000000005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23.745240000000003</v>
      </c>
      <c r="AL94">
        <v>9.5358999999999998</v>
      </c>
      <c r="AM94">
        <v>0</v>
      </c>
      <c r="AN94">
        <v>0</v>
      </c>
      <c r="AO94">
        <v>0</v>
      </c>
      <c r="AP94">
        <v>1.1252680775669244</v>
      </c>
      <c r="AQ94">
        <v>10.611809999999998</v>
      </c>
      <c r="AR94">
        <v>2.9093999999999989</v>
      </c>
      <c r="AS94">
        <v>2.3632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719.29460984927493</v>
      </c>
      <c r="DN94">
        <v>26.784298808585397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140.00700866551128</v>
      </c>
      <c r="L95">
        <v>109.65667485340337</v>
      </c>
      <c r="M95">
        <v>63.767305524239006</v>
      </c>
      <c r="N95">
        <v>51.878732326337044</v>
      </c>
      <c r="O95">
        <v>73.288711419105923</v>
      </c>
      <c r="P95">
        <v>24.376261140070625</v>
      </c>
      <c r="Q95">
        <v>6.242292674452556</v>
      </c>
      <c r="R95">
        <v>3.9965397923875434</v>
      </c>
      <c r="S95">
        <v>3.8605430932703655</v>
      </c>
      <c r="T95">
        <v>0</v>
      </c>
      <c r="U95">
        <v>62.109148461881411</v>
      </c>
      <c r="V95">
        <v>2.9979253112033195</v>
      </c>
      <c r="W95">
        <v>19.861536697247701</v>
      </c>
      <c r="X95">
        <v>64.790281537866534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7.2375940000000005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23.745240000000003</v>
      </c>
      <c r="AL95">
        <v>9.5358999999999998</v>
      </c>
      <c r="AM95">
        <v>0</v>
      </c>
      <c r="AN95">
        <v>0</v>
      </c>
      <c r="AO95">
        <v>0</v>
      </c>
      <c r="AP95">
        <v>1.1252680775669244</v>
      </c>
      <c r="AQ95">
        <v>10.044100000000002</v>
      </c>
      <c r="AR95">
        <v>2.9093999999999989</v>
      </c>
      <c r="AS95">
        <v>2.3632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659.24540449210599</v>
      </c>
      <c r="DN95">
        <v>24.548259082437532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140.00700866551128</v>
      </c>
      <c r="L96">
        <v>109.65667485340337</v>
      </c>
      <c r="M96">
        <v>63.767305524239006</v>
      </c>
      <c r="N96">
        <v>51.878732326337044</v>
      </c>
      <c r="O96">
        <v>73.288711419105923</v>
      </c>
      <c r="P96">
        <v>24.376261140070625</v>
      </c>
      <c r="Q96">
        <v>6.242292674452556</v>
      </c>
      <c r="R96">
        <v>3.9965397923875434</v>
      </c>
      <c r="S96">
        <v>3.8605430932703655</v>
      </c>
      <c r="T96">
        <v>0</v>
      </c>
      <c r="U96">
        <v>62.109148461881411</v>
      </c>
      <c r="V96">
        <v>2.9979253112033195</v>
      </c>
      <c r="W96">
        <v>19.8565135261194</v>
      </c>
      <c r="X96">
        <v>64.792248885350318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7.2375940000000005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23.745240000000003</v>
      </c>
      <c r="AL96">
        <v>9.5358999999999998</v>
      </c>
      <c r="AM96">
        <v>0</v>
      </c>
      <c r="AN96">
        <v>0</v>
      </c>
      <c r="AO96">
        <v>0</v>
      </c>
      <c r="AP96">
        <v>1.1252680775669244</v>
      </c>
      <c r="AQ96">
        <v>0</v>
      </c>
      <c r="AR96">
        <v>2.9093999999999989</v>
      </c>
      <c r="AS96">
        <v>2.3632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649.55894196968177</v>
      </c>
      <c r="DN96">
        <v>24.187565781217224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140.00700866551128</v>
      </c>
      <c r="L97">
        <v>109.65667485340337</v>
      </c>
      <c r="M97">
        <v>63.767305524239006</v>
      </c>
      <c r="N97">
        <v>51.878732326337044</v>
      </c>
      <c r="O97">
        <v>73.288711419105923</v>
      </c>
      <c r="P97">
        <v>24.376261140070625</v>
      </c>
      <c r="Q97">
        <v>6.242292674452556</v>
      </c>
      <c r="R97">
        <v>3.9965397923875434</v>
      </c>
      <c r="S97">
        <v>3.8605430932703655</v>
      </c>
      <c r="T97">
        <v>0</v>
      </c>
      <c r="U97">
        <v>62.109148461881411</v>
      </c>
      <c r="V97">
        <v>2.9979253112033195</v>
      </c>
      <c r="W97">
        <v>19.8565135261194</v>
      </c>
      <c r="X97">
        <v>64.792248885350318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7.2375940000000005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23.745240000000003</v>
      </c>
      <c r="AL97">
        <v>9.5358999999999998</v>
      </c>
      <c r="AM97">
        <v>0</v>
      </c>
      <c r="AN97">
        <v>0</v>
      </c>
      <c r="AO97">
        <v>0</v>
      </c>
      <c r="AP97">
        <v>1.1252680775669244</v>
      </c>
      <c r="AQ97">
        <v>0</v>
      </c>
      <c r="AR97">
        <v>4.8489999999999984</v>
      </c>
      <c r="AS97">
        <v>3.5448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652.56809122347909</v>
      </c>
      <c r="DN97">
        <v>24.299616527419985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140.00700866551128</v>
      </c>
      <c r="L98">
        <v>109.65667485340337</v>
      </c>
      <c r="M98">
        <v>63.767305524239006</v>
      </c>
      <c r="N98">
        <v>51.878732326337044</v>
      </c>
      <c r="O98">
        <v>73.288711419105923</v>
      </c>
      <c r="P98">
        <v>24.376261140070625</v>
      </c>
      <c r="Q98">
        <v>6.242292674452556</v>
      </c>
      <c r="R98">
        <v>3.9965397923875434</v>
      </c>
      <c r="S98">
        <v>3.8605430932703655</v>
      </c>
      <c r="T98">
        <v>0</v>
      </c>
      <c r="U98">
        <v>62.109148461881411</v>
      </c>
      <c r="V98">
        <v>2.9979253112033195</v>
      </c>
      <c r="W98">
        <v>19.8565135261194</v>
      </c>
      <c r="X98">
        <v>64.792248885350318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7.2375940000000005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23.745240000000003</v>
      </c>
      <c r="AL98">
        <v>9.5358999999999998</v>
      </c>
      <c r="AM98">
        <v>0</v>
      </c>
      <c r="AN98">
        <v>0</v>
      </c>
      <c r="AO98">
        <v>0</v>
      </c>
      <c r="AP98">
        <v>1.1252680775669244</v>
      </c>
      <c r="AQ98">
        <v>0</v>
      </c>
      <c r="AR98">
        <v>4.8489999999999984</v>
      </c>
      <c r="AS98">
        <v>4.1355999999999993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653.13768136293788</v>
      </c>
      <c r="DN98">
        <v>24.320826387961169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4.8561788069666241</v>
      </c>
      <c r="L99">
        <f t="shared" si="2"/>
        <v>3.3404527965979924</v>
      </c>
      <c r="M99">
        <f t="shared" si="2"/>
        <v>1.5304153325817387</v>
      </c>
      <c r="N99">
        <f t="shared" si="2"/>
        <v>1.2450895758320861</v>
      </c>
      <c r="O99">
        <f t="shared" si="2"/>
        <v>1.7589290740585444</v>
      </c>
      <c r="P99">
        <f t="shared" si="2"/>
        <v>0.58503008361358766</v>
      </c>
      <c r="Q99">
        <f t="shared" si="2"/>
        <v>0.13221148399136817</v>
      </c>
      <c r="R99">
        <f t="shared" si="2"/>
        <v>0.33850279940671624</v>
      </c>
      <c r="S99">
        <f t="shared" si="2"/>
        <v>2.6954636687040016E-2</v>
      </c>
      <c r="T99">
        <f t="shared" si="2"/>
        <v>0</v>
      </c>
      <c r="U99">
        <f t="shared" si="2"/>
        <v>1.4906195630851506</v>
      </c>
      <c r="V99">
        <f t="shared" si="2"/>
        <v>0.18492661120696186</v>
      </c>
      <c r="W99">
        <f t="shared" si="2"/>
        <v>0.42947076770330944</v>
      </c>
      <c r="X99">
        <f t="shared" si="2"/>
        <v>1.372901640833984</v>
      </c>
      <c r="Y99">
        <f t="shared" si="2"/>
        <v>0</v>
      </c>
      <c r="Z99">
        <f t="shared" si="2"/>
        <v>2.3393634399999995E-2</v>
      </c>
      <c r="AA99">
        <f t="shared" si="2"/>
        <v>5.8991382826601657E-2</v>
      </c>
      <c r="AB99">
        <f t="shared" si="2"/>
        <v>7.6634713999999965E-2</v>
      </c>
      <c r="AC99">
        <f t="shared" si="2"/>
        <v>1.644342E-2</v>
      </c>
      <c r="AD99">
        <f t="shared" si="2"/>
        <v>6.0185306399999992E-2</v>
      </c>
      <c r="AE99">
        <f t="shared" si="2"/>
        <v>0.20627142899999967</v>
      </c>
      <c r="AF99">
        <f t="shared" si="2"/>
        <v>0.14456025000000014</v>
      </c>
      <c r="AG99">
        <f t="shared" si="2"/>
        <v>0</v>
      </c>
      <c r="AH99">
        <f t="shared" si="2"/>
        <v>0.35353200000000007</v>
      </c>
      <c r="AI99">
        <f t="shared" si="2"/>
        <v>2.8536463999999997E-2</v>
      </c>
      <c r="AJ99">
        <f t="shared" si="2"/>
        <v>0</v>
      </c>
      <c r="AK99">
        <f t="shared" si="2"/>
        <v>0.56988576000000002</v>
      </c>
      <c r="AL99">
        <f t="shared" si="2"/>
        <v>0.33787427500000056</v>
      </c>
      <c r="AM99">
        <f t="shared" si="2"/>
        <v>2.6341536500000005E-2</v>
      </c>
      <c r="AN99">
        <f t="shared" si="2"/>
        <v>0</v>
      </c>
      <c r="AO99">
        <f t="shared" si="2"/>
        <v>0</v>
      </c>
      <c r="AP99">
        <f t="shared" si="2"/>
        <v>4.5388250542700646E-2</v>
      </c>
      <c r="AQ99">
        <f t="shared" si="2"/>
        <v>0.28385500000000008</v>
      </c>
      <c r="AR99">
        <f t="shared" si="2"/>
        <v>0.12146745000000007</v>
      </c>
      <c r="AS99">
        <f t="shared" si="2"/>
        <v>9.6049310000000165E-2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19.127177637172611</v>
      </c>
      <c r="DN99">
        <f t="shared" ref="DN99" si="4">SUM(DN3:DN98)/4000</f>
        <v>0.6139157180617808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39.998624563012214</v>
      </c>
      <c r="L3">
        <v>22.819199722246331</v>
      </c>
      <c r="M3">
        <v>0</v>
      </c>
      <c r="N3">
        <v>30.000658645824185</v>
      </c>
      <c r="O3">
        <v>50.376913580894069</v>
      </c>
      <c r="P3">
        <v>61.146266655456529</v>
      </c>
      <c r="Q3">
        <v>2.0757696103896102</v>
      </c>
      <c r="R3">
        <v>4.9991356957649087</v>
      </c>
      <c r="S3">
        <v>3.1119448192771086</v>
      </c>
      <c r="T3">
        <v>0</v>
      </c>
      <c r="U3">
        <v>330.95836825679891</v>
      </c>
      <c r="V3">
        <v>2.1992275736526947</v>
      </c>
      <c r="W3">
        <v>11.491688073394496</v>
      </c>
      <c r="X3">
        <v>37.467578756768155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4.1858595999999997</v>
      </c>
      <c r="AF3">
        <v>0</v>
      </c>
      <c r="AG3">
        <v>0</v>
      </c>
      <c r="AH3">
        <v>0</v>
      </c>
      <c r="AI3">
        <v>0</v>
      </c>
      <c r="AJ3">
        <v>0</v>
      </c>
      <c r="AK3">
        <v>13.729979999999996</v>
      </c>
      <c r="AL3">
        <v>0.59020000000000017</v>
      </c>
      <c r="AM3">
        <v>0</v>
      </c>
      <c r="AN3">
        <v>0</v>
      </c>
      <c r="AO3">
        <v>0</v>
      </c>
      <c r="AP3">
        <v>0.81334847896326457</v>
      </c>
      <c r="AQ3">
        <v>0</v>
      </c>
      <c r="AR3">
        <v>0.84119999999999995</v>
      </c>
      <c r="AS3">
        <v>1.3667999999999998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595.98031377931511</v>
      </c>
      <c r="DN3">
        <v>22.192450253127209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39.998624563012214</v>
      </c>
      <c r="L4">
        <v>22.819199722246331</v>
      </c>
      <c r="M4">
        <v>0</v>
      </c>
      <c r="N4">
        <v>30.000658645824185</v>
      </c>
      <c r="O4">
        <v>50.376913580894069</v>
      </c>
      <c r="P4">
        <v>61.148110391794177</v>
      </c>
      <c r="Q4">
        <v>2.0757696103896102</v>
      </c>
      <c r="R4">
        <v>4.9991356957649087</v>
      </c>
      <c r="S4">
        <v>3.1119448192771086</v>
      </c>
      <c r="T4">
        <v>0</v>
      </c>
      <c r="U4">
        <v>330.95836825679891</v>
      </c>
      <c r="V4">
        <v>0</v>
      </c>
      <c r="W4">
        <v>11.491688073394496</v>
      </c>
      <c r="X4">
        <v>37.467578756768155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4.1858595999999997</v>
      </c>
      <c r="AF4">
        <v>0</v>
      </c>
      <c r="AG4">
        <v>0</v>
      </c>
      <c r="AH4">
        <v>0</v>
      </c>
      <c r="AI4">
        <v>0</v>
      </c>
      <c r="AJ4">
        <v>0</v>
      </c>
      <c r="AK4">
        <v>13.729979999999996</v>
      </c>
      <c r="AL4">
        <v>0.59020000000000017</v>
      </c>
      <c r="AM4">
        <v>0</v>
      </c>
      <c r="AN4">
        <v>0</v>
      </c>
      <c r="AO4">
        <v>0</v>
      </c>
      <c r="AP4">
        <v>0.81334847896326457</v>
      </c>
      <c r="AQ4">
        <v>0</v>
      </c>
      <c r="AR4">
        <v>0.84119999999999995</v>
      </c>
      <c r="AS4">
        <v>1.3667999999999998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593.86181637796074</v>
      </c>
      <c r="DN4">
        <v>22.113563817166547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39.998624563012214</v>
      </c>
      <c r="L5">
        <v>22.819199722246331</v>
      </c>
      <c r="M5">
        <v>0</v>
      </c>
      <c r="N5">
        <v>30.000658645824185</v>
      </c>
      <c r="O5">
        <v>50.376913580894069</v>
      </c>
      <c r="P5">
        <v>61.148110391794177</v>
      </c>
      <c r="Q5">
        <v>2.0757696103896102</v>
      </c>
      <c r="R5">
        <v>4.9991356957649087</v>
      </c>
      <c r="S5">
        <v>3.1119448192771086</v>
      </c>
      <c r="T5">
        <v>0</v>
      </c>
      <c r="U5">
        <v>330.95836825679891</v>
      </c>
      <c r="V5">
        <v>0</v>
      </c>
      <c r="W5">
        <v>11.491688073394496</v>
      </c>
      <c r="X5">
        <v>37.467578756768155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4.1858595999999997</v>
      </c>
      <c r="AF5">
        <v>0</v>
      </c>
      <c r="AG5">
        <v>0</v>
      </c>
      <c r="AH5">
        <v>0</v>
      </c>
      <c r="AI5">
        <v>0</v>
      </c>
      <c r="AJ5">
        <v>0</v>
      </c>
      <c r="AK5">
        <v>13.729979999999996</v>
      </c>
      <c r="AL5">
        <v>0.59020000000000017</v>
      </c>
      <c r="AM5">
        <v>0</v>
      </c>
      <c r="AN5">
        <v>0</v>
      </c>
      <c r="AO5">
        <v>0</v>
      </c>
      <c r="AP5">
        <v>0.81334847896326457</v>
      </c>
      <c r="AQ5">
        <v>0</v>
      </c>
      <c r="AR5">
        <v>0.84119999999999995</v>
      </c>
      <c r="AS5">
        <v>1.3667999999999998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593.86181637796074</v>
      </c>
      <c r="DN5">
        <v>22.113563817166547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39.998624563012214</v>
      </c>
      <c r="L6">
        <v>22.819199722246331</v>
      </c>
      <c r="M6">
        <v>0</v>
      </c>
      <c r="N6">
        <v>30.000658645824185</v>
      </c>
      <c r="O6">
        <v>50.376913580894069</v>
      </c>
      <c r="P6">
        <v>61.148110391794177</v>
      </c>
      <c r="Q6">
        <v>2.0757696103896102</v>
      </c>
      <c r="R6">
        <v>4.9991356957649087</v>
      </c>
      <c r="S6">
        <v>3.1119448192771086</v>
      </c>
      <c r="T6">
        <v>0</v>
      </c>
      <c r="U6">
        <v>330.95836825679891</v>
      </c>
      <c r="V6">
        <v>0</v>
      </c>
      <c r="W6">
        <v>11.491688073394496</v>
      </c>
      <c r="X6">
        <v>37.469914783586283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4.1858595999999997</v>
      </c>
      <c r="AF6">
        <v>0</v>
      </c>
      <c r="AG6">
        <v>0</v>
      </c>
      <c r="AH6">
        <v>0</v>
      </c>
      <c r="AI6">
        <v>0</v>
      </c>
      <c r="AJ6">
        <v>0</v>
      </c>
      <c r="AK6">
        <v>13.729979999999996</v>
      </c>
      <c r="AL6">
        <v>0.59020000000000017</v>
      </c>
      <c r="AM6">
        <v>0</v>
      </c>
      <c r="AN6">
        <v>0</v>
      </c>
      <c r="AO6">
        <v>0</v>
      </c>
      <c r="AP6">
        <v>0.81334847896326457</v>
      </c>
      <c r="AQ6">
        <v>0</v>
      </c>
      <c r="AR6">
        <v>0.84119999999999995</v>
      </c>
      <c r="AS6">
        <v>1.3667999999999998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593.86406865204037</v>
      </c>
      <c r="DN6">
        <v>22.113647569905051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44.998494227873522</v>
      </c>
      <c r="L7">
        <v>22.819199722246331</v>
      </c>
      <c r="M7">
        <v>0</v>
      </c>
      <c r="N7">
        <v>30.000658645824185</v>
      </c>
      <c r="O7">
        <v>50.376913580894069</v>
      </c>
      <c r="P7">
        <v>61.148110391794177</v>
      </c>
      <c r="Q7">
        <v>2.0757696103896102</v>
      </c>
      <c r="R7">
        <v>4.9991356957649087</v>
      </c>
      <c r="S7">
        <v>3.1119448192771086</v>
      </c>
      <c r="T7">
        <v>0</v>
      </c>
      <c r="U7">
        <v>330.95836825679891</v>
      </c>
      <c r="V7">
        <v>0</v>
      </c>
      <c r="W7">
        <v>11.492386470789203</v>
      </c>
      <c r="X7">
        <v>37.469035158501441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4.1858595999999997</v>
      </c>
      <c r="AF7">
        <v>0</v>
      </c>
      <c r="AG7">
        <v>0</v>
      </c>
      <c r="AH7">
        <v>0</v>
      </c>
      <c r="AI7">
        <v>0</v>
      </c>
      <c r="AJ7">
        <v>0</v>
      </c>
      <c r="AK7">
        <v>13.729979999999996</v>
      </c>
      <c r="AL7">
        <v>18.001100000000001</v>
      </c>
      <c r="AM7">
        <v>0</v>
      </c>
      <c r="AN7">
        <v>0</v>
      </c>
      <c r="AO7">
        <v>0</v>
      </c>
      <c r="AP7">
        <v>0.81334847896326457</v>
      </c>
      <c r="AQ7">
        <v>0</v>
      </c>
      <c r="AR7">
        <v>10.094400000000002</v>
      </c>
      <c r="AS7">
        <v>6.2872799999999991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629.13496219001638</v>
      </c>
      <c r="DN7">
        <v>23.427022469100283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44.998494227873522</v>
      </c>
      <c r="L8">
        <v>22.819199722246331</v>
      </c>
      <c r="M8">
        <v>0</v>
      </c>
      <c r="N8">
        <v>30.000658645824185</v>
      </c>
      <c r="O8">
        <v>50.376913580894069</v>
      </c>
      <c r="P8">
        <v>61.148110391794177</v>
      </c>
      <c r="Q8">
        <v>2.0757696103896102</v>
      </c>
      <c r="R8">
        <v>4.9991356957649087</v>
      </c>
      <c r="S8">
        <v>3.1119448192771086</v>
      </c>
      <c r="T8">
        <v>0</v>
      </c>
      <c r="U8">
        <v>330.95836825679891</v>
      </c>
      <c r="V8">
        <v>0</v>
      </c>
      <c r="W8">
        <v>11.492386470789203</v>
      </c>
      <c r="X8">
        <v>37.469035158501441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4.1858595999999997</v>
      </c>
      <c r="AF8">
        <v>0</v>
      </c>
      <c r="AG8">
        <v>0</v>
      </c>
      <c r="AH8">
        <v>0</v>
      </c>
      <c r="AI8">
        <v>0</v>
      </c>
      <c r="AJ8">
        <v>0</v>
      </c>
      <c r="AK8">
        <v>13.729979999999996</v>
      </c>
      <c r="AL8">
        <v>18.001100000000001</v>
      </c>
      <c r="AM8">
        <v>0</v>
      </c>
      <c r="AN8">
        <v>0</v>
      </c>
      <c r="AO8">
        <v>0</v>
      </c>
      <c r="AP8">
        <v>0.81334847896326457</v>
      </c>
      <c r="AQ8">
        <v>0</v>
      </c>
      <c r="AR8">
        <v>10.094400000000002</v>
      </c>
      <c r="AS8">
        <v>6.2872799999999991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629.13496219001638</v>
      </c>
      <c r="DN8">
        <v>23.427022469100283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44.998494227873522</v>
      </c>
      <c r="L9">
        <v>22.819199722246331</v>
      </c>
      <c r="M9">
        <v>0</v>
      </c>
      <c r="N9">
        <v>30.000658645824185</v>
      </c>
      <c r="O9">
        <v>50.376913580894069</v>
      </c>
      <c r="P9">
        <v>61.148110391794177</v>
      </c>
      <c r="Q9">
        <v>2.0757696103896102</v>
      </c>
      <c r="R9">
        <v>4.9991356957649087</v>
      </c>
      <c r="S9">
        <v>3.1119448192771086</v>
      </c>
      <c r="T9">
        <v>0</v>
      </c>
      <c r="U9">
        <v>330.95836825679891</v>
      </c>
      <c r="V9">
        <v>0</v>
      </c>
      <c r="W9">
        <v>11.492386470789203</v>
      </c>
      <c r="X9">
        <v>37.469035158501441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4.1858595999999997</v>
      </c>
      <c r="AF9">
        <v>0</v>
      </c>
      <c r="AG9">
        <v>0</v>
      </c>
      <c r="AH9">
        <v>0</v>
      </c>
      <c r="AI9">
        <v>0</v>
      </c>
      <c r="AJ9">
        <v>0</v>
      </c>
      <c r="AK9">
        <v>13.729979999999996</v>
      </c>
      <c r="AL9">
        <v>18.001100000000001</v>
      </c>
      <c r="AM9">
        <v>0</v>
      </c>
      <c r="AN9">
        <v>0</v>
      </c>
      <c r="AO9">
        <v>0</v>
      </c>
      <c r="AP9">
        <v>0.81334847896326457</v>
      </c>
      <c r="AQ9">
        <v>0</v>
      </c>
      <c r="AR9">
        <v>1.6823999999999999</v>
      </c>
      <c r="AS9">
        <v>6.2872799999999991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621.02495299001646</v>
      </c>
      <c r="DN9">
        <v>23.125031669100277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44.998494227873522</v>
      </c>
      <c r="L10">
        <v>22.819199722246331</v>
      </c>
      <c r="M10">
        <v>0</v>
      </c>
      <c r="N10">
        <v>30.000658645824185</v>
      </c>
      <c r="O10">
        <v>50.376913580894069</v>
      </c>
      <c r="P10">
        <v>61.148110391794177</v>
      </c>
      <c r="Q10">
        <v>2.0757696103896102</v>
      </c>
      <c r="R10">
        <v>4.9991356957649087</v>
      </c>
      <c r="S10">
        <v>3.1119448192771086</v>
      </c>
      <c r="T10">
        <v>0</v>
      </c>
      <c r="U10">
        <v>330.95836825679891</v>
      </c>
      <c r="V10">
        <v>0</v>
      </c>
      <c r="W10">
        <v>11.483665151515151</v>
      </c>
      <c r="X10">
        <v>37.473363138502769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4.1858595999999997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13.729979999999996</v>
      </c>
      <c r="AL10">
        <v>18.001100000000001</v>
      </c>
      <c r="AM10">
        <v>0</v>
      </c>
      <c r="AN10">
        <v>0</v>
      </c>
      <c r="AO10">
        <v>0</v>
      </c>
      <c r="AP10">
        <v>0.81334847896326457</v>
      </c>
      <c r="AQ10">
        <v>0</v>
      </c>
      <c r="AR10">
        <v>1.6823999999999999</v>
      </c>
      <c r="AS10">
        <v>6.2872799999999991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621.02071672342788</v>
      </c>
      <c r="DN10">
        <v>23.12487459641611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44.998494227873522</v>
      </c>
      <c r="L11">
        <v>22.819199722246331</v>
      </c>
      <c r="M11">
        <v>0</v>
      </c>
      <c r="N11">
        <v>30.000658645824185</v>
      </c>
      <c r="O11">
        <v>50.376913580894069</v>
      </c>
      <c r="P11">
        <v>61.148110391794177</v>
      </c>
      <c r="Q11">
        <v>2.0757696103896102</v>
      </c>
      <c r="R11">
        <v>4.9991356957649087</v>
      </c>
      <c r="S11">
        <v>3.1119448192771086</v>
      </c>
      <c r="T11">
        <v>0</v>
      </c>
      <c r="U11">
        <v>330.95836825679891</v>
      </c>
      <c r="V11">
        <v>0</v>
      </c>
      <c r="W11">
        <v>11.483665151515151</v>
      </c>
      <c r="X11">
        <v>37.473363138502769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4.1858595999999997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13.729979999999996</v>
      </c>
      <c r="AL11">
        <v>3.2461000000000011</v>
      </c>
      <c r="AM11">
        <v>0</v>
      </c>
      <c r="AN11">
        <v>0</v>
      </c>
      <c r="AO11">
        <v>0</v>
      </c>
      <c r="AP11">
        <v>3.0279337174844412</v>
      </c>
      <c r="AQ11">
        <v>0</v>
      </c>
      <c r="AR11">
        <v>1.6823999999999999</v>
      </c>
      <c r="AS11">
        <v>6.2872799999999991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608.93037352857323</v>
      </c>
      <c r="DN11">
        <v>22.674803029791967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44.998494227873522</v>
      </c>
      <c r="L12">
        <v>22.819199722246331</v>
      </c>
      <c r="M12">
        <v>0</v>
      </c>
      <c r="N12">
        <v>30.000658645824185</v>
      </c>
      <c r="O12">
        <v>50.376913580894069</v>
      </c>
      <c r="P12">
        <v>61.148110391794177</v>
      </c>
      <c r="Q12">
        <v>2.0757696103896102</v>
      </c>
      <c r="R12">
        <v>4.9991356957649087</v>
      </c>
      <c r="S12">
        <v>3.1119448192771086</v>
      </c>
      <c r="T12">
        <v>0</v>
      </c>
      <c r="U12">
        <v>330.95836825679891</v>
      </c>
      <c r="V12">
        <v>0</v>
      </c>
      <c r="W12">
        <v>11.483665151515151</v>
      </c>
      <c r="X12">
        <v>37.473363138502769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4.1858595999999997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13.729979999999996</v>
      </c>
      <c r="AL12">
        <v>3.2461000000000011</v>
      </c>
      <c r="AM12">
        <v>0</v>
      </c>
      <c r="AN12">
        <v>0</v>
      </c>
      <c r="AO12">
        <v>0</v>
      </c>
      <c r="AP12">
        <v>3.0279337174844412</v>
      </c>
      <c r="AQ12">
        <v>0</v>
      </c>
      <c r="AR12">
        <v>1.6823999999999999</v>
      </c>
      <c r="AS12">
        <v>6.2872799999999991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608.93037352857323</v>
      </c>
      <c r="DN12">
        <v>22.674803029791967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44.998494227873522</v>
      </c>
      <c r="L13">
        <v>22.819199722246331</v>
      </c>
      <c r="M13">
        <v>0</v>
      </c>
      <c r="N13">
        <v>30.000658645824185</v>
      </c>
      <c r="O13">
        <v>50.376913580894069</v>
      </c>
      <c r="P13">
        <v>61.148110391794177</v>
      </c>
      <c r="Q13">
        <v>2.0757696103896102</v>
      </c>
      <c r="R13">
        <v>4.9975789473684209</v>
      </c>
      <c r="S13">
        <v>3.1119448192771086</v>
      </c>
      <c r="T13">
        <v>0</v>
      </c>
      <c r="U13">
        <v>330.95836825679891</v>
      </c>
      <c r="V13">
        <v>0</v>
      </c>
      <c r="W13">
        <v>4.9975789473684209</v>
      </c>
      <c r="X13">
        <v>18.408800615793282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4.1858595999999997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13.729979999999996</v>
      </c>
      <c r="AL13">
        <v>3.2461000000000011</v>
      </c>
      <c r="AM13">
        <v>0</v>
      </c>
      <c r="AN13">
        <v>0</v>
      </c>
      <c r="AO13">
        <v>0</v>
      </c>
      <c r="AP13">
        <v>3.0279337174844412</v>
      </c>
      <c r="AQ13">
        <v>0</v>
      </c>
      <c r="AR13">
        <v>1.6823999999999999</v>
      </c>
      <c r="AS13">
        <v>2.3918999999999992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580.53995644715962</v>
      </c>
      <c r="DN13">
        <v>21.617634635952783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44.998494227873522</v>
      </c>
      <c r="L14">
        <v>22.819199722246331</v>
      </c>
      <c r="M14">
        <v>0</v>
      </c>
      <c r="N14">
        <v>30.000658645824185</v>
      </c>
      <c r="O14">
        <v>50.376913580894069</v>
      </c>
      <c r="P14">
        <v>61.148110391794177</v>
      </c>
      <c r="Q14">
        <v>2.0757696103896102</v>
      </c>
      <c r="R14">
        <v>4.9975789473684209</v>
      </c>
      <c r="S14">
        <v>3.1119448192771086</v>
      </c>
      <c r="T14">
        <v>0</v>
      </c>
      <c r="U14">
        <v>330.95836825679891</v>
      </c>
      <c r="V14">
        <v>0</v>
      </c>
      <c r="W14">
        <v>4.9975789473684209</v>
      </c>
      <c r="X14">
        <v>17.997036305260561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4.1858595999999997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13.729979999999996</v>
      </c>
      <c r="AL14">
        <v>3.2461000000000011</v>
      </c>
      <c r="AM14">
        <v>0</v>
      </c>
      <c r="AN14">
        <v>0</v>
      </c>
      <c r="AO14">
        <v>0</v>
      </c>
      <c r="AP14">
        <v>3.0279337174844412</v>
      </c>
      <c r="AQ14">
        <v>0</v>
      </c>
      <c r="AR14">
        <v>1.6823999999999999</v>
      </c>
      <c r="AS14">
        <v>1.5376500000000002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579.31939227720341</v>
      </c>
      <c r="DN14">
        <v>21.572184495376135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44.998494227873522</v>
      </c>
      <c r="L15">
        <v>22.819199722246331</v>
      </c>
      <c r="M15">
        <v>0</v>
      </c>
      <c r="N15">
        <v>30.000658645824185</v>
      </c>
      <c r="O15">
        <v>50.376913580894069</v>
      </c>
      <c r="P15">
        <v>61.148110391794177</v>
      </c>
      <c r="Q15">
        <v>2.0757696103896102</v>
      </c>
      <c r="R15">
        <v>4.9975789473684209</v>
      </c>
      <c r="S15">
        <v>3.1119448192771086</v>
      </c>
      <c r="T15">
        <v>0</v>
      </c>
      <c r="U15">
        <v>330.95836825679891</v>
      </c>
      <c r="V15">
        <v>0</v>
      </c>
      <c r="W15">
        <v>4.9975789473684209</v>
      </c>
      <c r="X15">
        <v>17.997036305260561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4.1858595999999997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13.729979999999996</v>
      </c>
      <c r="AL15">
        <v>3.2461000000000011</v>
      </c>
      <c r="AM15">
        <v>0</v>
      </c>
      <c r="AN15">
        <v>0</v>
      </c>
      <c r="AO15">
        <v>0</v>
      </c>
      <c r="AP15">
        <v>0.65067878317061156</v>
      </c>
      <c r="AQ15">
        <v>0</v>
      </c>
      <c r="AR15">
        <v>1.6823999999999999</v>
      </c>
      <c r="AS15">
        <v>1.5376500000000002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577.02761964218178</v>
      </c>
      <c r="DN15">
        <v>21.486702196084011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44.998494227873522</v>
      </c>
      <c r="L16">
        <v>22.819199722246331</v>
      </c>
      <c r="M16">
        <v>0</v>
      </c>
      <c r="N16">
        <v>30.000658645824185</v>
      </c>
      <c r="O16">
        <v>50.376913580894069</v>
      </c>
      <c r="P16">
        <v>61.148110391794177</v>
      </c>
      <c r="Q16">
        <v>2.0757696103896102</v>
      </c>
      <c r="R16">
        <v>4.9975789473684209</v>
      </c>
      <c r="S16">
        <v>3.1119448192771086</v>
      </c>
      <c r="T16">
        <v>0</v>
      </c>
      <c r="U16">
        <v>330.95836825679891</v>
      </c>
      <c r="V16">
        <v>0</v>
      </c>
      <c r="W16">
        <v>4.9975789473684209</v>
      </c>
      <c r="X16">
        <v>17.997036305260561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4.1858595999999997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13.729979999999996</v>
      </c>
      <c r="AL16">
        <v>3.2461000000000011</v>
      </c>
      <c r="AM16">
        <v>0</v>
      </c>
      <c r="AN16">
        <v>0</v>
      </c>
      <c r="AO16">
        <v>0</v>
      </c>
      <c r="AP16">
        <v>0.65067878317061156</v>
      </c>
      <c r="AQ16">
        <v>0</v>
      </c>
      <c r="AR16">
        <v>1.6823999999999999</v>
      </c>
      <c r="AS16">
        <v>1.5376500000000002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577.02761964218178</v>
      </c>
      <c r="DN16">
        <v>21.486702196084011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44.998494227873522</v>
      </c>
      <c r="L17">
        <v>22.819199722246331</v>
      </c>
      <c r="M17">
        <v>0</v>
      </c>
      <c r="N17">
        <v>30.000658645824185</v>
      </c>
      <c r="O17">
        <v>50.376913580894069</v>
      </c>
      <c r="P17">
        <v>61.148110391794177</v>
      </c>
      <c r="Q17">
        <v>2.0757696103896102</v>
      </c>
      <c r="R17">
        <v>4.9975789473684209</v>
      </c>
      <c r="S17">
        <v>3.1119448192771086</v>
      </c>
      <c r="T17">
        <v>0</v>
      </c>
      <c r="U17">
        <v>330.95836825679891</v>
      </c>
      <c r="V17">
        <v>0</v>
      </c>
      <c r="W17">
        <v>4.9975789473684209</v>
      </c>
      <c r="X17">
        <v>17.997036305260561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4.1858595999999997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13.729979999999996</v>
      </c>
      <c r="AL17">
        <v>3.2461000000000011</v>
      </c>
      <c r="AM17">
        <v>0</v>
      </c>
      <c r="AN17">
        <v>0</v>
      </c>
      <c r="AO17">
        <v>0</v>
      </c>
      <c r="AP17">
        <v>0.65067878317061156</v>
      </c>
      <c r="AQ17">
        <v>0</v>
      </c>
      <c r="AR17">
        <v>1.6823999999999999</v>
      </c>
      <c r="AS17">
        <v>1.5376500000000002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577.02761964218178</v>
      </c>
      <c r="DN17">
        <v>21.486702196084011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44.998494227873522</v>
      </c>
      <c r="L18">
        <v>22.819199722246331</v>
      </c>
      <c r="M18">
        <v>0</v>
      </c>
      <c r="N18">
        <v>30.000658645824185</v>
      </c>
      <c r="O18">
        <v>50.376913580894069</v>
      </c>
      <c r="P18">
        <v>61.148110391794177</v>
      </c>
      <c r="Q18">
        <v>2.0757696103896102</v>
      </c>
      <c r="R18">
        <v>4.9975789473684209</v>
      </c>
      <c r="S18">
        <v>3.1119448192771086</v>
      </c>
      <c r="T18">
        <v>0</v>
      </c>
      <c r="U18">
        <v>330.95836825679891</v>
      </c>
      <c r="V18">
        <v>0</v>
      </c>
      <c r="W18">
        <v>4.9975789473684209</v>
      </c>
      <c r="X18">
        <v>17.997036305260561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4.1858595999999997</v>
      </c>
      <c r="AF18">
        <v>0</v>
      </c>
      <c r="AG18">
        <v>0</v>
      </c>
      <c r="AH18">
        <v>0.72162000000000004</v>
      </c>
      <c r="AI18">
        <v>0</v>
      </c>
      <c r="AJ18">
        <v>0</v>
      </c>
      <c r="AK18">
        <v>13.729979999999996</v>
      </c>
      <c r="AL18">
        <v>3.2461000000000011</v>
      </c>
      <c r="AM18">
        <v>0</v>
      </c>
      <c r="AN18">
        <v>0</v>
      </c>
      <c r="AO18">
        <v>0</v>
      </c>
      <c r="AP18">
        <v>0.65067878317061156</v>
      </c>
      <c r="AQ18">
        <v>0</v>
      </c>
      <c r="AR18">
        <v>1.6823999999999999</v>
      </c>
      <c r="AS18">
        <v>1.5376500000000002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577.72333345878155</v>
      </c>
      <c r="DN18">
        <v>21.51260837948422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44.998494227873522</v>
      </c>
      <c r="L19">
        <v>22.819199722246331</v>
      </c>
      <c r="M19">
        <v>0</v>
      </c>
      <c r="N19">
        <v>30.000658645824185</v>
      </c>
      <c r="O19">
        <v>50.376913580894069</v>
      </c>
      <c r="P19">
        <v>61.148110391794177</v>
      </c>
      <c r="Q19">
        <v>2.0757696103896102</v>
      </c>
      <c r="R19">
        <v>4.9975789473684209</v>
      </c>
      <c r="S19">
        <v>3.1119448192771086</v>
      </c>
      <c r="T19">
        <v>0</v>
      </c>
      <c r="U19">
        <v>330.95836825679891</v>
      </c>
      <c r="V19">
        <v>0</v>
      </c>
      <c r="W19">
        <v>4.9989082969432319</v>
      </c>
      <c r="X19">
        <v>17.997036305260561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4.1858595999999997</v>
      </c>
      <c r="AF19">
        <v>0</v>
      </c>
      <c r="AG19">
        <v>0</v>
      </c>
      <c r="AH19">
        <v>4.8108000000000004</v>
      </c>
      <c r="AI19">
        <v>0</v>
      </c>
      <c r="AJ19">
        <v>0</v>
      </c>
      <c r="AK19">
        <v>13.729979999999996</v>
      </c>
      <c r="AL19">
        <v>0.59020000000000017</v>
      </c>
      <c r="AM19">
        <v>0</v>
      </c>
      <c r="AN19">
        <v>0</v>
      </c>
      <c r="AO19">
        <v>0</v>
      </c>
      <c r="AP19">
        <v>0.81334847896326457</v>
      </c>
      <c r="AQ19">
        <v>0</v>
      </c>
      <c r="AR19">
        <v>1.6823999999999999</v>
      </c>
      <c r="AS19">
        <v>1.5376500000000002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579.26326063719148</v>
      </c>
      <c r="DN19">
        <v>21.569960246441756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44.998494227873522</v>
      </c>
      <c r="L20">
        <v>22.819199722246331</v>
      </c>
      <c r="M20">
        <v>0</v>
      </c>
      <c r="N20">
        <v>30.000658645824185</v>
      </c>
      <c r="O20">
        <v>50.376913580894069</v>
      </c>
      <c r="P20">
        <v>61.148110391794177</v>
      </c>
      <c r="Q20">
        <v>2.0757696103896102</v>
      </c>
      <c r="R20">
        <v>4.9975789473684209</v>
      </c>
      <c r="S20">
        <v>3.1119448192771086</v>
      </c>
      <c r="T20">
        <v>0</v>
      </c>
      <c r="U20">
        <v>330.95836825679891</v>
      </c>
      <c r="V20">
        <v>0</v>
      </c>
      <c r="W20">
        <v>11.488781716417911</v>
      </c>
      <c r="X20">
        <v>25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4.1858595999999997</v>
      </c>
      <c r="AF20">
        <v>0</v>
      </c>
      <c r="AG20">
        <v>0</v>
      </c>
      <c r="AH20">
        <v>4.8108000000000004</v>
      </c>
      <c r="AI20">
        <v>0</v>
      </c>
      <c r="AJ20">
        <v>0</v>
      </c>
      <c r="AK20">
        <v>13.729979999999996</v>
      </c>
      <c r="AL20">
        <v>0.59020000000000017</v>
      </c>
      <c r="AM20">
        <v>0</v>
      </c>
      <c r="AN20">
        <v>0</v>
      </c>
      <c r="AO20">
        <v>0</v>
      </c>
      <c r="AP20">
        <v>0.81334847896326457</v>
      </c>
      <c r="AQ20">
        <v>0</v>
      </c>
      <c r="AR20">
        <v>1.6823999999999999</v>
      </c>
      <c r="AS20">
        <v>1.5376500000000002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592.27170501958983</v>
      </c>
      <c r="DN20">
        <v>22.054352978257459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44.998494227873522</v>
      </c>
      <c r="L21">
        <v>22.819199722246331</v>
      </c>
      <c r="M21">
        <v>0</v>
      </c>
      <c r="N21">
        <v>30.000658645824185</v>
      </c>
      <c r="O21">
        <v>50.376913580894069</v>
      </c>
      <c r="P21">
        <v>61.148110391794177</v>
      </c>
      <c r="Q21">
        <v>2.0757696103896102</v>
      </c>
      <c r="R21">
        <v>4.9975789473684209</v>
      </c>
      <c r="S21">
        <v>3.1119448192771086</v>
      </c>
      <c r="T21">
        <v>0</v>
      </c>
      <c r="U21">
        <v>330.95836825679891</v>
      </c>
      <c r="V21">
        <v>0</v>
      </c>
      <c r="W21">
        <v>11.491750105213937</v>
      </c>
      <c r="X21">
        <v>24.999635839926263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4.1858595999999997</v>
      </c>
      <c r="AF21">
        <v>0</v>
      </c>
      <c r="AG21">
        <v>0</v>
      </c>
      <c r="AH21">
        <v>4.8108000000000004</v>
      </c>
      <c r="AI21">
        <v>0</v>
      </c>
      <c r="AJ21">
        <v>0</v>
      </c>
      <c r="AK21">
        <v>13.729979999999996</v>
      </c>
      <c r="AL21">
        <v>0.59020000000000017</v>
      </c>
      <c r="AM21">
        <v>0</v>
      </c>
      <c r="AN21">
        <v>0</v>
      </c>
      <c r="AO21">
        <v>0</v>
      </c>
      <c r="AP21">
        <v>0.81334847896326457</v>
      </c>
      <c r="AQ21">
        <v>0</v>
      </c>
      <c r="AR21">
        <v>1.6823999999999999</v>
      </c>
      <c r="AS21">
        <v>1.5376500000000002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592.27421583098078</v>
      </c>
      <c r="DN21">
        <v>22.054446395588766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44.998494227873522</v>
      </c>
      <c r="L22">
        <v>22.819199722246331</v>
      </c>
      <c r="M22">
        <v>0</v>
      </c>
      <c r="N22">
        <v>30.000658645824185</v>
      </c>
      <c r="O22">
        <v>50.376913580894069</v>
      </c>
      <c r="P22">
        <v>61.148110391794177</v>
      </c>
      <c r="Q22">
        <v>2.0757696103896102</v>
      </c>
      <c r="R22">
        <v>4.9975789473684209</v>
      </c>
      <c r="S22">
        <v>3.0051813471502591</v>
      </c>
      <c r="T22">
        <v>0</v>
      </c>
      <c r="U22">
        <v>330.95836825679891</v>
      </c>
      <c r="V22">
        <v>0</v>
      </c>
      <c r="W22">
        <v>11.491750105213937</v>
      </c>
      <c r="X22">
        <v>24.999635839926263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4.1858595999999997</v>
      </c>
      <c r="AF22">
        <v>0</v>
      </c>
      <c r="AG22">
        <v>0</v>
      </c>
      <c r="AH22">
        <v>4.8108000000000004</v>
      </c>
      <c r="AI22">
        <v>0</v>
      </c>
      <c r="AJ22">
        <v>0</v>
      </c>
      <c r="AK22">
        <v>13.729979999999996</v>
      </c>
      <c r="AL22">
        <v>0.59020000000000017</v>
      </c>
      <c r="AM22">
        <v>0</v>
      </c>
      <c r="AN22">
        <v>0</v>
      </c>
      <c r="AO22">
        <v>0</v>
      </c>
      <c r="AP22">
        <v>0.81334847896326457</v>
      </c>
      <c r="AQ22">
        <v>0</v>
      </c>
      <c r="AR22">
        <v>1.6823999999999999</v>
      </c>
      <c r="AS22">
        <v>1.5376500000000002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592.17128526415388</v>
      </c>
      <c r="DN22">
        <v>22.050613490288807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44.998494227873522</v>
      </c>
      <c r="L23">
        <v>22.819199722246331</v>
      </c>
      <c r="M23">
        <v>0</v>
      </c>
      <c r="N23">
        <v>30.000658645824185</v>
      </c>
      <c r="O23">
        <v>50.376913580894069</v>
      </c>
      <c r="P23">
        <v>61.148110391794177</v>
      </c>
      <c r="Q23">
        <v>2.0736925877763328</v>
      </c>
      <c r="R23">
        <v>4.8537607500000002</v>
      </c>
      <c r="S23">
        <v>3.0051813471502591</v>
      </c>
      <c r="T23">
        <v>0</v>
      </c>
      <c r="U23">
        <v>330.95836825679891</v>
      </c>
      <c r="V23">
        <v>0</v>
      </c>
      <c r="W23">
        <v>11.491688073394496</v>
      </c>
      <c r="X23">
        <v>24.999635839926263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4.1858595999999997</v>
      </c>
      <c r="AF23">
        <v>0</v>
      </c>
      <c r="AG23">
        <v>0</v>
      </c>
      <c r="AH23">
        <v>4.8108000000000004</v>
      </c>
      <c r="AI23">
        <v>0</v>
      </c>
      <c r="AJ23">
        <v>0</v>
      </c>
      <c r="AK23">
        <v>13.729979999999996</v>
      </c>
      <c r="AL23">
        <v>0.59020000000000017</v>
      </c>
      <c r="AM23">
        <v>0</v>
      </c>
      <c r="AN23">
        <v>0</v>
      </c>
      <c r="AO23">
        <v>0</v>
      </c>
      <c r="AP23">
        <v>0.81334847896326457</v>
      </c>
      <c r="AQ23">
        <v>0</v>
      </c>
      <c r="AR23">
        <v>1.6823999999999999</v>
      </c>
      <c r="AS23">
        <v>1.5376500000000002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592.03056769068382</v>
      </c>
      <c r="DN23">
        <v>22.045373811957706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44.998030402010059</v>
      </c>
      <c r="L24">
        <v>22.819199722246331</v>
      </c>
      <c r="M24">
        <v>0</v>
      </c>
      <c r="N24">
        <v>30.000658645824185</v>
      </c>
      <c r="O24">
        <v>50.376913580894069</v>
      </c>
      <c r="P24">
        <v>61.148110391794177</v>
      </c>
      <c r="Q24">
        <v>2.0736925877763328</v>
      </c>
      <c r="R24">
        <v>4.999231379212687</v>
      </c>
      <c r="S24">
        <v>3.0051813471502591</v>
      </c>
      <c r="T24">
        <v>0</v>
      </c>
      <c r="U24">
        <v>330.95836825679891</v>
      </c>
      <c r="V24">
        <v>0</v>
      </c>
      <c r="W24">
        <v>11.491688073394496</v>
      </c>
      <c r="X24">
        <v>19.999697471484406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4.1858595999999997</v>
      </c>
      <c r="AF24">
        <v>0</v>
      </c>
      <c r="AG24">
        <v>0</v>
      </c>
      <c r="AH24">
        <v>9.6216000000000008</v>
      </c>
      <c r="AI24">
        <v>0</v>
      </c>
      <c r="AJ24">
        <v>0</v>
      </c>
      <c r="AK24">
        <v>13.729979999999996</v>
      </c>
      <c r="AL24">
        <v>0.59020000000000017</v>
      </c>
      <c r="AM24">
        <v>0</v>
      </c>
      <c r="AN24">
        <v>0</v>
      </c>
      <c r="AO24">
        <v>0</v>
      </c>
      <c r="AP24">
        <v>0.81334847896326457</v>
      </c>
      <c r="AQ24">
        <v>0</v>
      </c>
      <c r="AR24">
        <v>1.6823999999999999</v>
      </c>
      <c r="AS24">
        <v>1.5376500000000002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591.98802048047514</v>
      </c>
      <c r="DN24">
        <v>22.043789457073803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44.997025389444318</v>
      </c>
      <c r="L25">
        <v>22.819199722246331</v>
      </c>
      <c r="M25">
        <v>0</v>
      </c>
      <c r="N25">
        <v>30.000658645824185</v>
      </c>
      <c r="O25">
        <v>50.376913580894069</v>
      </c>
      <c r="P25">
        <v>61.148110391794177</v>
      </c>
      <c r="Q25">
        <v>2.0751848238482387</v>
      </c>
      <c r="R25">
        <v>10.766068950330315</v>
      </c>
      <c r="S25">
        <v>3.0051813471502591</v>
      </c>
      <c r="T25">
        <v>0</v>
      </c>
      <c r="U25">
        <v>330.95836825679891</v>
      </c>
      <c r="V25">
        <v>5.1334913617677298</v>
      </c>
      <c r="W25">
        <v>11.491688073394496</v>
      </c>
      <c r="X25">
        <v>37.467578756768155</v>
      </c>
      <c r="Y25">
        <v>0</v>
      </c>
      <c r="Z25">
        <v>0</v>
      </c>
      <c r="AA25">
        <v>0</v>
      </c>
      <c r="AB25">
        <v>3.345368000000001</v>
      </c>
      <c r="AC25">
        <v>0</v>
      </c>
      <c r="AD25">
        <v>0</v>
      </c>
      <c r="AE25">
        <v>4.1858595999999997</v>
      </c>
      <c r="AF25">
        <v>0</v>
      </c>
      <c r="AG25">
        <v>0</v>
      </c>
      <c r="AH25">
        <v>14.432399999999998</v>
      </c>
      <c r="AI25">
        <v>0</v>
      </c>
      <c r="AJ25">
        <v>0</v>
      </c>
      <c r="AK25">
        <v>13.729979999999996</v>
      </c>
      <c r="AL25">
        <v>0.59020000000000017</v>
      </c>
      <c r="AM25">
        <v>0</v>
      </c>
      <c r="AN25">
        <v>0</v>
      </c>
      <c r="AO25">
        <v>0</v>
      </c>
      <c r="AP25">
        <v>0.81334847896326457</v>
      </c>
      <c r="AQ25">
        <v>0</v>
      </c>
      <c r="AR25">
        <v>1.6823999999999999</v>
      </c>
      <c r="AS25">
        <v>1.5376500000000002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627.20164307377911</v>
      </c>
      <c r="DN25">
        <v>23.355032305445189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44.997210656128637</v>
      </c>
      <c r="L26">
        <v>22.818957035093469</v>
      </c>
      <c r="M26">
        <v>0</v>
      </c>
      <c r="N26">
        <v>30.000658645824185</v>
      </c>
      <c r="O26">
        <v>50.376913580894069</v>
      </c>
      <c r="P26">
        <v>61.148110391794177</v>
      </c>
      <c r="Q26">
        <v>2.0015431034482756</v>
      </c>
      <c r="R26">
        <v>10.766068950330315</v>
      </c>
      <c r="S26">
        <v>3.0051813471502591</v>
      </c>
      <c r="T26">
        <v>0</v>
      </c>
      <c r="U26">
        <v>330.95836825679891</v>
      </c>
      <c r="V26">
        <v>5.2680540270135081</v>
      </c>
      <c r="W26">
        <v>11.491688073394496</v>
      </c>
      <c r="X26">
        <v>37.467578756768155</v>
      </c>
      <c r="Y26">
        <v>0</v>
      </c>
      <c r="Z26">
        <v>0</v>
      </c>
      <c r="AA26">
        <v>0</v>
      </c>
      <c r="AB26">
        <v>3.345368000000001</v>
      </c>
      <c r="AC26">
        <v>0</v>
      </c>
      <c r="AD26">
        <v>2.3203180000000003</v>
      </c>
      <c r="AE26">
        <v>8.3717191999999994</v>
      </c>
      <c r="AF26">
        <v>0</v>
      </c>
      <c r="AG26">
        <v>0</v>
      </c>
      <c r="AH26">
        <v>18.521580000000004</v>
      </c>
      <c r="AI26">
        <v>0.96990000000000032</v>
      </c>
      <c r="AJ26">
        <v>0</v>
      </c>
      <c r="AK26">
        <v>13.729979999999996</v>
      </c>
      <c r="AL26">
        <v>0.59020000000000017</v>
      </c>
      <c r="AM26">
        <v>1.3205400000000003</v>
      </c>
      <c r="AN26">
        <v>0</v>
      </c>
      <c r="AO26">
        <v>0</v>
      </c>
      <c r="AP26">
        <v>0.81334847896326457</v>
      </c>
      <c r="AQ26">
        <v>0</v>
      </c>
      <c r="AR26">
        <v>1.6823999999999999</v>
      </c>
      <c r="AS26">
        <v>1.5376500000000002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639.68351904939527</v>
      </c>
      <c r="DN26">
        <v>23.819817454206447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82.078565134076328</v>
      </c>
      <c r="L27">
        <v>47.712773128368937</v>
      </c>
      <c r="M27">
        <v>0</v>
      </c>
      <c r="N27">
        <v>30.000658645824185</v>
      </c>
      <c r="O27">
        <v>50.376913580894069</v>
      </c>
      <c r="P27">
        <v>61.148110391794177</v>
      </c>
      <c r="Q27">
        <v>5.2225027910142963</v>
      </c>
      <c r="R27">
        <v>10.766068950330315</v>
      </c>
      <c r="S27">
        <v>3.4818652849740932</v>
      </c>
      <c r="T27">
        <v>0</v>
      </c>
      <c r="U27">
        <v>330.95836825679891</v>
      </c>
      <c r="V27">
        <v>5.2680540270135081</v>
      </c>
      <c r="W27">
        <v>11.491688073394496</v>
      </c>
      <c r="X27">
        <v>37.449145171492823</v>
      </c>
      <c r="Y27">
        <v>0</v>
      </c>
      <c r="Z27">
        <v>0.55880000000000007</v>
      </c>
      <c r="AA27">
        <v>1.7858103799901548</v>
      </c>
      <c r="AB27">
        <v>6.6907360000000011</v>
      </c>
      <c r="AC27">
        <v>0</v>
      </c>
      <c r="AD27">
        <v>4.6406359999999998</v>
      </c>
      <c r="AE27">
        <v>12.5575788</v>
      </c>
      <c r="AF27">
        <v>0</v>
      </c>
      <c r="AG27">
        <v>0</v>
      </c>
      <c r="AH27">
        <v>26.459400000000006</v>
      </c>
      <c r="AI27">
        <v>4.1524652000000009</v>
      </c>
      <c r="AJ27">
        <v>0</v>
      </c>
      <c r="AK27">
        <v>13.729979999999996</v>
      </c>
      <c r="AL27">
        <v>3.2461000000000011</v>
      </c>
      <c r="AM27">
        <v>2.6762944000000006</v>
      </c>
      <c r="AN27">
        <v>0</v>
      </c>
      <c r="AO27">
        <v>0</v>
      </c>
      <c r="AP27">
        <v>0.81334847896326457</v>
      </c>
      <c r="AQ27">
        <v>0</v>
      </c>
      <c r="AR27">
        <v>1.6823999999999999</v>
      </c>
      <c r="AS27">
        <v>1.5376500000000002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729.34530661435815</v>
      </c>
      <c r="DN27">
        <v>27.140606080571079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82.078565134076328</v>
      </c>
      <c r="L28">
        <v>47.713563214228991</v>
      </c>
      <c r="M28">
        <v>0</v>
      </c>
      <c r="N28">
        <v>30.000658645824185</v>
      </c>
      <c r="O28">
        <v>50.376913580894069</v>
      </c>
      <c r="P28">
        <v>61.148110391794177</v>
      </c>
      <c r="Q28">
        <v>5.2225027910142963</v>
      </c>
      <c r="R28">
        <v>10.766068950330315</v>
      </c>
      <c r="S28">
        <v>3.4818652849740932</v>
      </c>
      <c r="T28">
        <v>0</v>
      </c>
      <c r="U28">
        <v>330.95836825679891</v>
      </c>
      <c r="V28">
        <v>5.2680540270135081</v>
      </c>
      <c r="W28">
        <v>11.491688073394496</v>
      </c>
      <c r="X28">
        <v>37.467578756768155</v>
      </c>
      <c r="Y28">
        <v>0</v>
      </c>
      <c r="Z28">
        <v>3.3125664000000006</v>
      </c>
      <c r="AA28">
        <v>6.6215441055814726</v>
      </c>
      <c r="AB28">
        <v>10.036104000000002</v>
      </c>
      <c r="AC28">
        <v>2.4578399999999991</v>
      </c>
      <c r="AD28">
        <v>6.9609539999999983</v>
      </c>
      <c r="AE28">
        <v>12.5575788</v>
      </c>
      <c r="AF28">
        <v>0</v>
      </c>
      <c r="AG28">
        <v>0</v>
      </c>
      <c r="AH28">
        <v>33.675600000000003</v>
      </c>
      <c r="AI28">
        <v>4.1524652000000009</v>
      </c>
      <c r="AJ28">
        <v>0</v>
      </c>
      <c r="AK28">
        <v>13.729979999999996</v>
      </c>
      <c r="AL28">
        <v>3.2461000000000011</v>
      </c>
      <c r="AM28">
        <v>2.6762944000000006</v>
      </c>
      <c r="AN28">
        <v>0</v>
      </c>
      <c r="AO28">
        <v>0</v>
      </c>
      <c r="AP28">
        <v>0.81334847896326457</v>
      </c>
      <c r="AQ28">
        <v>0</v>
      </c>
      <c r="AR28">
        <v>1.6823999999999999</v>
      </c>
      <c r="AS28">
        <v>1.5376500000000002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751.45247171349786</v>
      </c>
      <c r="DN28">
        <v>27.981890778158469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82.078565134076328</v>
      </c>
      <c r="L29">
        <v>47.713423209353493</v>
      </c>
      <c r="M29">
        <v>0</v>
      </c>
      <c r="N29">
        <v>30.000658645824185</v>
      </c>
      <c r="O29">
        <v>50.376913580894069</v>
      </c>
      <c r="P29">
        <v>61.148110391794177</v>
      </c>
      <c r="Q29">
        <v>5.2225027910142963</v>
      </c>
      <c r="R29">
        <v>10.766068950330315</v>
      </c>
      <c r="S29">
        <v>3.4818652849740932</v>
      </c>
      <c r="T29">
        <v>0</v>
      </c>
      <c r="U29">
        <v>330.95836825679891</v>
      </c>
      <c r="V29">
        <v>5.2680540270135081</v>
      </c>
      <c r="W29">
        <v>11.491688073394496</v>
      </c>
      <c r="X29">
        <v>37.467578756768155</v>
      </c>
      <c r="Y29">
        <v>0</v>
      </c>
      <c r="Z29">
        <v>3.3125664000000006</v>
      </c>
      <c r="AA29">
        <v>7.0228498089500464</v>
      </c>
      <c r="AB29">
        <v>10.036104000000002</v>
      </c>
      <c r="AC29">
        <v>2.4578399999999991</v>
      </c>
      <c r="AD29">
        <v>6.9609539999999983</v>
      </c>
      <c r="AE29">
        <v>12.5575788</v>
      </c>
      <c r="AF29">
        <v>0</v>
      </c>
      <c r="AG29">
        <v>0</v>
      </c>
      <c r="AH29">
        <v>33.675600000000003</v>
      </c>
      <c r="AI29">
        <v>4.1524652000000009</v>
      </c>
      <c r="AJ29">
        <v>0</v>
      </c>
      <c r="AK29">
        <v>13.729979999999996</v>
      </c>
      <c r="AL29">
        <v>3.2461000000000011</v>
      </c>
      <c r="AM29">
        <v>2.6762944000000006</v>
      </c>
      <c r="AN29">
        <v>0</v>
      </c>
      <c r="AO29">
        <v>0</v>
      </c>
      <c r="AP29">
        <v>0.81334847896326457</v>
      </c>
      <c r="AQ29">
        <v>0</v>
      </c>
      <c r="AR29">
        <v>1.6823999999999999</v>
      </c>
      <c r="AS29">
        <v>1.5376500000000002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751.83922649405633</v>
      </c>
      <c r="DN29">
        <v>27.996301696092768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82.078565134076328</v>
      </c>
      <c r="L30">
        <v>47.712342975682844</v>
      </c>
      <c r="M30">
        <v>0</v>
      </c>
      <c r="N30">
        <v>30.000658645824185</v>
      </c>
      <c r="O30">
        <v>50.376913580894069</v>
      </c>
      <c r="P30">
        <v>61.148110391794177</v>
      </c>
      <c r="Q30">
        <v>3.8701160544217692</v>
      </c>
      <c r="R30">
        <v>10.766068950330315</v>
      </c>
      <c r="S30">
        <v>1.8134715025906736</v>
      </c>
      <c r="T30">
        <v>0</v>
      </c>
      <c r="U30">
        <v>330.95836825679891</v>
      </c>
      <c r="V30">
        <v>5.2680540270135081</v>
      </c>
      <c r="W30">
        <v>11.491688073394496</v>
      </c>
      <c r="X30">
        <v>37.467578756768155</v>
      </c>
      <c r="Y30">
        <v>0</v>
      </c>
      <c r="Z30">
        <v>3.3125664000000006</v>
      </c>
      <c r="AA30">
        <v>7.0228498089500464</v>
      </c>
      <c r="AB30">
        <v>10.036104000000002</v>
      </c>
      <c r="AC30">
        <v>2.4578399999999991</v>
      </c>
      <c r="AD30">
        <v>6.9609539999999983</v>
      </c>
      <c r="AE30">
        <v>12.5575788</v>
      </c>
      <c r="AF30">
        <v>0</v>
      </c>
      <c r="AG30">
        <v>0</v>
      </c>
      <c r="AH30">
        <v>33.675600000000003</v>
      </c>
      <c r="AI30">
        <v>4.1524652000000009</v>
      </c>
      <c r="AJ30">
        <v>0</v>
      </c>
      <c r="AK30">
        <v>13.729979999999996</v>
      </c>
      <c r="AL30">
        <v>3.2461000000000011</v>
      </c>
      <c r="AM30">
        <v>2.6762944000000006</v>
      </c>
      <c r="AN30">
        <v>0</v>
      </c>
      <c r="AO30">
        <v>0</v>
      </c>
      <c r="AP30">
        <v>0.81334847896326457</v>
      </c>
      <c r="AQ30">
        <v>0</v>
      </c>
      <c r="AR30">
        <v>10.094400000000002</v>
      </c>
      <c r="AS30">
        <v>1.5376500000000002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757.03585974420321</v>
      </c>
      <c r="DN30">
        <v>28.189807693299397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82.078565134076328</v>
      </c>
      <c r="L31">
        <v>47.712969852385335</v>
      </c>
      <c r="M31">
        <v>0</v>
      </c>
      <c r="N31">
        <v>30.000658645824185</v>
      </c>
      <c r="O31">
        <v>50.376913580894069</v>
      </c>
      <c r="P31">
        <v>61.148110391794177</v>
      </c>
      <c r="Q31">
        <v>5.2194184755174167</v>
      </c>
      <c r="R31">
        <v>10.766068950330315</v>
      </c>
      <c r="S31">
        <v>1.8134715025906736</v>
      </c>
      <c r="T31">
        <v>0</v>
      </c>
      <c r="U31">
        <v>330.95836825679891</v>
      </c>
      <c r="V31">
        <v>5.2680540270135081</v>
      </c>
      <c r="W31">
        <v>11.491688073394496</v>
      </c>
      <c r="X31">
        <v>37.467578756768155</v>
      </c>
      <c r="Y31">
        <v>0</v>
      </c>
      <c r="Z31">
        <v>3.3125664000000006</v>
      </c>
      <c r="AA31">
        <v>10.032642584214351</v>
      </c>
      <c r="AB31">
        <v>10.036104000000002</v>
      </c>
      <c r="AC31">
        <v>3.8807999999999998</v>
      </c>
      <c r="AD31">
        <v>6.9609539999999983</v>
      </c>
      <c r="AE31">
        <v>12.5575788</v>
      </c>
      <c r="AF31">
        <v>0</v>
      </c>
      <c r="AG31">
        <v>0</v>
      </c>
      <c r="AH31">
        <v>33.675600000000003</v>
      </c>
      <c r="AI31">
        <v>4.1524652000000009</v>
      </c>
      <c r="AJ31">
        <v>0</v>
      </c>
      <c r="AK31">
        <v>13.729979999999996</v>
      </c>
      <c r="AL31">
        <v>3.2461000000000011</v>
      </c>
      <c r="AM31">
        <v>2.6762944000000006</v>
      </c>
      <c r="AN31">
        <v>0</v>
      </c>
      <c r="AO31">
        <v>0</v>
      </c>
      <c r="AP31">
        <v>0.81334847896326457</v>
      </c>
      <c r="AQ31">
        <v>0</v>
      </c>
      <c r="AR31">
        <v>10.094400000000002</v>
      </c>
      <c r="AS31">
        <v>1.5376500000000002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762.6108754303757</v>
      </c>
      <c r="DN31">
        <v>28.397474080189301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82.078565134076328</v>
      </c>
      <c r="L32">
        <v>47.712969852385335</v>
      </c>
      <c r="M32">
        <v>0</v>
      </c>
      <c r="N32">
        <v>30.000658645824185</v>
      </c>
      <c r="O32">
        <v>50.376913580894069</v>
      </c>
      <c r="P32">
        <v>61.148110391794177</v>
      </c>
      <c r="Q32">
        <v>5.2194184755174167</v>
      </c>
      <c r="R32">
        <v>10.766068950330315</v>
      </c>
      <c r="S32">
        <v>1.8134715025906736</v>
      </c>
      <c r="T32">
        <v>0</v>
      </c>
      <c r="U32">
        <v>330.95836825679891</v>
      </c>
      <c r="V32">
        <v>5.2680540270135081</v>
      </c>
      <c r="W32">
        <v>11.491688073394496</v>
      </c>
      <c r="X32">
        <v>37.467578756768155</v>
      </c>
      <c r="Y32">
        <v>0</v>
      </c>
      <c r="Z32">
        <v>3.3125664000000006</v>
      </c>
      <c r="AA32">
        <v>10.032642584214354</v>
      </c>
      <c r="AB32">
        <v>10.036104000000002</v>
      </c>
      <c r="AC32">
        <v>3.8807999999999998</v>
      </c>
      <c r="AD32">
        <v>6.9609539999999983</v>
      </c>
      <c r="AE32">
        <v>12.5575788</v>
      </c>
      <c r="AF32">
        <v>0</v>
      </c>
      <c r="AG32">
        <v>0</v>
      </c>
      <c r="AH32">
        <v>33.675600000000003</v>
      </c>
      <c r="AI32">
        <v>0.80825000000000014</v>
      </c>
      <c r="AJ32">
        <v>0</v>
      </c>
      <c r="AK32">
        <v>13.729979999999996</v>
      </c>
      <c r="AL32">
        <v>3.2461000000000011</v>
      </c>
      <c r="AM32">
        <v>2.6762944000000006</v>
      </c>
      <c r="AN32">
        <v>0</v>
      </c>
      <c r="AO32">
        <v>0</v>
      </c>
      <c r="AP32">
        <v>0.81334847896326457</v>
      </c>
      <c r="AQ32">
        <v>0</v>
      </c>
      <c r="AR32">
        <v>1.1216000000000004</v>
      </c>
      <c r="AS32">
        <v>1.5376500000000002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752.29550915448942</v>
      </c>
      <c r="DN32">
        <v>26.395825156075617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82.078565134076328</v>
      </c>
      <c r="L33">
        <v>39.414802065404466</v>
      </c>
      <c r="M33">
        <v>0</v>
      </c>
      <c r="N33">
        <v>30.000658645824185</v>
      </c>
      <c r="O33">
        <v>50.376913580894069</v>
      </c>
      <c r="P33">
        <v>61.148110391794177</v>
      </c>
      <c r="Q33">
        <v>2.9975250000000004</v>
      </c>
      <c r="R33">
        <v>10.766068950330315</v>
      </c>
      <c r="S33">
        <v>1.8134715025906736</v>
      </c>
      <c r="T33">
        <v>0</v>
      </c>
      <c r="U33">
        <v>330.95836825679891</v>
      </c>
      <c r="V33">
        <v>5.2680540270135081</v>
      </c>
      <c r="W33">
        <v>11.491688073394496</v>
      </c>
      <c r="X33">
        <v>37.467578756768155</v>
      </c>
      <c r="Y33">
        <v>0</v>
      </c>
      <c r="Z33">
        <v>3.3125664000000006</v>
      </c>
      <c r="AA33">
        <v>10.032642584214351</v>
      </c>
      <c r="AB33">
        <v>10.036104000000002</v>
      </c>
      <c r="AC33">
        <v>3.8807999999999998</v>
      </c>
      <c r="AD33">
        <v>6.9609539999999983</v>
      </c>
      <c r="AE33">
        <v>12.5575788</v>
      </c>
      <c r="AF33">
        <v>0</v>
      </c>
      <c r="AG33">
        <v>0</v>
      </c>
      <c r="AH33">
        <v>33.675600000000003</v>
      </c>
      <c r="AI33">
        <v>0</v>
      </c>
      <c r="AJ33">
        <v>0</v>
      </c>
      <c r="AK33">
        <v>13.729979999999996</v>
      </c>
      <c r="AL33">
        <v>3.2461000000000011</v>
      </c>
      <c r="AM33">
        <v>2.6762944000000006</v>
      </c>
      <c r="AN33">
        <v>0</v>
      </c>
      <c r="AO33">
        <v>0</v>
      </c>
      <c r="AP33">
        <v>0.81334847896326457</v>
      </c>
      <c r="AQ33">
        <v>0</v>
      </c>
      <c r="AR33">
        <v>1.1216000000000004</v>
      </c>
      <c r="AS33">
        <v>1.5376500000000002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739.81441634590374</v>
      </c>
      <c r="DN33">
        <v>27.548606702162935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82.078565134076328</v>
      </c>
      <c r="L34">
        <v>39.414802065404466</v>
      </c>
      <c r="M34">
        <v>0</v>
      </c>
      <c r="N34">
        <v>30.000658645824185</v>
      </c>
      <c r="O34">
        <v>50.376913580894069</v>
      </c>
      <c r="P34">
        <v>61.148110391794177</v>
      </c>
      <c r="Q34">
        <v>2.9975250000000004</v>
      </c>
      <c r="R34">
        <v>10.766068950330315</v>
      </c>
      <c r="S34">
        <v>1.8134715025906736</v>
      </c>
      <c r="T34">
        <v>0</v>
      </c>
      <c r="U34">
        <v>330.95836825679891</v>
      </c>
      <c r="V34">
        <v>5.2680540270135081</v>
      </c>
      <c r="W34">
        <v>11.491688073394496</v>
      </c>
      <c r="X34">
        <v>37.467578756768155</v>
      </c>
      <c r="Y34">
        <v>0</v>
      </c>
      <c r="Z34">
        <v>1.6562832000000001</v>
      </c>
      <c r="AA34">
        <v>9.9323161583722062</v>
      </c>
      <c r="AB34">
        <v>6.6907360000000011</v>
      </c>
      <c r="AC34">
        <v>0</v>
      </c>
      <c r="AD34">
        <v>4.6406359999999998</v>
      </c>
      <c r="AE34">
        <v>12.5575788</v>
      </c>
      <c r="AF34">
        <v>0</v>
      </c>
      <c r="AG34">
        <v>0</v>
      </c>
      <c r="AH34">
        <v>28.864799999999995</v>
      </c>
      <c r="AI34">
        <v>0</v>
      </c>
      <c r="AJ34">
        <v>0</v>
      </c>
      <c r="AK34">
        <v>13.729979999999996</v>
      </c>
      <c r="AL34">
        <v>3.2461000000000011</v>
      </c>
      <c r="AM34">
        <v>2.6762944000000006</v>
      </c>
      <c r="AN34">
        <v>0</v>
      </c>
      <c r="AO34">
        <v>0</v>
      </c>
      <c r="AP34">
        <v>0.81334847896326457</v>
      </c>
      <c r="AQ34">
        <v>0</v>
      </c>
      <c r="AR34">
        <v>1.1216000000000004</v>
      </c>
      <c r="AS34">
        <v>1.5376500000000002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724.27901156897929</v>
      </c>
      <c r="DN34">
        <v>26.970115853245083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82.078565134076328</v>
      </c>
      <c r="L35">
        <v>39.414802065404466</v>
      </c>
      <c r="M35">
        <v>0</v>
      </c>
      <c r="N35">
        <v>30.000658645824185</v>
      </c>
      <c r="O35">
        <v>50.376913580894069</v>
      </c>
      <c r="P35">
        <v>61.148110391794177</v>
      </c>
      <c r="Q35">
        <v>2.9975250000000004</v>
      </c>
      <c r="R35">
        <v>10.766068950330315</v>
      </c>
      <c r="S35">
        <v>1.8134715025906736</v>
      </c>
      <c r="T35">
        <v>0</v>
      </c>
      <c r="U35">
        <v>330.95836825679891</v>
      </c>
      <c r="V35">
        <v>5.2680540270135081</v>
      </c>
      <c r="W35">
        <v>11.491688073394496</v>
      </c>
      <c r="X35">
        <v>37.467578756768155</v>
      </c>
      <c r="Y35">
        <v>0</v>
      </c>
      <c r="Z35">
        <v>1.6562832000000001</v>
      </c>
      <c r="AA35">
        <v>6.6215441055814726</v>
      </c>
      <c r="AB35">
        <v>3.345368000000001</v>
      </c>
      <c r="AC35">
        <v>0</v>
      </c>
      <c r="AD35">
        <v>2.3203180000000003</v>
      </c>
      <c r="AE35">
        <v>8.3717191999999994</v>
      </c>
      <c r="AF35">
        <v>0</v>
      </c>
      <c r="AG35">
        <v>0</v>
      </c>
      <c r="AH35">
        <v>19.243200000000002</v>
      </c>
      <c r="AI35">
        <v>0</v>
      </c>
      <c r="AJ35">
        <v>0</v>
      </c>
      <c r="AK35">
        <v>13.729979999999996</v>
      </c>
      <c r="AL35">
        <v>3.2461000000000011</v>
      </c>
      <c r="AM35">
        <v>2.6762944000000006</v>
      </c>
      <c r="AN35">
        <v>0</v>
      </c>
      <c r="AO35">
        <v>0</v>
      </c>
      <c r="AP35">
        <v>0.97601817475591734</v>
      </c>
      <c r="AQ35">
        <v>0</v>
      </c>
      <c r="AR35">
        <v>1.1216000000000004</v>
      </c>
      <c r="AS35">
        <v>1.5376500000000002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702.46993160655302</v>
      </c>
      <c r="DN35">
        <v>26.157947858673406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82.078565134076328</v>
      </c>
      <c r="L36">
        <v>39.414802065404466</v>
      </c>
      <c r="M36">
        <v>0</v>
      </c>
      <c r="N36">
        <v>30.000658645824185</v>
      </c>
      <c r="O36">
        <v>50.376913580894069</v>
      </c>
      <c r="P36">
        <v>61.148110391794177</v>
      </c>
      <c r="Q36">
        <v>2.9975250000000004</v>
      </c>
      <c r="R36">
        <v>10.766068950330315</v>
      </c>
      <c r="S36">
        <v>1.8134715025906736</v>
      </c>
      <c r="T36">
        <v>0</v>
      </c>
      <c r="U36">
        <v>330.95836825679891</v>
      </c>
      <c r="V36">
        <v>5.2680540270135081</v>
      </c>
      <c r="W36">
        <v>11.491688073394496</v>
      </c>
      <c r="X36">
        <v>37.467578756768155</v>
      </c>
      <c r="Y36">
        <v>0</v>
      </c>
      <c r="Z36">
        <v>1.6562832000000001</v>
      </c>
      <c r="AA36">
        <v>3.41109847863288</v>
      </c>
      <c r="AB36">
        <v>3.345368000000001</v>
      </c>
      <c r="AC36">
        <v>0</v>
      </c>
      <c r="AD36">
        <v>0</v>
      </c>
      <c r="AE36">
        <v>8.3717191999999994</v>
      </c>
      <c r="AF36">
        <v>0</v>
      </c>
      <c r="AG36">
        <v>0</v>
      </c>
      <c r="AH36">
        <v>14.432399999999998</v>
      </c>
      <c r="AI36">
        <v>0</v>
      </c>
      <c r="AJ36">
        <v>0</v>
      </c>
      <c r="AK36">
        <v>13.729979999999996</v>
      </c>
      <c r="AL36">
        <v>3.2461000000000011</v>
      </c>
      <c r="AM36">
        <v>2.6762944000000006</v>
      </c>
      <c r="AN36">
        <v>0</v>
      </c>
      <c r="AO36">
        <v>0</v>
      </c>
      <c r="AP36">
        <v>0.97601817475591734</v>
      </c>
      <c r="AQ36">
        <v>0</v>
      </c>
      <c r="AR36">
        <v>1.1216000000000004</v>
      </c>
      <c r="AS36">
        <v>1.5376500000000002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692.4997027468014</v>
      </c>
      <c r="DN36">
        <v>25.786613091476408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82.078565134076328</v>
      </c>
      <c r="L37">
        <v>21.78187548510008</v>
      </c>
      <c r="M37">
        <v>0</v>
      </c>
      <c r="N37">
        <v>30.000658645824185</v>
      </c>
      <c r="O37">
        <v>50.376913580894069</v>
      </c>
      <c r="P37">
        <v>61.148110391794177</v>
      </c>
      <c r="Q37">
        <v>2.8944542970973246</v>
      </c>
      <c r="R37">
        <v>10.766068950330315</v>
      </c>
      <c r="S37">
        <v>0.71502590673575128</v>
      </c>
      <c r="T37">
        <v>0</v>
      </c>
      <c r="U37">
        <v>330.95836825679891</v>
      </c>
      <c r="V37">
        <v>5.2680540270135081</v>
      </c>
      <c r="W37">
        <v>11.491688073394496</v>
      </c>
      <c r="X37">
        <v>37.467578756768155</v>
      </c>
      <c r="Y37">
        <v>0</v>
      </c>
      <c r="Z37">
        <v>0</v>
      </c>
      <c r="AA37">
        <v>0</v>
      </c>
      <c r="AB37">
        <v>3.345368000000001</v>
      </c>
      <c r="AC37">
        <v>0</v>
      </c>
      <c r="AD37">
        <v>0</v>
      </c>
      <c r="AE37">
        <v>8.3717191999999994</v>
      </c>
      <c r="AF37">
        <v>0</v>
      </c>
      <c r="AG37">
        <v>0</v>
      </c>
      <c r="AH37">
        <v>9.6216000000000008</v>
      </c>
      <c r="AI37">
        <v>0</v>
      </c>
      <c r="AJ37">
        <v>0</v>
      </c>
      <c r="AK37">
        <v>13.729979999999996</v>
      </c>
      <c r="AL37">
        <v>18.001100000000001</v>
      </c>
      <c r="AM37">
        <v>1.340856</v>
      </c>
      <c r="AN37">
        <v>0</v>
      </c>
      <c r="AO37">
        <v>0</v>
      </c>
      <c r="AP37">
        <v>0.97601817475591734</v>
      </c>
      <c r="AQ37">
        <v>0</v>
      </c>
      <c r="AR37">
        <v>1.1216000000000004</v>
      </c>
      <c r="AS37">
        <v>2.3918999999999992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678.57932027471008</v>
      </c>
      <c r="DN37">
        <v>25.268182605872912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82.078565134076328</v>
      </c>
      <c r="L38">
        <v>21.78187548510008</v>
      </c>
      <c r="M38">
        <v>0</v>
      </c>
      <c r="N38">
        <v>30.000658645824185</v>
      </c>
      <c r="O38">
        <v>50.376913580894069</v>
      </c>
      <c r="P38">
        <v>61.148110391794177</v>
      </c>
      <c r="Q38">
        <v>2.8944542970973246</v>
      </c>
      <c r="R38">
        <v>10.766068950330315</v>
      </c>
      <c r="S38">
        <v>0.71502590673575128</v>
      </c>
      <c r="T38">
        <v>0</v>
      </c>
      <c r="U38">
        <v>330.95836825679891</v>
      </c>
      <c r="V38">
        <v>5.2680540270135081</v>
      </c>
      <c r="W38">
        <v>11.491688073394496</v>
      </c>
      <c r="X38">
        <v>37.467578756768155</v>
      </c>
      <c r="Y38">
        <v>0</v>
      </c>
      <c r="Z38">
        <v>0</v>
      </c>
      <c r="AA38">
        <v>0</v>
      </c>
      <c r="AB38">
        <v>3.345368000000001</v>
      </c>
      <c r="AC38">
        <v>0</v>
      </c>
      <c r="AD38">
        <v>0</v>
      </c>
      <c r="AE38">
        <v>8.3717191999999994</v>
      </c>
      <c r="AF38">
        <v>0</v>
      </c>
      <c r="AG38">
        <v>0</v>
      </c>
      <c r="AH38">
        <v>4.8108000000000004</v>
      </c>
      <c r="AI38">
        <v>0</v>
      </c>
      <c r="AJ38">
        <v>0</v>
      </c>
      <c r="AK38">
        <v>13.729979999999996</v>
      </c>
      <c r="AL38">
        <v>18.001100000000001</v>
      </c>
      <c r="AM38">
        <v>1.340856</v>
      </c>
      <c r="AN38">
        <v>0</v>
      </c>
      <c r="AO38">
        <v>0</v>
      </c>
      <c r="AP38">
        <v>0.97601817475591734</v>
      </c>
      <c r="AQ38">
        <v>0</v>
      </c>
      <c r="AR38">
        <v>10.094400000000002</v>
      </c>
      <c r="AS38">
        <v>6.2872799999999991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686.3474402697376</v>
      </c>
      <c r="DN38">
        <v>25.557442610845438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82.078565134076328</v>
      </c>
      <c r="L39">
        <v>21.78187548510008</v>
      </c>
      <c r="M39">
        <v>0</v>
      </c>
      <c r="N39">
        <v>30.000658645824185</v>
      </c>
      <c r="O39">
        <v>50.376913580894069</v>
      </c>
      <c r="P39">
        <v>61.148110391794177</v>
      </c>
      <c r="Q39">
        <v>2.8930016051364364</v>
      </c>
      <c r="R39">
        <v>10.766068950330315</v>
      </c>
      <c r="S39">
        <v>0.71502590673575128</v>
      </c>
      <c r="T39">
        <v>0</v>
      </c>
      <c r="U39">
        <v>330.95836825679891</v>
      </c>
      <c r="V39">
        <v>5.2680540270135081</v>
      </c>
      <c r="W39">
        <v>11.491688073394496</v>
      </c>
      <c r="X39">
        <v>37.467578756768155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8.3717191999999994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13.729979999999996</v>
      </c>
      <c r="AL39">
        <v>18.001100000000001</v>
      </c>
      <c r="AM39">
        <v>0</v>
      </c>
      <c r="AN39">
        <v>0</v>
      </c>
      <c r="AO39">
        <v>0</v>
      </c>
      <c r="AP39">
        <v>3.0279337174844412</v>
      </c>
      <c r="AQ39">
        <v>0</v>
      </c>
      <c r="AR39">
        <v>10.094400000000002</v>
      </c>
      <c r="AS39">
        <v>6.2872799999999991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679.16809085091847</v>
      </c>
      <c r="DN39">
        <v>25.290230880432151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82.078565134076328</v>
      </c>
      <c r="L40">
        <v>47.712969852385335</v>
      </c>
      <c r="M40">
        <v>0</v>
      </c>
      <c r="N40">
        <v>30.000658645824185</v>
      </c>
      <c r="O40">
        <v>50.376913580894069</v>
      </c>
      <c r="P40">
        <v>61.148110391794177</v>
      </c>
      <c r="Q40">
        <v>4.4172712680577844</v>
      </c>
      <c r="R40">
        <v>10.766068950330315</v>
      </c>
      <c r="S40">
        <v>1.8134715025906736</v>
      </c>
      <c r="T40">
        <v>0</v>
      </c>
      <c r="U40">
        <v>330.95836825679891</v>
      </c>
      <c r="V40">
        <v>5.2680540270135081</v>
      </c>
      <c r="W40">
        <v>11.491688073394496</v>
      </c>
      <c r="X40">
        <v>37.467578756768155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8.3717191999999994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13.729979999999996</v>
      </c>
      <c r="AL40">
        <v>18.001100000000001</v>
      </c>
      <c r="AM40">
        <v>0</v>
      </c>
      <c r="AN40">
        <v>0</v>
      </c>
      <c r="AO40">
        <v>0</v>
      </c>
      <c r="AP40">
        <v>3.0279337174844412</v>
      </c>
      <c r="AQ40">
        <v>0</v>
      </c>
      <c r="AR40">
        <v>1.1216000000000004</v>
      </c>
      <c r="AS40">
        <v>6.2872799999999991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698.04614243459275</v>
      </c>
      <c r="DN40">
        <v>25.993188922819346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82.078565134076328</v>
      </c>
      <c r="L41">
        <v>47.712969852385335</v>
      </c>
      <c r="M41">
        <v>0</v>
      </c>
      <c r="N41">
        <v>30.000658645824185</v>
      </c>
      <c r="O41">
        <v>50.376913580894069</v>
      </c>
      <c r="P41">
        <v>61.148110391794177</v>
      </c>
      <c r="Q41">
        <v>4.4172712680577844</v>
      </c>
      <c r="R41">
        <v>10.766068950330315</v>
      </c>
      <c r="S41">
        <v>1.8134715025906736</v>
      </c>
      <c r="T41">
        <v>0</v>
      </c>
      <c r="U41">
        <v>330.95836825679891</v>
      </c>
      <c r="V41">
        <v>5.2680540270135081</v>
      </c>
      <c r="W41">
        <v>11.491688073394496</v>
      </c>
      <c r="X41">
        <v>37.467578756768155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8.3717191999999994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13.729979999999996</v>
      </c>
      <c r="AL41">
        <v>3.2461000000000011</v>
      </c>
      <c r="AM41">
        <v>0</v>
      </c>
      <c r="AN41">
        <v>0</v>
      </c>
      <c r="AO41">
        <v>0</v>
      </c>
      <c r="AP41">
        <v>3.0279337174844412</v>
      </c>
      <c r="AQ41">
        <v>0</v>
      </c>
      <c r="AR41">
        <v>2.8040000000000003</v>
      </c>
      <c r="AS41">
        <v>6.2872799999999991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685.44284867299859</v>
      </c>
      <c r="DN41">
        <v>25.523882684413547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82.078565134076328</v>
      </c>
      <c r="L42">
        <v>47.712969852385335</v>
      </c>
      <c r="M42">
        <v>0</v>
      </c>
      <c r="N42">
        <v>30.000658645824185</v>
      </c>
      <c r="O42">
        <v>50.376913580894069</v>
      </c>
      <c r="P42">
        <v>61.148110391794177</v>
      </c>
      <c r="Q42">
        <v>4.4172712680577844</v>
      </c>
      <c r="R42">
        <v>10.766068950330315</v>
      </c>
      <c r="S42">
        <v>1.8134715025906736</v>
      </c>
      <c r="T42">
        <v>0</v>
      </c>
      <c r="U42">
        <v>330.95836825679891</v>
      </c>
      <c r="V42">
        <v>5.2680540270135081</v>
      </c>
      <c r="W42">
        <v>11.491688073394496</v>
      </c>
      <c r="X42">
        <v>37.467578756768155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4.1858595999999997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13.729979999999996</v>
      </c>
      <c r="AL42">
        <v>3.2461000000000011</v>
      </c>
      <c r="AM42">
        <v>0</v>
      </c>
      <c r="AN42">
        <v>0</v>
      </c>
      <c r="AO42">
        <v>0</v>
      </c>
      <c r="AP42">
        <v>3.0279337174844412</v>
      </c>
      <c r="AQ42">
        <v>0</v>
      </c>
      <c r="AR42">
        <v>2.8040000000000003</v>
      </c>
      <c r="AS42">
        <v>6.2872799999999991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681.40726148679437</v>
      </c>
      <c r="DN42">
        <v>25.373610270617757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82.078565134076328</v>
      </c>
      <c r="L43">
        <v>47.713095599639878</v>
      </c>
      <c r="M43">
        <v>0</v>
      </c>
      <c r="N43">
        <v>30.000658645824185</v>
      </c>
      <c r="O43">
        <v>50.376913580894069</v>
      </c>
      <c r="P43">
        <v>61.148110391794177</v>
      </c>
      <c r="Q43">
        <v>3.2792931726907635</v>
      </c>
      <c r="R43">
        <v>10.766068950330315</v>
      </c>
      <c r="S43">
        <v>1.8134715025906736</v>
      </c>
      <c r="T43">
        <v>0</v>
      </c>
      <c r="U43">
        <v>330.95836825679891</v>
      </c>
      <c r="V43">
        <v>5.2680540270135081</v>
      </c>
      <c r="W43">
        <v>11.491688073394496</v>
      </c>
      <c r="X43">
        <v>37.467578756768155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13.729979999999996</v>
      </c>
      <c r="AL43">
        <v>3.2461000000000011</v>
      </c>
      <c r="AM43">
        <v>0</v>
      </c>
      <c r="AN43">
        <v>0</v>
      </c>
      <c r="AO43">
        <v>0</v>
      </c>
      <c r="AP43">
        <v>0.81334847896326457</v>
      </c>
      <c r="AQ43">
        <v>0</v>
      </c>
      <c r="AR43">
        <v>2.2432000000000003</v>
      </c>
      <c r="AS43">
        <v>6.2872799999999991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673.59905121583256</v>
      </c>
      <c r="DN43">
        <v>25.08272335494598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82.078565134076328</v>
      </c>
      <c r="L44">
        <v>47.712734779173786</v>
      </c>
      <c r="M44">
        <v>0</v>
      </c>
      <c r="N44">
        <v>30.000658645824185</v>
      </c>
      <c r="O44">
        <v>50.376913580894069</v>
      </c>
      <c r="P44">
        <v>61.148110391794177</v>
      </c>
      <c r="Q44">
        <v>3.2792931726907635</v>
      </c>
      <c r="R44">
        <v>10.766068950330315</v>
      </c>
      <c r="S44">
        <v>1.8134715025906736</v>
      </c>
      <c r="T44">
        <v>0</v>
      </c>
      <c r="U44">
        <v>330.95836825679891</v>
      </c>
      <c r="V44">
        <v>5.2680540270135081</v>
      </c>
      <c r="W44">
        <v>11.491688073394496</v>
      </c>
      <c r="X44">
        <v>37.467578756768155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13.729979999999996</v>
      </c>
      <c r="AL44">
        <v>3.2461000000000011</v>
      </c>
      <c r="AM44">
        <v>0</v>
      </c>
      <c r="AN44">
        <v>0</v>
      </c>
      <c r="AO44">
        <v>0</v>
      </c>
      <c r="AP44">
        <v>0.81334847896326457</v>
      </c>
      <c r="AQ44">
        <v>0</v>
      </c>
      <c r="AR44">
        <v>2.2432000000000003</v>
      </c>
      <c r="AS44">
        <v>2.3918999999999992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669.84316735060531</v>
      </c>
      <c r="DN44">
        <v>24.942866399707132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82.078565134076328</v>
      </c>
      <c r="L45">
        <v>47.712265529129908</v>
      </c>
      <c r="M45">
        <v>0</v>
      </c>
      <c r="N45">
        <v>30.000658645824185</v>
      </c>
      <c r="O45">
        <v>50.376913580894069</v>
      </c>
      <c r="P45">
        <v>61.148110391794177</v>
      </c>
      <c r="Q45">
        <v>3.2792931726907635</v>
      </c>
      <c r="R45">
        <v>10.766068950330315</v>
      </c>
      <c r="S45">
        <v>1.8134715025906736</v>
      </c>
      <c r="T45">
        <v>0</v>
      </c>
      <c r="U45">
        <v>330.95836825679891</v>
      </c>
      <c r="V45">
        <v>5.2680540270135081</v>
      </c>
      <c r="W45">
        <v>11.491688073394496</v>
      </c>
      <c r="X45">
        <v>37.467578756768155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13.729979999999996</v>
      </c>
      <c r="AL45">
        <v>3.2461000000000011</v>
      </c>
      <c r="AM45">
        <v>0</v>
      </c>
      <c r="AN45">
        <v>0</v>
      </c>
      <c r="AO45">
        <v>0</v>
      </c>
      <c r="AP45">
        <v>0.81334847896326457</v>
      </c>
      <c r="AQ45">
        <v>0</v>
      </c>
      <c r="AR45">
        <v>2.9441999999999999</v>
      </c>
      <c r="AS45">
        <v>2.3918999999999992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670.5185490466381</v>
      </c>
      <c r="DN45">
        <v>24.968015453630553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82.077588486508418</v>
      </c>
      <c r="L46">
        <v>47.712265529129908</v>
      </c>
      <c r="M46">
        <v>0</v>
      </c>
      <c r="N46">
        <v>30.000658645824185</v>
      </c>
      <c r="O46">
        <v>50.376913580894069</v>
      </c>
      <c r="P46">
        <v>61.148110391794177</v>
      </c>
      <c r="Q46">
        <v>4.5313322632423763</v>
      </c>
      <c r="R46">
        <v>10.766068950330315</v>
      </c>
      <c r="S46">
        <v>1.8134715025906736</v>
      </c>
      <c r="T46">
        <v>0</v>
      </c>
      <c r="U46">
        <v>330.95836825679891</v>
      </c>
      <c r="V46">
        <v>5.2680540270135081</v>
      </c>
      <c r="W46">
        <v>11.491688073394496</v>
      </c>
      <c r="X46">
        <v>37.467578756768155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13.729979999999996</v>
      </c>
      <c r="AL46">
        <v>3.2461000000000011</v>
      </c>
      <c r="AM46">
        <v>0</v>
      </c>
      <c r="AN46">
        <v>0</v>
      </c>
      <c r="AO46">
        <v>0</v>
      </c>
      <c r="AP46">
        <v>0.81334847896326457</v>
      </c>
      <c r="AQ46">
        <v>0</v>
      </c>
      <c r="AR46">
        <v>10.094400000000002</v>
      </c>
      <c r="AS46">
        <v>2.3918999999999992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678.61820626113263</v>
      </c>
      <c r="DN46">
        <v>25.269620682119577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82.078600786157594</v>
      </c>
      <c r="L47">
        <v>47.712265529129908</v>
      </c>
      <c r="M47">
        <v>0</v>
      </c>
      <c r="N47">
        <v>30.000658645824185</v>
      </c>
      <c r="O47">
        <v>50.376913580894069</v>
      </c>
      <c r="P47">
        <v>61.148110391794177</v>
      </c>
      <c r="Q47">
        <v>5.2219356446370524</v>
      </c>
      <c r="R47">
        <v>10.766068950330315</v>
      </c>
      <c r="S47">
        <v>1.8134715025906736</v>
      </c>
      <c r="T47">
        <v>0</v>
      </c>
      <c r="U47">
        <v>330.95836825679891</v>
      </c>
      <c r="V47">
        <v>5.2680540270135081</v>
      </c>
      <c r="W47">
        <v>11.491688073394496</v>
      </c>
      <c r="X47">
        <v>37.467578756768155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13.729979999999996</v>
      </c>
      <c r="AL47">
        <v>3.2461000000000011</v>
      </c>
      <c r="AM47">
        <v>0</v>
      </c>
      <c r="AN47">
        <v>0</v>
      </c>
      <c r="AO47">
        <v>0</v>
      </c>
      <c r="AP47">
        <v>0.81334847896326457</v>
      </c>
      <c r="AQ47">
        <v>0</v>
      </c>
      <c r="AR47">
        <v>10.094400000000002</v>
      </c>
      <c r="AS47">
        <v>2.3918999999999992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679.2849929334418</v>
      </c>
      <c r="DN47">
        <v>25.294449690854169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82.078614564204457</v>
      </c>
      <c r="L48">
        <v>47.712265529129908</v>
      </c>
      <c r="M48">
        <v>0</v>
      </c>
      <c r="N48">
        <v>30.000658645824185</v>
      </c>
      <c r="O48">
        <v>50.376913580894069</v>
      </c>
      <c r="P48">
        <v>61.148110391794177</v>
      </c>
      <c r="Q48">
        <v>5.2219356446370524</v>
      </c>
      <c r="R48">
        <v>10.766068950330315</v>
      </c>
      <c r="S48">
        <v>1.8134715025906736</v>
      </c>
      <c r="T48">
        <v>0</v>
      </c>
      <c r="U48">
        <v>330.95836825679891</v>
      </c>
      <c r="V48">
        <v>5.2680540270135081</v>
      </c>
      <c r="W48">
        <v>11.491688073394496</v>
      </c>
      <c r="X48">
        <v>37.467578756768155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13.729979999999996</v>
      </c>
      <c r="AL48">
        <v>3.2461000000000011</v>
      </c>
      <c r="AM48">
        <v>0</v>
      </c>
      <c r="AN48">
        <v>0</v>
      </c>
      <c r="AO48">
        <v>0</v>
      </c>
      <c r="AP48">
        <v>0.81334847896326457</v>
      </c>
      <c r="AQ48">
        <v>0</v>
      </c>
      <c r="AR48">
        <v>2.2432000000000003</v>
      </c>
      <c r="AS48">
        <v>2.3918999999999992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671.71566434314138</v>
      </c>
      <c r="DN48">
        <v>25.012592059201513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82.076227047441861</v>
      </c>
      <c r="L49">
        <v>47.712265529129908</v>
      </c>
      <c r="M49">
        <v>0</v>
      </c>
      <c r="N49">
        <v>30.000658645824185</v>
      </c>
      <c r="O49">
        <v>50.376913580894069</v>
      </c>
      <c r="P49">
        <v>61.148110391794177</v>
      </c>
      <c r="Q49">
        <v>5.2219356446370524</v>
      </c>
      <c r="R49">
        <v>10.766068950330315</v>
      </c>
      <c r="S49">
        <v>1.8134715025906736</v>
      </c>
      <c r="T49">
        <v>0</v>
      </c>
      <c r="U49">
        <v>330.95836825679891</v>
      </c>
      <c r="V49">
        <v>5.2680540270135081</v>
      </c>
      <c r="W49">
        <v>11.491688073394496</v>
      </c>
      <c r="X49">
        <v>37.467578756768155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13.729979999999996</v>
      </c>
      <c r="AL49">
        <v>3.2461000000000011</v>
      </c>
      <c r="AM49">
        <v>0</v>
      </c>
      <c r="AN49">
        <v>0</v>
      </c>
      <c r="AO49">
        <v>0</v>
      </c>
      <c r="AP49">
        <v>0.81334847896326457</v>
      </c>
      <c r="AQ49">
        <v>0</v>
      </c>
      <c r="AR49">
        <v>1.6823999999999999</v>
      </c>
      <c r="AS49">
        <v>2.3918999999999992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671.17269521140008</v>
      </c>
      <c r="DN49">
        <v>24.992373674180296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82.078711653858718</v>
      </c>
      <c r="L50">
        <v>47.713167214826079</v>
      </c>
      <c r="M50">
        <v>0</v>
      </c>
      <c r="N50">
        <v>30.000658645824185</v>
      </c>
      <c r="O50">
        <v>50.376913580894069</v>
      </c>
      <c r="P50">
        <v>61.148110391794177</v>
      </c>
      <c r="Q50">
        <v>5.2219356446370524</v>
      </c>
      <c r="R50">
        <v>10.766068950330315</v>
      </c>
      <c r="S50">
        <v>1.8134715025906736</v>
      </c>
      <c r="T50">
        <v>0</v>
      </c>
      <c r="U50">
        <v>330.95836825679891</v>
      </c>
      <c r="V50">
        <v>5.2680540270135081</v>
      </c>
      <c r="W50">
        <v>11.491688073394496</v>
      </c>
      <c r="X50">
        <v>37.467578756768155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13.729979999999996</v>
      </c>
      <c r="AL50">
        <v>3.2461000000000011</v>
      </c>
      <c r="AM50">
        <v>0</v>
      </c>
      <c r="AN50">
        <v>0</v>
      </c>
      <c r="AO50">
        <v>0</v>
      </c>
      <c r="AP50">
        <v>0.81334847896326457</v>
      </c>
      <c r="AQ50">
        <v>0</v>
      </c>
      <c r="AR50">
        <v>1.6823999999999999</v>
      </c>
      <c r="AS50">
        <v>2.3918999999999992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671.17595994055921</v>
      </c>
      <c r="DN50">
        <v>24.992495237134118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82.427502438644424</v>
      </c>
      <c r="L51">
        <v>47.713167214826079</v>
      </c>
      <c r="M51">
        <v>0</v>
      </c>
      <c r="N51">
        <v>30.000658645824185</v>
      </c>
      <c r="O51">
        <v>50.376913580894069</v>
      </c>
      <c r="P51">
        <v>61.148110391794177</v>
      </c>
      <c r="Q51">
        <v>5.2219356446370524</v>
      </c>
      <c r="R51">
        <v>10.766068950330315</v>
      </c>
      <c r="S51">
        <v>2.8856672104404568</v>
      </c>
      <c r="T51">
        <v>0</v>
      </c>
      <c r="U51">
        <v>330.95836825679891</v>
      </c>
      <c r="V51">
        <v>5.2680540270135081</v>
      </c>
      <c r="W51">
        <v>11.491688073394496</v>
      </c>
      <c r="X51">
        <v>37.467578756768155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13.729979999999996</v>
      </c>
      <c r="AL51">
        <v>3.2461000000000011</v>
      </c>
      <c r="AM51">
        <v>0</v>
      </c>
      <c r="AN51">
        <v>0</v>
      </c>
      <c r="AO51">
        <v>0</v>
      </c>
      <c r="AP51">
        <v>0.81334847896326457</v>
      </c>
      <c r="AQ51">
        <v>0</v>
      </c>
      <c r="AR51">
        <v>2.9441999999999999</v>
      </c>
      <c r="AS51">
        <v>2.3918999999999992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673.76243430079796</v>
      </c>
      <c r="DN51">
        <v>25.088807369530837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82.078706458990894</v>
      </c>
      <c r="L52">
        <v>47.713009072420952</v>
      </c>
      <c r="M52">
        <v>0</v>
      </c>
      <c r="N52">
        <v>30.000658645824185</v>
      </c>
      <c r="O52">
        <v>50.376913580894069</v>
      </c>
      <c r="P52">
        <v>61.148110391794177</v>
      </c>
      <c r="Q52">
        <v>5.2219356446370524</v>
      </c>
      <c r="R52">
        <v>10.766068950330315</v>
      </c>
      <c r="S52">
        <v>2.8856672104404568</v>
      </c>
      <c r="T52">
        <v>0</v>
      </c>
      <c r="U52">
        <v>330.95836825679891</v>
      </c>
      <c r="V52">
        <v>5.2680540270135081</v>
      </c>
      <c r="W52">
        <v>11.491688073394496</v>
      </c>
      <c r="X52">
        <v>37.467578756768155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13.729979999999996</v>
      </c>
      <c r="AL52">
        <v>3.2461000000000011</v>
      </c>
      <c r="AM52">
        <v>0</v>
      </c>
      <c r="AN52">
        <v>0</v>
      </c>
      <c r="AO52">
        <v>0</v>
      </c>
      <c r="AP52">
        <v>0.81334847896326457</v>
      </c>
      <c r="AQ52">
        <v>0</v>
      </c>
      <c r="AR52">
        <v>2.9441999999999999</v>
      </c>
      <c r="AS52">
        <v>2.3918999999999992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673.42600765032455</v>
      </c>
      <c r="DN52">
        <v>25.076279897945565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82.078706458990894</v>
      </c>
      <c r="L53">
        <v>47.712572961034866</v>
      </c>
      <c r="M53">
        <v>0</v>
      </c>
      <c r="N53">
        <v>30.000658645824185</v>
      </c>
      <c r="O53">
        <v>50.376913580894069</v>
      </c>
      <c r="P53">
        <v>61.148110391794177</v>
      </c>
      <c r="Q53">
        <v>5.2219356446370524</v>
      </c>
      <c r="R53">
        <v>10.766312617159338</v>
      </c>
      <c r="S53">
        <v>2.8856672104404568</v>
      </c>
      <c r="T53">
        <v>0</v>
      </c>
      <c r="U53">
        <v>330.95836825679891</v>
      </c>
      <c r="V53">
        <v>5.2680540270135081</v>
      </c>
      <c r="W53">
        <v>11.491688073394496</v>
      </c>
      <c r="X53">
        <v>37.467578756768155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13.729979999999996</v>
      </c>
      <c r="AL53">
        <v>3.2461000000000011</v>
      </c>
      <c r="AM53">
        <v>0</v>
      </c>
      <c r="AN53">
        <v>0</v>
      </c>
      <c r="AO53">
        <v>0</v>
      </c>
      <c r="AP53">
        <v>0.81334847896326457</v>
      </c>
      <c r="AQ53">
        <v>0</v>
      </c>
      <c r="AR53">
        <v>2.9441999999999999</v>
      </c>
      <c r="AS53">
        <v>2.3918999999999992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673.42582227852756</v>
      </c>
      <c r="DN53">
        <v>25.076272825185587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82.078706458990894</v>
      </c>
      <c r="L54">
        <v>47.712572961034866</v>
      </c>
      <c r="M54">
        <v>0</v>
      </c>
      <c r="N54">
        <v>30.000658645824185</v>
      </c>
      <c r="O54">
        <v>50.376913580894069</v>
      </c>
      <c r="P54">
        <v>61.148110391794177</v>
      </c>
      <c r="Q54">
        <v>5.2219356446370524</v>
      </c>
      <c r="R54">
        <v>10.766312617159338</v>
      </c>
      <c r="S54">
        <v>2.8856672104404568</v>
      </c>
      <c r="T54">
        <v>0</v>
      </c>
      <c r="U54">
        <v>330.95836825679891</v>
      </c>
      <c r="V54">
        <v>5.2707814152966401</v>
      </c>
      <c r="W54">
        <v>11.491688073394496</v>
      </c>
      <c r="X54">
        <v>37.467578756768155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13.729979999999996</v>
      </c>
      <c r="AL54">
        <v>3.2461000000000011</v>
      </c>
      <c r="AM54">
        <v>0</v>
      </c>
      <c r="AN54">
        <v>0</v>
      </c>
      <c r="AO54">
        <v>0</v>
      </c>
      <c r="AP54">
        <v>0.81334847896326457</v>
      </c>
      <c r="AQ54">
        <v>0</v>
      </c>
      <c r="AR54">
        <v>1.6823999999999999</v>
      </c>
      <c r="AS54">
        <v>2.3918999999999992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672.21195027193789</v>
      </c>
      <c r="DN54">
        <v>25.031072220058359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82.079768887752266</v>
      </c>
      <c r="L55">
        <v>47.712962137759853</v>
      </c>
      <c r="M55">
        <v>0</v>
      </c>
      <c r="N55">
        <v>30.000658645824185</v>
      </c>
      <c r="O55">
        <v>50.376913580894069</v>
      </c>
      <c r="P55">
        <v>61.148110391794177</v>
      </c>
      <c r="Q55">
        <v>5.4133207792207791</v>
      </c>
      <c r="R55">
        <v>10.766312617159338</v>
      </c>
      <c r="S55">
        <v>6.7078138627187087</v>
      </c>
      <c r="T55">
        <v>0</v>
      </c>
      <c r="U55">
        <v>330.95836825679891</v>
      </c>
      <c r="V55">
        <v>5.2692930496453894</v>
      </c>
      <c r="W55">
        <v>11.491688073394496</v>
      </c>
      <c r="X55">
        <v>37.467578756768155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13.729979999999996</v>
      </c>
      <c r="AL55">
        <v>3.2461000000000011</v>
      </c>
      <c r="AM55">
        <v>0</v>
      </c>
      <c r="AN55">
        <v>0</v>
      </c>
      <c r="AO55">
        <v>0</v>
      </c>
      <c r="AP55">
        <v>0.81334847896326457</v>
      </c>
      <c r="AQ55">
        <v>0</v>
      </c>
      <c r="AR55">
        <v>1.6823999999999999</v>
      </c>
      <c r="AS55">
        <v>2.3918999999999992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676.08136095797488</v>
      </c>
      <c r="DN55">
        <v>25.175156560718538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82.079768887752266</v>
      </c>
      <c r="L56">
        <v>31.117864316583528</v>
      </c>
      <c r="M56">
        <v>0</v>
      </c>
      <c r="N56">
        <v>30.000658645824185</v>
      </c>
      <c r="O56">
        <v>50.376913580894069</v>
      </c>
      <c r="P56">
        <v>61.148110391794177</v>
      </c>
      <c r="Q56">
        <v>2.4370313852813852</v>
      </c>
      <c r="R56">
        <v>10.766312617159338</v>
      </c>
      <c r="S56">
        <v>6.7078138627187087</v>
      </c>
      <c r="T56">
        <v>0</v>
      </c>
      <c r="U56">
        <v>330.95836825679891</v>
      </c>
      <c r="V56">
        <v>5.2692930496453894</v>
      </c>
      <c r="W56">
        <v>11.491688073394496</v>
      </c>
      <c r="X56">
        <v>37.467578756768155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13.729979999999996</v>
      </c>
      <c r="AL56">
        <v>3.2461000000000011</v>
      </c>
      <c r="AM56">
        <v>0</v>
      </c>
      <c r="AN56">
        <v>0</v>
      </c>
      <c r="AO56">
        <v>0</v>
      </c>
      <c r="AP56">
        <v>0.81334847896326457</v>
      </c>
      <c r="AQ56">
        <v>0</v>
      </c>
      <c r="AR56">
        <v>1.6823999999999999</v>
      </c>
      <c r="AS56">
        <v>2.3918999999999992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657.21258657750673</v>
      </c>
      <c r="DN56">
        <v>24.472543726070914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82.079768887752266</v>
      </c>
      <c r="L57">
        <v>31.117864316583528</v>
      </c>
      <c r="M57">
        <v>0</v>
      </c>
      <c r="N57">
        <v>30.000658645824185</v>
      </c>
      <c r="O57">
        <v>50.376913580894069</v>
      </c>
      <c r="P57">
        <v>61.148110391794177</v>
      </c>
      <c r="Q57">
        <v>2.4370313852813852</v>
      </c>
      <c r="R57">
        <v>10.766312617159338</v>
      </c>
      <c r="S57">
        <v>6.7078138627187087</v>
      </c>
      <c r="T57">
        <v>0</v>
      </c>
      <c r="U57">
        <v>330.95836825679891</v>
      </c>
      <c r="V57">
        <v>5.2692930496453894</v>
      </c>
      <c r="W57">
        <v>11.491688073394496</v>
      </c>
      <c r="X57">
        <v>37.467578756768155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13.729979999999996</v>
      </c>
      <c r="AL57">
        <v>3.2461000000000011</v>
      </c>
      <c r="AM57">
        <v>0</v>
      </c>
      <c r="AN57">
        <v>0</v>
      </c>
      <c r="AO57">
        <v>0</v>
      </c>
      <c r="AP57">
        <v>0.65067878317061156</v>
      </c>
      <c r="AQ57">
        <v>0</v>
      </c>
      <c r="AR57">
        <v>1.6823999999999999</v>
      </c>
      <c r="AS57">
        <v>2.3918999999999992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657.05576624763046</v>
      </c>
      <c r="DN57">
        <v>24.466694360154648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82.078706458990894</v>
      </c>
      <c r="L58">
        <v>36.302586696986921</v>
      </c>
      <c r="M58">
        <v>0</v>
      </c>
      <c r="N58">
        <v>30.000658645824185</v>
      </c>
      <c r="O58">
        <v>50.376913580894069</v>
      </c>
      <c r="P58">
        <v>61.148110391794177</v>
      </c>
      <c r="Q58">
        <v>2.4370313852813852</v>
      </c>
      <c r="R58">
        <v>10.766312617159338</v>
      </c>
      <c r="S58">
        <v>6.7078138627187087</v>
      </c>
      <c r="T58">
        <v>0</v>
      </c>
      <c r="U58">
        <v>330.95836825679891</v>
      </c>
      <c r="V58">
        <v>5.2692930496453894</v>
      </c>
      <c r="W58">
        <v>11.491688073394496</v>
      </c>
      <c r="X58">
        <v>37.467578756768155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13.729979999999996</v>
      </c>
      <c r="AL58">
        <v>3.2461000000000011</v>
      </c>
      <c r="AM58">
        <v>0</v>
      </c>
      <c r="AN58">
        <v>0</v>
      </c>
      <c r="AO58">
        <v>0</v>
      </c>
      <c r="AP58">
        <v>0.65067878317061156</v>
      </c>
      <c r="AQ58">
        <v>0</v>
      </c>
      <c r="AR58">
        <v>1.6823999999999999</v>
      </c>
      <c r="AS58">
        <v>2.3918999999999992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662.05333296631386</v>
      </c>
      <c r="DN58">
        <v>24.652787593113175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82.078706458990894</v>
      </c>
      <c r="L59">
        <v>47.712230425774067</v>
      </c>
      <c r="M59">
        <v>0</v>
      </c>
      <c r="N59">
        <v>30.000658645824185</v>
      </c>
      <c r="O59">
        <v>50.376913580894069</v>
      </c>
      <c r="P59">
        <v>61.148110391794177</v>
      </c>
      <c r="Q59">
        <v>4.357994225721785</v>
      </c>
      <c r="R59">
        <v>10.766312617159338</v>
      </c>
      <c r="S59">
        <v>3.5042754056224905</v>
      </c>
      <c r="T59">
        <v>0</v>
      </c>
      <c r="U59">
        <v>330.95836825679891</v>
      </c>
      <c r="V59">
        <v>5.2692930496453894</v>
      </c>
      <c r="W59">
        <v>11.491688073394496</v>
      </c>
      <c r="X59">
        <v>37.467578756768155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13.729979999999996</v>
      </c>
      <c r="AL59">
        <v>3.2461000000000011</v>
      </c>
      <c r="AM59">
        <v>0</v>
      </c>
      <c r="AN59">
        <v>0</v>
      </c>
      <c r="AO59">
        <v>0</v>
      </c>
      <c r="AP59">
        <v>0.65067878317061156</v>
      </c>
      <c r="AQ59">
        <v>0</v>
      </c>
      <c r="AR59">
        <v>1.6823999999999999</v>
      </c>
      <c r="AS59">
        <v>2.3918999999999992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671.81683912947767</v>
      </c>
      <c r="DN59">
        <v>25.016349542080754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82.078706458990894</v>
      </c>
      <c r="L60">
        <v>47.713344782841425</v>
      </c>
      <c r="M60">
        <v>0</v>
      </c>
      <c r="N60">
        <v>30.000658645824185</v>
      </c>
      <c r="O60">
        <v>50.376913580894069</v>
      </c>
      <c r="P60">
        <v>61.148110391794177</v>
      </c>
      <c r="Q60">
        <v>4.357994225721785</v>
      </c>
      <c r="R60">
        <v>10.766068950330315</v>
      </c>
      <c r="S60">
        <v>3.6097605565669695</v>
      </c>
      <c r="T60">
        <v>0</v>
      </c>
      <c r="U60">
        <v>330.95836825679891</v>
      </c>
      <c r="V60">
        <v>5.2680540270135081</v>
      </c>
      <c r="W60">
        <v>11.491688073394496</v>
      </c>
      <c r="X60">
        <v>37.467578756768155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13.729979999999996</v>
      </c>
      <c r="AL60">
        <v>3.2461000000000011</v>
      </c>
      <c r="AM60">
        <v>0</v>
      </c>
      <c r="AN60">
        <v>0</v>
      </c>
      <c r="AO60">
        <v>0</v>
      </c>
      <c r="AP60">
        <v>0.65067878317061156</v>
      </c>
      <c r="AQ60">
        <v>0</v>
      </c>
      <c r="AR60">
        <v>10.094400000000002</v>
      </c>
      <c r="AS60">
        <v>2.3918999999999992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680.02819126840927</v>
      </c>
      <c r="DN60">
        <v>25.322114221700058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82.078706458990894</v>
      </c>
      <c r="L61">
        <v>47.712230425774067</v>
      </c>
      <c r="M61">
        <v>0</v>
      </c>
      <c r="N61">
        <v>30.000658645824185</v>
      </c>
      <c r="O61">
        <v>50.376913580894069</v>
      </c>
      <c r="P61">
        <v>61.148110391794177</v>
      </c>
      <c r="Q61">
        <v>4.357994225721785</v>
      </c>
      <c r="R61">
        <v>10.766068950330315</v>
      </c>
      <c r="S61">
        <v>3.6097605565669695</v>
      </c>
      <c r="T61">
        <v>0</v>
      </c>
      <c r="U61">
        <v>330.95836825679891</v>
      </c>
      <c r="V61">
        <v>5.2680540270135081</v>
      </c>
      <c r="W61">
        <v>11.491688073394496</v>
      </c>
      <c r="X61">
        <v>37.467578756768155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13.729979999999996</v>
      </c>
      <c r="AL61">
        <v>18.001100000000001</v>
      </c>
      <c r="AM61">
        <v>0</v>
      </c>
      <c r="AN61">
        <v>0</v>
      </c>
      <c r="AO61">
        <v>0</v>
      </c>
      <c r="AP61">
        <v>0.65067878317061156</v>
      </c>
      <c r="AQ61">
        <v>0</v>
      </c>
      <c r="AR61">
        <v>2.2432000000000003</v>
      </c>
      <c r="AS61">
        <v>2.3918999999999992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686.68307055263756</v>
      </c>
      <c r="DN61">
        <v>25.569920580404251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82.075771412358137</v>
      </c>
      <c r="L62">
        <v>47.712230425774067</v>
      </c>
      <c r="M62">
        <v>0</v>
      </c>
      <c r="N62">
        <v>30.000658645824185</v>
      </c>
      <c r="O62">
        <v>50.376913580894069</v>
      </c>
      <c r="P62">
        <v>61.148110391794177</v>
      </c>
      <c r="Q62">
        <v>4.357994225721785</v>
      </c>
      <c r="R62">
        <v>10.766068950330315</v>
      </c>
      <c r="S62">
        <v>3.6097605565669695</v>
      </c>
      <c r="T62">
        <v>0</v>
      </c>
      <c r="U62">
        <v>330.95836825679891</v>
      </c>
      <c r="V62">
        <v>5.2680540270135081</v>
      </c>
      <c r="W62">
        <v>11.491688073394496</v>
      </c>
      <c r="X62">
        <v>37.467578756768155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13.729979999999996</v>
      </c>
      <c r="AL62">
        <v>18.001100000000001</v>
      </c>
      <c r="AM62">
        <v>0</v>
      </c>
      <c r="AN62">
        <v>0</v>
      </c>
      <c r="AO62">
        <v>0</v>
      </c>
      <c r="AP62">
        <v>0.65067878317061156</v>
      </c>
      <c r="AQ62">
        <v>0</v>
      </c>
      <c r="AR62">
        <v>2.2432000000000003</v>
      </c>
      <c r="AS62">
        <v>2.3918999999999992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686.68024086918945</v>
      </c>
      <c r="DN62">
        <v>25.569815217219649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82.076626026717548</v>
      </c>
      <c r="L63">
        <v>47.712457648475343</v>
      </c>
      <c r="M63">
        <v>0</v>
      </c>
      <c r="N63">
        <v>30.000658645824185</v>
      </c>
      <c r="O63">
        <v>50.376913580894069</v>
      </c>
      <c r="P63">
        <v>61.148110391794177</v>
      </c>
      <c r="Q63">
        <v>4.357994225721785</v>
      </c>
      <c r="R63">
        <v>10.766068950330315</v>
      </c>
      <c r="S63">
        <v>3.6097605565669695</v>
      </c>
      <c r="T63">
        <v>0</v>
      </c>
      <c r="U63">
        <v>330.95836825679891</v>
      </c>
      <c r="V63">
        <v>5.2680540270135081</v>
      </c>
      <c r="W63">
        <v>11.491688073394496</v>
      </c>
      <c r="X63">
        <v>37.467578756768155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13.729979999999996</v>
      </c>
      <c r="AL63">
        <v>18.001100000000001</v>
      </c>
      <c r="AM63">
        <v>0</v>
      </c>
      <c r="AN63">
        <v>0</v>
      </c>
      <c r="AO63">
        <v>0</v>
      </c>
      <c r="AP63">
        <v>0.65067878317061156</v>
      </c>
      <c r="AQ63">
        <v>0</v>
      </c>
      <c r="AR63">
        <v>2.2432000000000003</v>
      </c>
      <c r="AS63">
        <v>2.3918999999999992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686.68128386581623</v>
      </c>
      <c r="DN63">
        <v>25.569854057653757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82.077336662006275</v>
      </c>
      <c r="L64">
        <v>47.712457648475343</v>
      </c>
      <c r="M64">
        <v>0</v>
      </c>
      <c r="N64">
        <v>30.000658645824185</v>
      </c>
      <c r="O64">
        <v>50.376913580894069</v>
      </c>
      <c r="P64">
        <v>61.148110391794177</v>
      </c>
      <c r="Q64">
        <v>4.357994225721785</v>
      </c>
      <c r="R64">
        <v>10.766068950330315</v>
      </c>
      <c r="S64">
        <v>3.6097605565669695</v>
      </c>
      <c r="T64">
        <v>0</v>
      </c>
      <c r="U64">
        <v>330.95836825679891</v>
      </c>
      <c r="V64">
        <v>5.2680540270135081</v>
      </c>
      <c r="W64">
        <v>11.491688073394496</v>
      </c>
      <c r="X64">
        <v>37.467578756768155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13.729979999999996</v>
      </c>
      <c r="AL64">
        <v>18.001100000000001</v>
      </c>
      <c r="AM64">
        <v>0</v>
      </c>
      <c r="AN64">
        <v>0</v>
      </c>
      <c r="AO64">
        <v>0</v>
      </c>
      <c r="AP64">
        <v>0.65067878317061156</v>
      </c>
      <c r="AQ64">
        <v>0</v>
      </c>
      <c r="AR64">
        <v>2.2432000000000003</v>
      </c>
      <c r="AS64">
        <v>2.3918999999999992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686.68196898497297</v>
      </c>
      <c r="DN64">
        <v>25.569879573785641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82.077336662006275</v>
      </c>
      <c r="L65">
        <v>47.712457648475343</v>
      </c>
      <c r="M65">
        <v>0</v>
      </c>
      <c r="N65">
        <v>30.000658645824185</v>
      </c>
      <c r="O65">
        <v>50.376913580894069</v>
      </c>
      <c r="P65">
        <v>61.148110391794177</v>
      </c>
      <c r="Q65">
        <v>4.357994225721785</v>
      </c>
      <c r="R65">
        <v>10.766068950330315</v>
      </c>
      <c r="S65">
        <v>3.6097605565669695</v>
      </c>
      <c r="T65">
        <v>0</v>
      </c>
      <c r="U65">
        <v>330.95836825679891</v>
      </c>
      <c r="V65">
        <v>5.2680540270135081</v>
      </c>
      <c r="W65">
        <v>11.491688073394496</v>
      </c>
      <c r="X65">
        <v>37.467578756768155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4.1858595999999997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13.729979999999996</v>
      </c>
      <c r="AL65">
        <v>6.4922000000000022</v>
      </c>
      <c r="AM65">
        <v>0</v>
      </c>
      <c r="AN65">
        <v>0</v>
      </c>
      <c r="AO65">
        <v>0</v>
      </c>
      <c r="AP65">
        <v>0.97601817475591734</v>
      </c>
      <c r="AQ65">
        <v>0</v>
      </c>
      <c r="AR65">
        <v>2.2432000000000003</v>
      </c>
      <c r="AS65">
        <v>1.3667999999999998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678.94716736997771</v>
      </c>
      <c r="DN65">
        <v>25.281880180366272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82.078565134076328</v>
      </c>
      <c r="L66">
        <v>47.712457648475343</v>
      </c>
      <c r="M66">
        <v>0</v>
      </c>
      <c r="N66">
        <v>30.000658645824185</v>
      </c>
      <c r="O66">
        <v>50.376913580894069</v>
      </c>
      <c r="P66">
        <v>61.148110391794177</v>
      </c>
      <c r="Q66">
        <v>4.357994225721785</v>
      </c>
      <c r="R66">
        <v>10.766068950330315</v>
      </c>
      <c r="S66">
        <v>3.6097605565669695</v>
      </c>
      <c r="T66">
        <v>0</v>
      </c>
      <c r="U66">
        <v>330.95836825679891</v>
      </c>
      <c r="V66">
        <v>5.2680540270135081</v>
      </c>
      <c r="W66">
        <v>11.491688073394496</v>
      </c>
      <c r="X66">
        <v>37.467578756768155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4.1858595999999997</v>
      </c>
      <c r="AF66">
        <v>0</v>
      </c>
      <c r="AG66">
        <v>0</v>
      </c>
      <c r="AH66">
        <v>0.72162000000000004</v>
      </c>
      <c r="AI66">
        <v>0</v>
      </c>
      <c r="AJ66">
        <v>0</v>
      </c>
      <c r="AK66">
        <v>13.729979999999996</v>
      </c>
      <c r="AL66">
        <v>3.2461000000000011</v>
      </c>
      <c r="AM66">
        <v>0</v>
      </c>
      <c r="AN66">
        <v>0</v>
      </c>
      <c r="AO66">
        <v>0</v>
      </c>
      <c r="AP66">
        <v>0.97601817475591734</v>
      </c>
      <c r="AQ66">
        <v>0</v>
      </c>
      <c r="AR66">
        <v>2.2432000000000003</v>
      </c>
      <c r="AS66">
        <v>1.3667999999999998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676.51450045174806</v>
      </c>
      <c r="DN66">
        <v>25.191295570665922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82.078565134076328</v>
      </c>
      <c r="L67">
        <v>47.713063926652353</v>
      </c>
      <c r="M67">
        <v>0</v>
      </c>
      <c r="N67">
        <v>30.000658645824185</v>
      </c>
      <c r="O67">
        <v>50.376913580894069</v>
      </c>
      <c r="P67">
        <v>61.148110391794177</v>
      </c>
      <c r="Q67">
        <v>4.5003075902612828</v>
      </c>
      <c r="R67">
        <v>10.766068950330315</v>
      </c>
      <c r="S67">
        <v>3.6097605565669695</v>
      </c>
      <c r="T67">
        <v>0</v>
      </c>
      <c r="U67">
        <v>330.95836825679891</v>
      </c>
      <c r="V67">
        <v>5.2680540270135081</v>
      </c>
      <c r="W67">
        <v>11.491688073394496</v>
      </c>
      <c r="X67">
        <v>37.467578756768155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4.1858595999999997</v>
      </c>
      <c r="AF67">
        <v>0</v>
      </c>
      <c r="AG67">
        <v>0</v>
      </c>
      <c r="AH67">
        <v>4.8108000000000004</v>
      </c>
      <c r="AI67">
        <v>0</v>
      </c>
      <c r="AJ67">
        <v>0</v>
      </c>
      <c r="AK67">
        <v>13.729979999999996</v>
      </c>
      <c r="AL67">
        <v>3.2461000000000011</v>
      </c>
      <c r="AM67">
        <v>0</v>
      </c>
      <c r="AN67">
        <v>0</v>
      </c>
      <c r="AO67">
        <v>0</v>
      </c>
      <c r="AP67">
        <v>0.97601817475591734</v>
      </c>
      <c r="AQ67">
        <v>0</v>
      </c>
      <c r="AR67">
        <v>2.2432000000000003</v>
      </c>
      <c r="AS67">
        <v>1.3667999999999998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680.59466768149616</v>
      </c>
      <c r="DN67">
        <v>25.34322798363425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82.078565134076328</v>
      </c>
      <c r="L68">
        <v>47.712493314316283</v>
      </c>
      <c r="M68">
        <v>0</v>
      </c>
      <c r="N68">
        <v>30.000658645824185</v>
      </c>
      <c r="O68">
        <v>50.376913580894069</v>
      </c>
      <c r="P68">
        <v>61.148110391794177</v>
      </c>
      <c r="Q68">
        <v>4.6373127440922186</v>
      </c>
      <c r="R68">
        <v>10.766068950330315</v>
      </c>
      <c r="S68">
        <v>3.6097605565669695</v>
      </c>
      <c r="T68">
        <v>0</v>
      </c>
      <c r="U68">
        <v>330.95836825679891</v>
      </c>
      <c r="V68">
        <v>5.2680540270135081</v>
      </c>
      <c r="W68">
        <v>11.491688073394496</v>
      </c>
      <c r="X68">
        <v>37.467578756768155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4.1858595999999997</v>
      </c>
      <c r="AF68">
        <v>0</v>
      </c>
      <c r="AG68">
        <v>0</v>
      </c>
      <c r="AH68">
        <v>4.8108000000000004</v>
      </c>
      <c r="AI68">
        <v>0</v>
      </c>
      <c r="AJ68">
        <v>0</v>
      </c>
      <c r="AK68">
        <v>13.729979999999996</v>
      </c>
      <c r="AL68">
        <v>3.2461000000000011</v>
      </c>
      <c r="AM68">
        <v>0</v>
      </c>
      <c r="AN68">
        <v>0</v>
      </c>
      <c r="AO68">
        <v>0</v>
      </c>
      <c r="AP68">
        <v>0.97601817475591734</v>
      </c>
      <c r="AQ68">
        <v>0</v>
      </c>
      <c r="AR68">
        <v>2.2432000000000003</v>
      </c>
      <c r="AS68">
        <v>1.3667999999999998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680.72620430670111</v>
      </c>
      <c r="DN68">
        <v>25.348125899924312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82.078565134076328</v>
      </c>
      <c r="L69">
        <v>47.712493314316283</v>
      </c>
      <c r="M69">
        <v>0</v>
      </c>
      <c r="N69">
        <v>30.000658645824185</v>
      </c>
      <c r="O69">
        <v>50.376913580894069</v>
      </c>
      <c r="P69">
        <v>61.148110391794177</v>
      </c>
      <c r="Q69">
        <v>2.1036842105263154</v>
      </c>
      <c r="R69">
        <v>10.766068950330315</v>
      </c>
      <c r="S69">
        <v>3.6097605565669695</v>
      </c>
      <c r="T69">
        <v>0</v>
      </c>
      <c r="U69">
        <v>330.95836825679891</v>
      </c>
      <c r="V69">
        <v>5.2680540270135081</v>
      </c>
      <c r="W69">
        <v>11.491688073394496</v>
      </c>
      <c r="X69">
        <v>37.467578756768155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4.1858595999999997</v>
      </c>
      <c r="AF69">
        <v>0</v>
      </c>
      <c r="AG69">
        <v>0</v>
      </c>
      <c r="AH69">
        <v>9.6216000000000008</v>
      </c>
      <c r="AI69">
        <v>0</v>
      </c>
      <c r="AJ69">
        <v>0</v>
      </c>
      <c r="AK69">
        <v>13.729979999999996</v>
      </c>
      <c r="AL69">
        <v>3.2461000000000011</v>
      </c>
      <c r="AM69">
        <v>0</v>
      </c>
      <c r="AN69">
        <v>0</v>
      </c>
      <c r="AO69">
        <v>0</v>
      </c>
      <c r="AP69">
        <v>3.0279337174844412</v>
      </c>
      <c r="AQ69">
        <v>0</v>
      </c>
      <c r="AR69">
        <v>1.6823999999999999</v>
      </c>
      <c r="AS69">
        <v>1.3667999999999998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684.35908998084665</v>
      </c>
      <c r="DN69">
        <v>25.483527234941199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82.078565134076328</v>
      </c>
      <c r="L70">
        <v>47.712493314316283</v>
      </c>
      <c r="M70">
        <v>0</v>
      </c>
      <c r="N70">
        <v>30.000658645824185</v>
      </c>
      <c r="O70">
        <v>50.376913580894069</v>
      </c>
      <c r="P70">
        <v>61.148110391794177</v>
      </c>
      <c r="Q70">
        <v>2.1036842105263154</v>
      </c>
      <c r="R70">
        <v>10.766068950330315</v>
      </c>
      <c r="S70">
        <v>3.6097605565669695</v>
      </c>
      <c r="T70">
        <v>0</v>
      </c>
      <c r="U70">
        <v>330.95836825679891</v>
      </c>
      <c r="V70">
        <v>5.2680540270135081</v>
      </c>
      <c r="W70">
        <v>11.491688073394496</v>
      </c>
      <c r="X70">
        <v>37.467578756768155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4.1858595999999997</v>
      </c>
      <c r="AF70">
        <v>0</v>
      </c>
      <c r="AG70">
        <v>0</v>
      </c>
      <c r="AH70">
        <v>9.6216000000000008</v>
      </c>
      <c r="AI70">
        <v>0</v>
      </c>
      <c r="AJ70">
        <v>0</v>
      </c>
      <c r="AK70">
        <v>13.729979999999996</v>
      </c>
      <c r="AL70">
        <v>3.2461000000000011</v>
      </c>
      <c r="AM70">
        <v>0</v>
      </c>
      <c r="AN70">
        <v>0</v>
      </c>
      <c r="AO70">
        <v>0</v>
      </c>
      <c r="AP70">
        <v>3.0279337174844412</v>
      </c>
      <c r="AQ70">
        <v>0</v>
      </c>
      <c r="AR70">
        <v>1.6823999999999999</v>
      </c>
      <c r="AS70">
        <v>1.3667999999999998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684.35908998084665</v>
      </c>
      <c r="DN70">
        <v>25.483527234941199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82.078565134076328</v>
      </c>
      <c r="L71">
        <v>47.712493314316283</v>
      </c>
      <c r="M71">
        <v>0</v>
      </c>
      <c r="N71">
        <v>30.000658645824185</v>
      </c>
      <c r="O71">
        <v>50.376913580894069</v>
      </c>
      <c r="P71">
        <v>61.148110391794177</v>
      </c>
      <c r="Q71">
        <v>4.7189126344086016</v>
      </c>
      <c r="R71">
        <v>10.766068950330315</v>
      </c>
      <c r="S71">
        <v>3.6097605565669695</v>
      </c>
      <c r="T71">
        <v>0</v>
      </c>
      <c r="U71">
        <v>330.95836825679891</v>
      </c>
      <c r="V71">
        <v>5.2475235675137029</v>
      </c>
      <c r="W71">
        <v>11.478905383734249</v>
      </c>
      <c r="X71">
        <v>37.443881763879133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4.1858595999999997</v>
      </c>
      <c r="AF71">
        <v>0</v>
      </c>
      <c r="AG71">
        <v>0</v>
      </c>
      <c r="AH71">
        <v>9.6216000000000008</v>
      </c>
      <c r="AI71">
        <v>0</v>
      </c>
      <c r="AJ71">
        <v>0</v>
      </c>
      <c r="AK71">
        <v>13.729979999999996</v>
      </c>
      <c r="AL71">
        <v>3.2461000000000011</v>
      </c>
      <c r="AM71">
        <v>0</v>
      </c>
      <c r="AN71">
        <v>0</v>
      </c>
      <c r="AO71">
        <v>0</v>
      </c>
      <c r="AP71">
        <v>3.0279337174844412</v>
      </c>
      <c r="AQ71">
        <v>0</v>
      </c>
      <c r="AR71">
        <v>1.6823999999999999</v>
      </c>
      <c r="AS71">
        <v>1.3667999999999998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686.87900772624835</v>
      </c>
      <c r="DN71">
        <v>25.521827771372898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82.078565134076328</v>
      </c>
      <c r="L72">
        <v>47.712493314316283</v>
      </c>
      <c r="M72">
        <v>0</v>
      </c>
      <c r="N72">
        <v>30.000658645824185</v>
      </c>
      <c r="O72">
        <v>50.376913580894069</v>
      </c>
      <c r="P72">
        <v>61.148110391794177</v>
      </c>
      <c r="Q72">
        <v>4.7189126344086016</v>
      </c>
      <c r="R72">
        <v>10.766068950330315</v>
      </c>
      <c r="S72">
        <v>3.6097605565669695</v>
      </c>
      <c r="T72">
        <v>0</v>
      </c>
      <c r="U72">
        <v>330.95836825679891</v>
      </c>
      <c r="V72">
        <v>5.2449102589641443</v>
      </c>
      <c r="W72">
        <v>11.478905383734249</v>
      </c>
      <c r="X72">
        <v>37.443881763879126</v>
      </c>
      <c r="Y72">
        <v>0</v>
      </c>
      <c r="Z72">
        <v>0</v>
      </c>
      <c r="AA72">
        <v>0</v>
      </c>
      <c r="AB72">
        <v>0</v>
      </c>
      <c r="AC72">
        <v>0</v>
      </c>
      <c r="AD72">
        <v>2.3149500000000001</v>
      </c>
      <c r="AE72">
        <v>4.1858595999999997</v>
      </c>
      <c r="AF72">
        <v>0</v>
      </c>
      <c r="AG72">
        <v>0</v>
      </c>
      <c r="AH72">
        <v>14.432399999999998</v>
      </c>
      <c r="AI72">
        <v>0</v>
      </c>
      <c r="AJ72">
        <v>0</v>
      </c>
      <c r="AK72">
        <v>13.729979999999996</v>
      </c>
      <c r="AL72">
        <v>3.2461000000000011</v>
      </c>
      <c r="AM72">
        <v>0</v>
      </c>
      <c r="AN72">
        <v>0</v>
      </c>
      <c r="AO72">
        <v>0</v>
      </c>
      <c r="AP72">
        <v>3.0279337174844412</v>
      </c>
      <c r="AQ72">
        <v>0</v>
      </c>
      <c r="AR72">
        <v>1.6823999999999999</v>
      </c>
      <c r="AS72">
        <v>1.3667999999999998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693.74890695002728</v>
      </c>
      <c r="DN72">
        <v>25.775065239044466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82.078565134076328</v>
      </c>
      <c r="L73">
        <v>47.712493314316283</v>
      </c>
      <c r="M73">
        <v>0</v>
      </c>
      <c r="N73">
        <v>30.000658645824185</v>
      </c>
      <c r="O73">
        <v>50.376913580894069</v>
      </c>
      <c r="P73">
        <v>61.148110391794177</v>
      </c>
      <c r="Q73">
        <v>4.7603477932584264</v>
      </c>
      <c r="R73">
        <v>10.766068950330315</v>
      </c>
      <c r="S73">
        <v>3.6097605565669695</v>
      </c>
      <c r="T73">
        <v>0</v>
      </c>
      <c r="U73">
        <v>330.95836825679891</v>
      </c>
      <c r="V73">
        <v>1.0532833083308331</v>
      </c>
      <c r="W73">
        <v>11.478905383734251</v>
      </c>
      <c r="X73">
        <v>37.443881763879119</v>
      </c>
      <c r="Y73">
        <v>0</v>
      </c>
      <c r="Z73">
        <v>0</v>
      </c>
      <c r="AA73">
        <v>1.7858103799901548</v>
      </c>
      <c r="AB73">
        <v>3.345368000000001</v>
      </c>
      <c r="AC73">
        <v>0</v>
      </c>
      <c r="AD73">
        <v>4.6406359999999998</v>
      </c>
      <c r="AE73">
        <v>4.1858595999999997</v>
      </c>
      <c r="AF73">
        <v>0</v>
      </c>
      <c r="AG73">
        <v>0</v>
      </c>
      <c r="AH73">
        <v>18.521580000000004</v>
      </c>
      <c r="AI73">
        <v>0.96990000000000032</v>
      </c>
      <c r="AJ73">
        <v>0</v>
      </c>
      <c r="AK73">
        <v>13.729979999999996</v>
      </c>
      <c r="AL73">
        <v>3.2461000000000011</v>
      </c>
      <c r="AM73">
        <v>0</v>
      </c>
      <c r="AN73">
        <v>0</v>
      </c>
      <c r="AO73">
        <v>0</v>
      </c>
      <c r="AP73">
        <v>0.97601817475591734</v>
      </c>
      <c r="AQ73">
        <v>0</v>
      </c>
      <c r="AR73">
        <v>1.6823999999999999</v>
      </c>
      <c r="AS73">
        <v>1.3667999999999998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703.87886363731661</v>
      </c>
      <c r="DN73">
        <v>21.958945597233303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82.078565134076328</v>
      </c>
      <c r="L74">
        <v>47.712493314316283</v>
      </c>
      <c r="M74">
        <v>0</v>
      </c>
      <c r="N74">
        <v>30.000658645824185</v>
      </c>
      <c r="O74">
        <v>50.376913580894069</v>
      </c>
      <c r="P74">
        <v>61.148110391794177</v>
      </c>
      <c r="Q74">
        <v>4.7603477932584264</v>
      </c>
      <c r="R74">
        <v>10.766068950330315</v>
      </c>
      <c r="S74">
        <v>3.6097605565669695</v>
      </c>
      <c r="T74">
        <v>0</v>
      </c>
      <c r="U74">
        <v>330.95836825679891</v>
      </c>
      <c r="V74">
        <v>1.0532833083308331</v>
      </c>
      <c r="W74">
        <v>11.478905383734249</v>
      </c>
      <c r="X74">
        <v>37.443881763879133</v>
      </c>
      <c r="Y74">
        <v>0</v>
      </c>
      <c r="Z74">
        <v>0</v>
      </c>
      <c r="AA74">
        <v>3.5716207599803096</v>
      </c>
      <c r="AB74">
        <v>3.345368000000001</v>
      </c>
      <c r="AC74">
        <v>0</v>
      </c>
      <c r="AD74">
        <v>4.6406359999999998</v>
      </c>
      <c r="AE74">
        <v>4.1858595999999997</v>
      </c>
      <c r="AF74">
        <v>0</v>
      </c>
      <c r="AG74">
        <v>0</v>
      </c>
      <c r="AH74">
        <v>24.054000000000002</v>
      </c>
      <c r="AI74">
        <v>4.1524652000000009</v>
      </c>
      <c r="AJ74">
        <v>0</v>
      </c>
      <c r="AK74">
        <v>13.729979999999996</v>
      </c>
      <c r="AL74">
        <v>3.2461000000000011</v>
      </c>
      <c r="AM74">
        <v>0</v>
      </c>
      <c r="AN74">
        <v>0</v>
      </c>
      <c r="AO74">
        <v>0</v>
      </c>
      <c r="AP74">
        <v>0.97601817475591734</v>
      </c>
      <c r="AQ74">
        <v>0</v>
      </c>
      <c r="AR74">
        <v>1.6823999999999999</v>
      </c>
      <c r="AS74">
        <v>1.3667999999999998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714.0026683434935</v>
      </c>
      <c r="DN74">
        <v>22.335936471046629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82.078565134076328</v>
      </c>
      <c r="L75">
        <v>47.712493314316283</v>
      </c>
      <c r="M75">
        <v>0</v>
      </c>
      <c r="N75">
        <v>30.000658645824185</v>
      </c>
      <c r="O75">
        <v>50.376913580894069</v>
      </c>
      <c r="P75">
        <v>61.148110391794177</v>
      </c>
      <c r="Q75">
        <v>4.7608220073033705</v>
      </c>
      <c r="R75">
        <v>10.766068950330315</v>
      </c>
      <c r="S75">
        <v>3.6097605565669695</v>
      </c>
      <c r="T75">
        <v>0</v>
      </c>
      <c r="U75">
        <v>330.95836825679891</v>
      </c>
      <c r="V75">
        <v>1.0532833083308331</v>
      </c>
      <c r="W75">
        <v>11.484167316066928</v>
      </c>
      <c r="X75">
        <v>37.44914517149283</v>
      </c>
      <c r="Y75">
        <v>0</v>
      </c>
      <c r="Z75">
        <v>0.55880000000000007</v>
      </c>
      <c r="AA75">
        <v>5.3574311399704637</v>
      </c>
      <c r="AB75">
        <v>6.6907360000000011</v>
      </c>
      <c r="AC75">
        <v>0</v>
      </c>
      <c r="AD75">
        <v>9.2812720000000031</v>
      </c>
      <c r="AE75">
        <v>8.3717191999999994</v>
      </c>
      <c r="AF75">
        <v>0</v>
      </c>
      <c r="AG75">
        <v>0</v>
      </c>
      <c r="AH75">
        <v>28.864799999999995</v>
      </c>
      <c r="AI75">
        <v>8.3049304000000017</v>
      </c>
      <c r="AJ75">
        <v>0</v>
      </c>
      <c r="AK75">
        <v>13.729979999999996</v>
      </c>
      <c r="AL75">
        <v>3.2461000000000011</v>
      </c>
      <c r="AM75">
        <v>1.1512400000000003</v>
      </c>
      <c r="AN75">
        <v>0</v>
      </c>
      <c r="AO75">
        <v>0</v>
      </c>
      <c r="AP75">
        <v>0.97601817475591734</v>
      </c>
      <c r="AQ75">
        <v>0</v>
      </c>
      <c r="AR75">
        <v>1.6823999999999999</v>
      </c>
      <c r="AS75">
        <v>1.3667999999999998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737.75093320525184</v>
      </c>
      <c r="DN75">
        <v>23.229650343269796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82.078565134076328</v>
      </c>
      <c r="L76">
        <v>47.712493314316283</v>
      </c>
      <c r="M76">
        <v>0</v>
      </c>
      <c r="N76">
        <v>30.000658645824185</v>
      </c>
      <c r="O76">
        <v>50.376913580894069</v>
      </c>
      <c r="P76">
        <v>61.148110391794177</v>
      </c>
      <c r="Q76">
        <v>4.7608220073033705</v>
      </c>
      <c r="R76">
        <v>10.766068950330315</v>
      </c>
      <c r="S76">
        <v>3.6097605565669695</v>
      </c>
      <c r="T76">
        <v>0</v>
      </c>
      <c r="U76">
        <v>330.95836825679891</v>
      </c>
      <c r="V76">
        <v>1.0532833083308331</v>
      </c>
      <c r="W76">
        <v>11.484167316066928</v>
      </c>
      <c r="X76">
        <v>37.44914517149283</v>
      </c>
      <c r="Y76">
        <v>0</v>
      </c>
      <c r="Z76">
        <v>3.3125664000000006</v>
      </c>
      <c r="AA76">
        <v>10.032642584214354</v>
      </c>
      <c r="AB76">
        <v>10.036104000000002</v>
      </c>
      <c r="AC76">
        <v>2.4578399999999991</v>
      </c>
      <c r="AD76">
        <v>9.2812720000000031</v>
      </c>
      <c r="AE76">
        <v>12.5575788</v>
      </c>
      <c r="AF76">
        <v>0</v>
      </c>
      <c r="AG76">
        <v>0</v>
      </c>
      <c r="AH76">
        <v>35.648028000000004</v>
      </c>
      <c r="AI76">
        <v>8.3049304000000017</v>
      </c>
      <c r="AJ76">
        <v>0</v>
      </c>
      <c r="AK76">
        <v>13.729979999999996</v>
      </c>
      <c r="AL76">
        <v>3.2461000000000011</v>
      </c>
      <c r="AM76">
        <v>2.6762944000000006</v>
      </c>
      <c r="AN76">
        <v>0</v>
      </c>
      <c r="AO76">
        <v>0</v>
      </c>
      <c r="AP76">
        <v>0.97601817475591734</v>
      </c>
      <c r="AQ76">
        <v>0</v>
      </c>
      <c r="AR76">
        <v>2.2432000000000003</v>
      </c>
      <c r="AS76">
        <v>1.3667999999999998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765.6645761982179</v>
      </c>
      <c r="DN76">
        <v>21.603135194547605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82.078565134076328</v>
      </c>
      <c r="L77">
        <v>51.862189152931506</v>
      </c>
      <c r="M77">
        <v>0</v>
      </c>
      <c r="N77">
        <v>30.000658645824185</v>
      </c>
      <c r="O77">
        <v>50.376913580894069</v>
      </c>
      <c r="P77">
        <v>61.148110391794177</v>
      </c>
      <c r="Q77">
        <v>4.7607889775407077</v>
      </c>
      <c r="R77">
        <v>10.766068950330315</v>
      </c>
      <c r="S77">
        <v>3.6097605565669695</v>
      </c>
      <c r="T77">
        <v>0</v>
      </c>
      <c r="U77">
        <v>330.95836825679891</v>
      </c>
      <c r="V77">
        <v>1.0532833083308331</v>
      </c>
      <c r="W77">
        <v>11.484167316066928</v>
      </c>
      <c r="X77">
        <v>37.44914517149283</v>
      </c>
      <c r="Y77">
        <v>0</v>
      </c>
      <c r="Z77">
        <v>3.3125664000000006</v>
      </c>
      <c r="AA77">
        <v>10.032642584214354</v>
      </c>
      <c r="AB77">
        <v>10.036104000000002</v>
      </c>
      <c r="AC77">
        <v>2.4578399999999991</v>
      </c>
      <c r="AD77">
        <v>9.2812720000000031</v>
      </c>
      <c r="AE77">
        <v>12.5575788</v>
      </c>
      <c r="AF77">
        <v>0</v>
      </c>
      <c r="AG77">
        <v>0</v>
      </c>
      <c r="AH77">
        <v>35.648028000000004</v>
      </c>
      <c r="AI77">
        <v>8.3049304000000017</v>
      </c>
      <c r="AJ77">
        <v>0</v>
      </c>
      <c r="AK77">
        <v>13.729979999999996</v>
      </c>
      <c r="AL77">
        <v>3.2461000000000011</v>
      </c>
      <c r="AM77">
        <v>2.6762944000000006</v>
      </c>
      <c r="AN77">
        <v>0</v>
      </c>
      <c r="AO77">
        <v>0</v>
      </c>
      <c r="AP77">
        <v>0.97601817475591734</v>
      </c>
      <c r="AQ77">
        <v>0</v>
      </c>
      <c r="AR77">
        <v>10.094400000000002</v>
      </c>
      <c r="AS77">
        <v>2.0501999999999998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777.89347394696358</v>
      </c>
      <c r="DN77">
        <v>22.058500254654454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82.078565134076328</v>
      </c>
      <c r="L78">
        <v>51.862189152931506</v>
      </c>
      <c r="M78">
        <v>0</v>
      </c>
      <c r="N78">
        <v>30.000658645824185</v>
      </c>
      <c r="O78">
        <v>50.376913580894069</v>
      </c>
      <c r="P78">
        <v>61.148110391794177</v>
      </c>
      <c r="Q78">
        <v>4.7607889775407077</v>
      </c>
      <c r="R78">
        <v>10.766068950330315</v>
      </c>
      <c r="S78">
        <v>3.6097605565669695</v>
      </c>
      <c r="T78">
        <v>0</v>
      </c>
      <c r="U78">
        <v>330.95836825679891</v>
      </c>
      <c r="V78">
        <v>3.3434221587301587</v>
      </c>
      <c r="W78">
        <v>11.484167316066928</v>
      </c>
      <c r="X78">
        <v>37.44914517149283</v>
      </c>
      <c r="Y78">
        <v>0</v>
      </c>
      <c r="Z78">
        <v>3.3125664000000006</v>
      </c>
      <c r="AA78">
        <v>10.032642584214354</v>
      </c>
      <c r="AB78">
        <v>10.036104000000002</v>
      </c>
      <c r="AC78">
        <v>2.4578399999999991</v>
      </c>
      <c r="AD78">
        <v>9.2812720000000031</v>
      </c>
      <c r="AE78">
        <v>12.5575788</v>
      </c>
      <c r="AF78">
        <v>0</v>
      </c>
      <c r="AG78">
        <v>0</v>
      </c>
      <c r="AH78">
        <v>35.648028000000004</v>
      </c>
      <c r="AI78">
        <v>8.3049304000000017</v>
      </c>
      <c r="AJ78">
        <v>0</v>
      </c>
      <c r="AK78">
        <v>13.729979999999996</v>
      </c>
      <c r="AL78">
        <v>3.2461000000000011</v>
      </c>
      <c r="AM78">
        <v>2.6762944000000006</v>
      </c>
      <c r="AN78">
        <v>0</v>
      </c>
      <c r="AO78">
        <v>0</v>
      </c>
      <c r="AP78">
        <v>0.97601817475591734</v>
      </c>
      <c r="AQ78">
        <v>0</v>
      </c>
      <c r="AR78">
        <v>10.094400000000002</v>
      </c>
      <c r="AS78">
        <v>2.0501999999999998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777.89266990735609</v>
      </c>
      <c r="DN78">
        <v>24.349443144661166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82.078565134076328</v>
      </c>
      <c r="L79">
        <v>51.862189152931506</v>
      </c>
      <c r="M79">
        <v>0</v>
      </c>
      <c r="N79">
        <v>30.000658645824185</v>
      </c>
      <c r="O79">
        <v>50.376913580894069</v>
      </c>
      <c r="P79">
        <v>61.148110391794177</v>
      </c>
      <c r="Q79">
        <v>4.8865809644614542</v>
      </c>
      <c r="R79">
        <v>10.766068950330315</v>
      </c>
      <c r="S79">
        <v>3.6097605565669695</v>
      </c>
      <c r="T79">
        <v>0</v>
      </c>
      <c r="U79">
        <v>330.95836825679891</v>
      </c>
      <c r="V79">
        <v>5.2680540270135081</v>
      </c>
      <c r="W79">
        <v>11.491688073394496</v>
      </c>
      <c r="X79">
        <v>37.44914517149283</v>
      </c>
      <c r="Y79">
        <v>0</v>
      </c>
      <c r="Z79">
        <v>3.3125664000000006</v>
      </c>
      <c r="AA79">
        <v>6.6215441055814726</v>
      </c>
      <c r="AB79">
        <v>10.036104000000002</v>
      </c>
      <c r="AC79">
        <v>3.8807999999999998</v>
      </c>
      <c r="AD79">
        <v>9.2812720000000031</v>
      </c>
      <c r="AE79">
        <v>12.5575788</v>
      </c>
      <c r="AF79">
        <v>0</v>
      </c>
      <c r="AG79">
        <v>0</v>
      </c>
      <c r="AH79">
        <v>35.648028000000004</v>
      </c>
      <c r="AI79">
        <v>4.1524652000000009</v>
      </c>
      <c r="AJ79">
        <v>0</v>
      </c>
      <c r="AK79">
        <v>13.729979999999996</v>
      </c>
      <c r="AL79">
        <v>3.2461000000000011</v>
      </c>
      <c r="AM79">
        <v>2.6762944000000006</v>
      </c>
      <c r="AN79">
        <v>0</v>
      </c>
      <c r="AO79">
        <v>0</v>
      </c>
      <c r="AP79">
        <v>0.97601817475591734</v>
      </c>
      <c r="AQ79">
        <v>0</v>
      </c>
      <c r="AR79">
        <v>10.094400000000002</v>
      </c>
      <c r="AS79">
        <v>2.0501999999999998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769.52264933402648</v>
      </c>
      <c r="DN79">
        <v>28.636804651889513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82.078565134076328</v>
      </c>
      <c r="L80">
        <v>51.862189152931506</v>
      </c>
      <c r="M80">
        <v>0</v>
      </c>
      <c r="N80">
        <v>30.000658645824185</v>
      </c>
      <c r="O80">
        <v>50.376913580894069</v>
      </c>
      <c r="P80">
        <v>61.148110391794177</v>
      </c>
      <c r="Q80">
        <v>4.9479674108108105</v>
      </c>
      <c r="R80">
        <v>10.766068950330315</v>
      </c>
      <c r="S80">
        <v>3.6097605565669695</v>
      </c>
      <c r="T80">
        <v>0</v>
      </c>
      <c r="U80">
        <v>330.95836825679891</v>
      </c>
      <c r="V80">
        <v>5.2680540270135081</v>
      </c>
      <c r="W80">
        <v>11.491688073394496</v>
      </c>
      <c r="X80">
        <v>37.44914517149283</v>
      </c>
      <c r="Y80">
        <v>0</v>
      </c>
      <c r="Z80">
        <v>3.3125664000000006</v>
      </c>
      <c r="AA80">
        <v>6.6215441055814726</v>
      </c>
      <c r="AB80">
        <v>10.036104000000002</v>
      </c>
      <c r="AC80">
        <v>3.8807999999999998</v>
      </c>
      <c r="AD80">
        <v>9.2812720000000031</v>
      </c>
      <c r="AE80">
        <v>12.5575788</v>
      </c>
      <c r="AF80">
        <v>0</v>
      </c>
      <c r="AG80">
        <v>0</v>
      </c>
      <c r="AH80">
        <v>35.648028000000004</v>
      </c>
      <c r="AI80">
        <v>0.96990000000000032</v>
      </c>
      <c r="AJ80">
        <v>0</v>
      </c>
      <c r="AK80">
        <v>13.729979999999996</v>
      </c>
      <c r="AL80">
        <v>3.2461000000000011</v>
      </c>
      <c r="AM80">
        <v>2.6762944000000006</v>
      </c>
      <c r="AN80">
        <v>0</v>
      </c>
      <c r="AO80">
        <v>0</v>
      </c>
      <c r="AP80">
        <v>0.97601817475591734</v>
      </c>
      <c r="AQ80">
        <v>0</v>
      </c>
      <c r="AR80">
        <v>2.2432000000000003</v>
      </c>
      <c r="AS80">
        <v>2.0501999999999998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758.94417923152207</v>
      </c>
      <c r="DN80">
        <v>28.2428960007434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82.078565134076328</v>
      </c>
      <c r="L81">
        <v>51.861537700620715</v>
      </c>
      <c r="M81">
        <v>0</v>
      </c>
      <c r="N81">
        <v>30.000658645824185</v>
      </c>
      <c r="O81">
        <v>50.376913580894069</v>
      </c>
      <c r="P81">
        <v>61.148110391794177</v>
      </c>
      <c r="Q81">
        <v>5.2217274452554747</v>
      </c>
      <c r="R81">
        <v>10.766068950330315</v>
      </c>
      <c r="S81">
        <v>1.2553099462365589</v>
      </c>
      <c r="T81">
        <v>0</v>
      </c>
      <c r="U81">
        <v>330.95836825679891</v>
      </c>
      <c r="V81">
        <v>5.2680540270135081</v>
      </c>
      <c r="W81">
        <v>11.491688073394496</v>
      </c>
      <c r="X81">
        <v>37.467578756768155</v>
      </c>
      <c r="Y81">
        <v>0</v>
      </c>
      <c r="Z81">
        <v>3.3125664000000006</v>
      </c>
      <c r="AA81">
        <v>6.6215441055814726</v>
      </c>
      <c r="AB81">
        <v>10.036104000000002</v>
      </c>
      <c r="AC81">
        <v>3.8807999999999998</v>
      </c>
      <c r="AD81">
        <v>9.2812720000000031</v>
      </c>
      <c r="AE81">
        <v>12.5575788</v>
      </c>
      <c r="AF81">
        <v>0</v>
      </c>
      <c r="AG81">
        <v>0</v>
      </c>
      <c r="AH81">
        <v>33.675600000000003</v>
      </c>
      <c r="AI81">
        <v>0</v>
      </c>
      <c r="AJ81">
        <v>0</v>
      </c>
      <c r="AK81">
        <v>13.729979999999996</v>
      </c>
      <c r="AL81">
        <v>3.2461000000000011</v>
      </c>
      <c r="AM81">
        <v>2.6762944000000006</v>
      </c>
      <c r="AN81">
        <v>0</v>
      </c>
      <c r="AO81">
        <v>0</v>
      </c>
      <c r="AP81">
        <v>0.97601817475591734</v>
      </c>
      <c r="AQ81">
        <v>0</v>
      </c>
      <c r="AR81">
        <v>1.6823999999999999</v>
      </c>
      <c r="AS81">
        <v>1.3667999999999998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752.90177050152192</v>
      </c>
      <c r="DN81">
        <v>28.035868287822424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82.078565134076328</v>
      </c>
      <c r="L82">
        <v>51.861537700620715</v>
      </c>
      <c r="M82">
        <v>0</v>
      </c>
      <c r="N82">
        <v>30.000658645824185</v>
      </c>
      <c r="O82">
        <v>50.376913580894069</v>
      </c>
      <c r="P82">
        <v>61.148110391794177</v>
      </c>
      <c r="Q82">
        <v>5.2217274452554747</v>
      </c>
      <c r="R82">
        <v>10.766068950330315</v>
      </c>
      <c r="S82">
        <v>1.2553099462365589</v>
      </c>
      <c r="T82">
        <v>0</v>
      </c>
      <c r="U82">
        <v>330.95836825679891</v>
      </c>
      <c r="V82">
        <v>5.2680540270135081</v>
      </c>
      <c r="W82">
        <v>11.491688073394496</v>
      </c>
      <c r="X82">
        <v>37.467578756768155</v>
      </c>
      <c r="Y82">
        <v>0</v>
      </c>
      <c r="Z82">
        <v>3.3125664000000006</v>
      </c>
      <c r="AA82">
        <v>3.2505761972854503</v>
      </c>
      <c r="AB82">
        <v>6.6907360000000011</v>
      </c>
      <c r="AC82">
        <v>0</v>
      </c>
      <c r="AD82">
        <v>4.6406359999999998</v>
      </c>
      <c r="AE82">
        <v>12.5575788</v>
      </c>
      <c r="AF82">
        <v>0</v>
      </c>
      <c r="AG82">
        <v>0</v>
      </c>
      <c r="AH82">
        <v>31.029660000000003</v>
      </c>
      <c r="AI82">
        <v>0</v>
      </c>
      <c r="AJ82">
        <v>0</v>
      </c>
      <c r="AK82">
        <v>13.729979999999996</v>
      </c>
      <c r="AL82">
        <v>3.2461000000000011</v>
      </c>
      <c r="AM82">
        <v>2.6762944000000006</v>
      </c>
      <c r="AN82">
        <v>0</v>
      </c>
      <c r="AO82">
        <v>0</v>
      </c>
      <c r="AP82">
        <v>0.97601817475591734</v>
      </c>
      <c r="AQ82">
        <v>0</v>
      </c>
      <c r="AR82">
        <v>1.6823999999999999</v>
      </c>
      <c r="AS82">
        <v>1.3667999999999998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735.66016012454577</v>
      </c>
      <c r="DN82">
        <v>27.393766756502323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44.413926410717828</v>
      </c>
      <c r="L83">
        <v>22.819500739612778</v>
      </c>
      <c r="M83">
        <v>0</v>
      </c>
      <c r="N83">
        <v>30.000658645824185</v>
      </c>
      <c r="O83">
        <v>50.376913580894069</v>
      </c>
      <c r="P83">
        <v>61.148110391794177</v>
      </c>
      <c r="Q83">
        <v>2.9241304554744527</v>
      </c>
      <c r="R83">
        <v>10.766068950330315</v>
      </c>
      <c r="S83">
        <v>1.9593936753926697</v>
      </c>
      <c r="T83">
        <v>0</v>
      </c>
      <c r="U83">
        <v>330.95836825679891</v>
      </c>
      <c r="V83">
        <v>5.2680540270135081</v>
      </c>
      <c r="W83">
        <v>11.491688073394496</v>
      </c>
      <c r="X83">
        <v>37.467578756768155</v>
      </c>
      <c r="Y83">
        <v>0</v>
      </c>
      <c r="Z83">
        <v>1.6562832000000001</v>
      </c>
      <c r="AA83">
        <v>0</v>
      </c>
      <c r="AB83">
        <v>3.345368000000001</v>
      </c>
      <c r="AC83">
        <v>0</v>
      </c>
      <c r="AD83">
        <v>2.3149500000000001</v>
      </c>
      <c r="AE83">
        <v>8.3717191999999994</v>
      </c>
      <c r="AF83">
        <v>0</v>
      </c>
      <c r="AG83">
        <v>0</v>
      </c>
      <c r="AH83">
        <v>19.243200000000002</v>
      </c>
      <c r="AI83">
        <v>0</v>
      </c>
      <c r="AJ83">
        <v>0</v>
      </c>
      <c r="AK83">
        <v>13.729979999999996</v>
      </c>
      <c r="AL83">
        <v>3.2461000000000011</v>
      </c>
      <c r="AM83">
        <v>2.6762944000000006</v>
      </c>
      <c r="AN83">
        <v>0</v>
      </c>
      <c r="AO83">
        <v>0</v>
      </c>
      <c r="AP83">
        <v>0.97601817475591734</v>
      </c>
      <c r="AQ83">
        <v>0</v>
      </c>
      <c r="AR83">
        <v>1.6823999999999999</v>
      </c>
      <c r="AS83">
        <v>1.3667999999999998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644.21494159257929</v>
      </c>
      <c r="DN83">
        <v>23.988563346192038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39.997479190911619</v>
      </c>
      <c r="L84">
        <v>22.819500739612778</v>
      </c>
      <c r="M84">
        <v>0</v>
      </c>
      <c r="N84">
        <v>30.000658645824185</v>
      </c>
      <c r="O84">
        <v>50.376913580894069</v>
      </c>
      <c r="P84">
        <v>61.148110391794177</v>
      </c>
      <c r="Q84">
        <v>2.9241304554744527</v>
      </c>
      <c r="R84">
        <v>10.766068950330315</v>
      </c>
      <c r="S84">
        <v>1.9593936753926697</v>
      </c>
      <c r="T84">
        <v>0</v>
      </c>
      <c r="U84">
        <v>330.95836825679891</v>
      </c>
      <c r="V84">
        <v>5.2680540270135081</v>
      </c>
      <c r="W84">
        <v>11.491688073394496</v>
      </c>
      <c r="X84">
        <v>37.467578756768155</v>
      </c>
      <c r="Y84">
        <v>0</v>
      </c>
      <c r="Z84">
        <v>1.6562832000000001</v>
      </c>
      <c r="AA84">
        <v>0</v>
      </c>
      <c r="AB84">
        <v>0</v>
      </c>
      <c r="AC84">
        <v>0</v>
      </c>
      <c r="AD84">
        <v>0</v>
      </c>
      <c r="AE84">
        <v>4.1858595999999997</v>
      </c>
      <c r="AF84">
        <v>0</v>
      </c>
      <c r="AG84">
        <v>0</v>
      </c>
      <c r="AH84">
        <v>14.432399999999998</v>
      </c>
      <c r="AI84">
        <v>0</v>
      </c>
      <c r="AJ84">
        <v>0</v>
      </c>
      <c r="AK84">
        <v>13.729979999999996</v>
      </c>
      <c r="AL84">
        <v>3.2461000000000011</v>
      </c>
      <c r="AM84">
        <v>2.6762944000000006</v>
      </c>
      <c r="AN84">
        <v>0</v>
      </c>
      <c r="AO84">
        <v>0</v>
      </c>
      <c r="AP84">
        <v>0.97601817475591734</v>
      </c>
      <c r="AQ84">
        <v>0</v>
      </c>
      <c r="AR84">
        <v>1.6823999999999999</v>
      </c>
      <c r="AS84">
        <v>1.3667999999999998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625.82625271225754</v>
      </c>
      <c r="DN84">
        <v>23.303827406707548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39.997479190911619</v>
      </c>
      <c r="L85">
        <v>22.819001484053427</v>
      </c>
      <c r="M85">
        <v>0</v>
      </c>
      <c r="N85">
        <v>30.000658645824185</v>
      </c>
      <c r="O85">
        <v>50.376913580894069</v>
      </c>
      <c r="P85">
        <v>61.148110391794177</v>
      </c>
      <c r="Q85">
        <v>2.9241304554744527</v>
      </c>
      <c r="R85">
        <v>10.766068950330315</v>
      </c>
      <c r="S85">
        <v>1.9593936753926697</v>
      </c>
      <c r="T85">
        <v>0</v>
      </c>
      <c r="U85">
        <v>330.95836825679891</v>
      </c>
      <c r="V85">
        <v>5.2680540270135081</v>
      </c>
      <c r="W85">
        <v>11.491688073394496</v>
      </c>
      <c r="X85">
        <v>37.467578756768155</v>
      </c>
      <c r="Y85">
        <v>0</v>
      </c>
      <c r="Z85">
        <v>1.6562832000000001</v>
      </c>
      <c r="AA85">
        <v>0</v>
      </c>
      <c r="AB85">
        <v>0</v>
      </c>
      <c r="AC85">
        <v>0</v>
      </c>
      <c r="AD85">
        <v>0</v>
      </c>
      <c r="AE85">
        <v>4.1858595999999997</v>
      </c>
      <c r="AF85">
        <v>0</v>
      </c>
      <c r="AG85">
        <v>0</v>
      </c>
      <c r="AH85">
        <v>9.6216000000000008</v>
      </c>
      <c r="AI85">
        <v>0</v>
      </c>
      <c r="AJ85">
        <v>0</v>
      </c>
      <c r="AK85">
        <v>13.729979999999996</v>
      </c>
      <c r="AL85">
        <v>3.2461000000000011</v>
      </c>
      <c r="AM85">
        <v>2.6762944000000006</v>
      </c>
      <c r="AN85">
        <v>0</v>
      </c>
      <c r="AO85">
        <v>0</v>
      </c>
      <c r="AP85">
        <v>0.97601817475591734</v>
      </c>
      <c r="AQ85">
        <v>0</v>
      </c>
      <c r="AR85">
        <v>2.8040000000000003</v>
      </c>
      <c r="AS85">
        <v>1.3667999999999998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622.26901375991497</v>
      </c>
      <c r="DN85">
        <v>23.171367103490613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39.997479190911619</v>
      </c>
      <c r="L86">
        <v>22.819096380131143</v>
      </c>
      <c r="M86">
        <v>0</v>
      </c>
      <c r="N86">
        <v>30.000658645824185</v>
      </c>
      <c r="O86">
        <v>50.376913580894069</v>
      </c>
      <c r="P86">
        <v>61.148110391794177</v>
      </c>
      <c r="Q86">
        <v>3.6085014131386863</v>
      </c>
      <c r="R86">
        <v>10.766068950330315</v>
      </c>
      <c r="S86">
        <v>1.9593936753926697</v>
      </c>
      <c r="T86">
        <v>0</v>
      </c>
      <c r="U86">
        <v>330.95836825679891</v>
      </c>
      <c r="V86">
        <v>5.2680540270135081</v>
      </c>
      <c r="W86">
        <v>11.491688073394496</v>
      </c>
      <c r="X86">
        <v>37.467578756768155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4.1858595999999997</v>
      </c>
      <c r="AF86">
        <v>0</v>
      </c>
      <c r="AG86">
        <v>0</v>
      </c>
      <c r="AH86">
        <v>9.6216000000000008</v>
      </c>
      <c r="AI86">
        <v>0</v>
      </c>
      <c r="AJ86">
        <v>0</v>
      </c>
      <c r="AK86">
        <v>13.729979999999996</v>
      </c>
      <c r="AL86">
        <v>3.2461000000000011</v>
      </c>
      <c r="AM86">
        <v>1.2494340000000004</v>
      </c>
      <c r="AN86">
        <v>0</v>
      </c>
      <c r="AO86">
        <v>0</v>
      </c>
      <c r="AP86">
        <v>0.97601817475591734</v>
      </c>
      <c r="AQ86">
        <v>0</v>
      </c>
      <c r="AR86">
        <v>2.8040000000000003</v>
      </c>
      <c r="AS86">
        <v>1.3667999999999998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619.95644869635555</v>
      </c>
      <c r="DN86">
        <v>23.08525442079209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39.997479190911619</v>
      </c>
      <c r="L87">
        <v>22.819315275682563</v>
      </c>
      <c r="M87">
        <v>0</v>
      </c>
      <c r="N87">
        <v>30.000658645824185</v>
      </c>
      <c r="O87">
        <v>50.376913580894069</v>
      </c>
      <c r="P87">
        <v>61.148110391794177</v>
      </c>
      <c r="Q87">
        <v>3.6085014131386863</v>
      </c>
      <c r="R87">
        <v>10.766068950330315</v>
      </c>
      <c r="S87">
        <v>2.2312278630460445</v>
      </c>
      <c r="T87">
        <v>0</v>
      </c>
      <c r="U87">
        <v>330.95836825679891</v>
      </c>
      <c r="V87">
        <v>5.2680540270135081</v>
      </c>
      <c r="W87">
        <v>11.491688073394496</v>
      </c>
      <c r="X87">
        <v>37.467578756768155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4.1858595999999997</v>
      </c>
      <c r="AF87">
        <v>0</v>
      </c>
      <c r="AG87">
        <v>0</v>
      </c>
      <c r="AH87">
        <v>4.8108000000000004</v>
      </c>
      <c r="AI87">
        <v>0</v>
      </c>
      <c r="AJ87">
        <v>0</v>
      </c>
      <c r="AK87">
        <v>13.729979999999996</v>
      </c>
      <c r="AL87">
        <v>3.2461000000000011</v>
      </c>
      <c r="AM87">
        <v>1.0158000000000003</v>
      </c>
      <c r="AN87">
        <v>0</v>
      </c>
      <c r="AO87">
        <v>0</v>
      </c>
      <c r="AP87">
        <v>0.97601817475591734</v>
      </c>
      <c r="AQ87">
        <v>0</v>
      </c>
      <c r="AR87">
        <v>2.8040000000000003</v>
      </c>
      <c r="AS87">
        <v>1.3667999999999998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615.35539631540348</v>
      </c>
      <c r="DN87">
        <v>22.913925884948949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39.997876803310305</v>
      </c>
      <c r="L88">
        <v>22.819475656986924</v>
      </c>
      <c r="M88">
        <v>0</v>
      </c>
      <c r="N88">
        <v>30.000658645824185</v>
      </c>
      <c r="O88">
        <v>50.376913580894069</v>
      </c>
      <c r="P88">
        <v>61.148110391794177</v>
      </c>
      <c r="Q88">
        <v>3.6085014131386863</v>
      </c>
      <c r="R88">
        <v>10.769090885072655</v>
      </c>
      <c r="S88">
        <v>2.2312278630460445</v>
      </c>
      <c r="T88">
        <v>0</v>
      </c>
      <c r="U88">
        <v>330.95836825679891</v>
      </c>
      <c r="V88">
        <v>5.2699366286438529</v>
      </c>
      <c r="W88">
        <v>11.491688073394496</v>
      </c>
      <c r="X88">
        <v>37.467578756768155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4.1858595999999997</v>
      </c>
      <c r="AF88">
        <v>0</v>
      </c>
      <c r="AG88">
        <v>0</v>
      </c>
      <c r="AH88">
        <v>4.8108000000000004</v>
      </c>
      <c r="AI88">
        <v>0</v>
      </c>
      <c r="AJ88">
        <v>0</v>
      </c>
      <c r="AK88">
        <v>13.729979999999996</v>
      </c>
      <c r="AL88">
        <v>3.2461000000000011</v>
      </c>
      <c r="AM88">
        <v>0</v>
      </c>
      <c r="AN88">
        <v>0</v>
      </c>
      <c r="AO88">
        <v>0</v>
      </c>
      <c r="AP88">
        <v>0.97601817475591734</v>
      </c>
      <c r="AQ88">
        <v>0</v>
      </c>
      <c r="AR88">
        <v>2.8040000000000003</v>
      </c>
      <c r="AS88">
        <v>1.3667999999999998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614.38133021696933</v>
      </c>
      <c r="DN88">
        <v>22.877654513458896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39.997637504614246</v>
      </c>
      <c r="L89">
        <v>22.819475656986924</v>
      </c>
      <c r="M89">
        <v>0</v>
      </c>
      <c r="N89">
        <v>30.000658645824185</v>
      </c>
      <c r="O89">
        <v>50.376913580894069</v>
      </c>
      <c r="P89">
        <v>61.148110391794177</v>
      </c>
      <c r="Q89">
        <v>3.6085014131386863</v>
      </c>
      <c r="R89">
        <v>10.769090885072655</v>
      </c>
      <c r="S89">
        <v>2.2312278630460445</v>
      </c>
      <c r="T89">
        <v>0</v>
      </c>
      <c r="U89">
        <v>330.95836825679891</v>
      </c>
      <c r="V89">
        <v>5.2699366286438529</v>
      </c>
      <c r="W89">
        <v>11.491688073394496</v>
      </c>
      <c r="X89">
        <v>37.467578756768155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4.1858595999999997</v>
      </c>
      <c r="AF89">
        <v>0</v>
      </c>
      <c r="AG89">
        <v>0</v>
      </c>
      <c r="AH89">
        <v>4.8108000000000004</v>
      </c>
      <c r="AI89">
        <v>0</v>
      </c>
      <c r="AJ89">
        <v>0</v>
      </c>
      <c r="AK89">
        <v>13.729979999999996</v>
      </c>
      <c r="AL89">
        <v>3.2461000000000011</v>
      </c>
      <c r="AM89">
        <v>0</v>
      </c>
      <c r="AN89">
        <v>0</v>
      </c>
      <c r="AO89">
        <v>0</v>
      </c>
      <c r="AP89">
        <v>0.65067878317061156</v>
      </c>
      <c r="AQ89">
        <v>0</v>
      </c>
      <c r="AR89">
        <v>2.8040000000000003</v>
      </c>
      <c r="AS89">
        <v>1.3667999999999998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614.06745879255232</v>
      </c>
      <c r="DN89">
        <v>22.865947247594551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39.997456481996664</v>
      </c>
      <c r="L90">
        <v>22.819475656986924</v>
      </c>
      <c r="M90">
        <v>0</v>
      </c>
      <c r="N90">
        <v>30.000658645824185</v>
      </c>
      <c r="O90">
        <v>50.376913580894069</v>
      </c>
      <c r="P90">
        <v>61.148110391794177</v>
      </c>
      <c r="Q90">
        <v>3.6085014131386863</v>
      </c>
      <c r="R90">
        <v>10.769090885072655</v>
      </c>
      <c r="S90">
        <v>2.2312278630460445</v>
      </c>
      <c r="T90">
        <v>0</v>
      </c>
      <c r="U90">
        <v>330.95836825679891</v>
      </c>
      <c r="V90">
        <v>5.2699366286438529</v>
      </c>
      <c r="W90">
        <v>11.491688073394496</v>
      </c>
      <c r="X90">
        <v>37.467578756768155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4.1858595999999997</v>
      </c>
      <c r="AF90">
        <v>0</v>
      </c>
      <c r="AG90">
        <v>0</v>
      </c>
      <c r="AH90">
        <v>4.8108000000000004</v>
      </c>
      <c r="AI90">
        <v>0</v>
      </c>
      <c r="AJ90">
        <v>0</v>
      </c>
      <c r="AK90">
        <v>13.729979999999996</v>
      </c>
      <c r="AL90">
        <v>3.2461000000000011</v>
      </c>
      <c r="AM90">
        <v>0</v>
      </c>
      <c r="AN90">
        <v>0</v>
      </c>
      <c r="AO90">
        <v>0</v>
      </c>
      <c r="AP90">
        <v>0.65067878317061156</v>
      </c>
      <c r="AQ90">
        <v>0</v>
      </c>
      <c r="AR90">
        <v>2.8040000000000003</v>
      </c>
      <c r="AS90">
        <v>1.3667999999999998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614.06728426864663</v>
      </c>
      <c r="DN90">
        <v>22.86594074888259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37.82674431933841</v>
      </c>
      <c r="L91">
        <v>22.819475656986924</v>
      </c>
      <c r="M91">
        <v>0</v>
      </c>
      <c r="N91">
        <v>30.000658645824185</v>
      </c>
      <c r="O91">
        <v>50.376913580894069</v>
      </c>
      <c r="P91">
        <v>61.148110391794177</v>
      </c>
      <c r="Q91">
        <v>3.6085014131386863</v>
      </c>
      <c r="R91">
        <v>3.5353446887189297</v>
      </c>
      <c r="S91">
        <v>2.2312278630460445</v>
      </c>
      <c r="T91">
        <v>0</v>
      </c>
      <c r="U91">
        <v>330.95836825679891</v>
      </c>
      <c r="V91">
        <v>2.0226248395522388</v>
      </c>
      <c r="W91">
        <v>11.491688073394496</v>
      </c>
      <c r="X91">
        <v>37.467578756768155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4.1858595999999997</v>
      </c>
      <c r="AF91">
        <v>0</v>
      </c>
      <c r="AG91">
        <v>0</v>
      </c>
      <c r="AH91">
        <v>4.8108000000000004</v>
      </c>
      <c r="AI91">
        <v>0</v>
      </c>
      <c r="AJ91">
        <v>0</v>
      </c>
      <c r="AK91">
        <v>13.729979999999996</v>
      </c>
      <c r="AL91">
        <v>3.2461000000000011</v>
      </c>
      <c r="AM91">
        <v>0</v>
      </c>
      <c r="AN91">
        <v>0</v>
      </c>
      <c r="AO91">
        <v>0</v>
      </c>
      <c r="AP91">
        <v>0.65067878317061156</v>
      </c>
      <c r="AQ91">
        <v>0</v>
      </c>
      <c r="AR91">
        <v>2.8040000000000003</v>
      </c>
      <c r="AS91">
        <v>1.3667999999999998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601.86971252766762</v>
      </c>
      <c r="DN91">
        <v>22.411742341758124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38.656091982174544</v>
      </c>
      <c r="L92">
        <v>22.819475656986924</v>
      </c>
      <c r="M92">
        <v>0</v>
      </c>
      <c r="N92">
        <v>30.000658645824185</v>
      </c>
      <c r="O92">
        <v>50.376913580894069</v>
      </c>
      <c r="P92">
        <v>61.148110391794177</v>
      </c>
      <c r="Q92">
        <v>3.6085014131386863</v>
      </c>
      <c r="R92">
        <v>0</v>
      </c>
      <c r="S92">
        <v>2.2312278630460445</v>
      </c>
      <c r="T92">
        <v>0</v>
      </c>
      <c r="U92">
        <v>330.95836825679891</v>
      </c>
      <c r="V92">
        <v>0</v>
      </c>
      <c r="W92">
        <v>11.491688073394496</v>
      </c>
      <c r="X92">
        <v>37.467578756768155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4.1858595999999997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13.729979999999996</v>
      </c>
      <c r="AL92">
        <v>3.2461000000000011</v>
      </c>
      <c r="AM92">
        <v>0</v>
      </c>
      <c r="AN92">
        <v>0</v>
      </c>
      <c r="AO92">
        <v>0</v>
      </c>
      <c r="AP92">
        <v>0.65067878317061156</v>
      </c>
      <c r="AQ92">
        <v>0</v>
      </c>
      <c r="AR92">
        <v>2.8040000000000003</v>
      </c>
      <c r="AS92">
        <v>1.3667999999999998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592.67275586990218</v>
      </c>
      <c r="DN92">
        <v>22.06927713408847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38.556663338476902</v>
      </c>
      <c r="L93">
        <v>22.819475656986924</v>
      </c>
      <c r="M93">
        <v>0</v>
      </c>
      <c r="N93">
        <v>30.000658645824185</v>
      </c>
      <c r="O93">
        <v>50.376913580894069</v>
      </c>
      <c r="P93">
        <v>61.148110391794177</v>
      </c>
      <c r="Q93">
        <v>3.6085014131386863</v>
      </c>
      <c r="R93">
        <v>0</v>
      </c>
      <c r="S93">
        <v>2.2312278630460445</v>
      </c>
      <c r="T93">
        <v>0</v>
      </c>
      <c r="U93">
        <v>330.95836825679891</v>
      </c>
      <c r="V93">
        <v>0</v>
      </c>
      <c r="W93">
        <v>11.491688073394496</v>
      </c>
      <c r="X93">
        <v>37.467578756768155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4.1858595999999997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13.729979999999996</v>
      </c>
      <c r="AL93">
        <v>3.2461000000000011</v>
      </c>
      <c r="AM93">
        <v>0</v>
      </c>
      <c r="AN93">
        <v>0</v>
      </c>
      <c r="AO93">
        <v>0</v>
      </c>
      <c r="AP93">
        <v>0.65067878317061156</v>
      </c>
      <c r="AQ93">
        <v>0</v>
      </c>
      <c r="AR93">
        <v>1.6823999999999999</v>
      </c>
      <c r="AS93">
        <v>1.3667999999999998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591.49556212160928</v>
      </c>
      <c r="DN93">
        <v>22.025442238683866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38.564808126410838</v>
      </c>
      <c r="L94">
        <v>22.819475656986924</v>
      </c>
      <c r="M94">
        <v>0</v>
      </c>
      <c r="N94">
        <v>30.000658645824185</v>
      </c>
      <c r="O94">
        <v>50.376913580894069</v>
      </c>
      <c r="P94">
        <v>61.148110391794177</v>
      </c>
      <c r="Q94">
        <v>3.6085014131386863</v>
      </c>
      <c r="R94">
        <v>0</v>
      </c>
      <c r="S94">
        <v>2.2312278630460445</v>
      </c>
      <c r="T94">
        <v>0</v>
      </c>
      <c r="U94">
        <v>330.95836825679891</v>
      </c>
      <c r="V94">
        <v>0</v>
      </c>
      <c r="W94">
        <v>11.491688073394496</v>
      </c>
      <c r="X94">
        <v>37.467578756768155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4.1858595999999997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13.729979999999996</v>
      </c>
      <c r="AL94">
        <v>3.2461000000000011</v>
      </c>
      <c r="AM94">
        <v>0</v>
      </c>
      <c r="AN94">
        <v>0</v>
      </c>
      <c r="AO94">
        <v>0</v>
      </c>
      <c r="AP94">
        <v>0.65067878317061156</v>
      </c>
      <c r="AQ94">
        <v>0</v>
      </c>
      <c r="AR94">
        <v>1.6823999999999999</v>
      </c>
      <c r="AS94">
        <v>1.3667999999999998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591.50341451165627</v>
      </c>
      <c r="DN94">
        <v>22.025734636570689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38.557164644714042</v>
      </c>
      <c r="L95">
        <v>22.819475656986924</v>
      </c>
      <c r="M95">
        <v>0</v>
      </c>
      <c r="N95">
        <v>30.000658645824185</v>
      </c>
      <c r="O95">
        <v>50.376913580894069</v>
      </c>
      <c r="P95">
        <v>61.148110391794177</v>
      </c>
      <c r="Q95">
        <v>3.6085014131386863</v>
      </c>
      <c r="R95">
        <v>0</v>
      </c>
      <c r="S95">
        <v>2.2312278630460445</v>
      </c>
      <c r="T95">
        <v>0</v>
      </c>
      <c r="U95">
        <v>330.95836825679891</v>
      </c>
      <c r="V95">
        <v>0</v>
      </c>
      <c r="W95">
        <v>11.491688073394496</v>
      </c>
      <c r="X95">
        <v>37.467578756768155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4.1858595999999997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13.729979999999996</v>
      </c>
      <c r="AL95">
        <v>3.2461000000000011</v>
      </c>
      <c r="AM95">
        <v>0</v>
      </c>
      <c r="AN95">
        <v>0</v>
      </c>
      <c r="AO95">
        <v>0</v>
      </c>
      <c r="AP95">
        <v>0.65067878317061156</v>
      </c>
      <c r="AQ95">
        <v>0</v>
      </c>
      <c r="AR95">
        <v>1.6823999999999999</v>
      </c>
      <c r="AS95">
        <v>1.3667999999999998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591.49604543095245</v>
      </c>
      <c r="DN95">
        <v>22.025460235577775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38.557164644714042</v>
      </c>
      <c r="L96">
        <v>22.819475656986924</v>
      </c>
      <c r="M96">
        <v>0</v>
      </c>
      <c r="N96">
        <v>30.000658645824185</v>
      </c>
      <c r="O96">
        <v>50.376913580894069</v>
      </c>
      <c r="P96">
        <v>61.148110391794177</v>
      </c>
      <c r="Q96">
        <v>3.6085014131386863</v>
      </c>
      <c r="R96">
        <v>0</v>
      </c>
      <c r="S96">
        <v>2.2312278630460445</v>
      </c>
      <c r="T96">
        <v>0</v>
      </c>
      <c r="U96">
        <v>330.95836825679891</v>
      </c>
      <c r="V96">
        <v>0</v>
      </c>
      <c r="W96">
        <v>11.488781716417911</v>
      </c>
      <c r="X96">
        <v>37.468716454352439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4.1858595999999997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13.729979999999996</v>
      </c>
      <c r="AL96">
        <v>3.2461000000000011</v>
      </c>
      <c r="AM96">
        <v>0</v>
      </c>
      <c r="AN96">
        <v>0</v>
      </c>
      <c r="AO96">
        <v>0</v>
      </c>
      <c r="AP96">
        <v>0.65067878317061156</v>
      </c>
      <c r="AQ96">
        <v>0</v>
      </c>
      <c r="AR96">
        <v>1.6823999999999999</v>
      </c>
      <c r="AS96">
        <v>1.3667999999999998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591.49434050194645</v>
      </c>
      <c r="DN96">
        <v>22.025396505191402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38.557164644714042</v>
      </c>
      <c r="L97">
        <v>22.819475656986924</v>
      </c>
      <c r="M97">
        <v>0</v>
      </c>
      <c r="N97">
        <v>30.000658645824185</v>
      </c>
      <c r="O97">
        <v>50.376913580894069</v>
      </c>
      <c r="P97">
        <v>61.148110391794177</v>
      </c>
      <c r="Q97">
        <v>3.6085014131386863</v>
      </c>
      <c r="R97">
        <v>0</v>
      </c>
      <c r="S97">
        <v>2.2312278630460445</v>
      </c>
      <c r="T97">
        <v>0</v>
      </c>
      <c r="U97">
        <v>330.95836825679891</v>
      </c>
      <c r="V97">
        <v>0</v>
      </c>
      <c r="W97">
        <v>11.488781716417911</v>
      </c>
      <c r="X97">
        <v>37.468716454352439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4.1858595999999997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13.729979999999996</v>
      </c>
      <c r="AL97">
        <v>3.2461000000000011</v>
      </c>
      <c r="AM97">
        <v>0</v>
      </c>
      <c r="AN97">
        <v>0</v>
      </c>
      <c r="AO97">
        <v>0</v>
      </c>
      <c r="AP97">
        <v>0.65067878317061156</v>
      </c>
      <c r="AQ97">
        <v>0</v>
      </c>
      <c r="AR97">
        <v>2.8040000000000003</v>
      </c>
      <c r="AS97">
        <v>2.0501999999999998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593.23454119498581</v>
      </c>
      <c r="DN97">
        <v>22.090195812152061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38.557164644714042</v>
      </c>
      <c r="L98">
        <v>22.819475656986924</v>
      </c>
      <c r="M98">
        <v>0</v>
      </c>
      <c r="N98">
        <v>30.000658645824185</v>
      </c>
      <c r="O98">
        <v>50.376913580894069</v>
      </c>
      <c r="P98">
        <v>61.148110391794177</v>
      </c>
      <c r="Q98">
        <v>3.6085014131386863</v>
      </c>
      <c r="R98">
        <v>0</v>
      </c>
      <c r="S98">
        <v>2.2312278630460445</v>
      </c>
      <c r="T98">
        <v>0</v>
      </c>
      <c r="U98">
        <v>330.95836825679891</v>
      </c>
      <c r="V98">
        <v>0</v>
      </c>
      <c r="W98">
        <v>11.488781716417911</v>
      </c>
      <c r="X98">
        <v>37.468716454352439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4.1858595999999997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13.729979999999996</v>
      </c>
      <c r="AL98">
        <v>3.2461000000000011</v>
      </c>
      <c r="AM98">
        <v>0</v>
      </c>
      <c r="AN98">
        <v>0</v>
      </c>
      <c r="AO98">
        <v>0</v>
      </c>
      <c r="AP98">
        <v>0.65067878317061156</v>
      </c>
      <c r="AQ98">
        <v>0</v>
      </c>
      <c r="AR98">
        <v>2.8040000000000003</v>
      </c>
      <c r="AS98">
        <v>2.3918999999999992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593.56397408370117</v>
      </c>
      <c r="DN98">
        <v>22.102462923436629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1.5722334648314684</v>
      </c>
      <c r="L99">
        <f t="shared" si="2"/>
        <v>0.86349827783455979</v>
      </c>
      <c r="M99">
        <f t="shared" si="2"/>
        <v>0</v>
      </c>
      <c r="N99">
        <f t="shared" si="2"/>
        <v>0.72001580749978145</v>
      </c>
      <c r="O99">
        <f t="shared" si="2"/>
        <v>1.2090459259414568</v>
      </c>
      <c r="P99">
        <f t="shared" si="2"/>
        <v>1.467554188468974</v>
      </c>
      <c r="Q99">
        <f t="shared" si="2"/>
        <v>8.6170125238833412E-2</v>
      </c>
      <c r="R99">
        <f t="shared" si="2"/>
        <v>0.20598170136077409</v>
      </c>
      <c r="S99">
        <f t="shared" si="2"/>
        <v>6.8548029815135053E-2</v>
      </c>
      <c r="T99">
        <f t="shared" si="2"/>
        <v>0</v>
      </c>
      <c r="U99">
        <f t="shared" si="2"/>
        <v>7.9430008381631563</v>
      </c>
      <c r="V99">
        <f t="shared" si="2"/>
        <v>8.2187816536984648E-2</v>
      </c>
      <c r="W99">
        <f t="shared" si="2"/>
        <v>0.26440748294689742</v>
      </c>
      <c r="X99">
        <f t="shared" si="2"/>
        <v>0.84836747185215955</v>
      </c>
      <c r="Y99">
        <f t="shared" si="2"/>
        <v>0</v>
      </c>
      <c r="Z99">
        <f t="shared" si="2"/>
        <v>1.3529665600000003E-2</v>
      </c>
      <c r="AA99">
        <f t="shared" si="2"/>
        <v>3.4110984786328805E-2</v>
      </c>
      <c r="AB99">
        <f t="shared" si="2"/>
        <v>4.4326126000000014E-2</v>
      </c>
      <c r="AC99">
        <f t="shared" si="2"/>
        <v>9.5079599999999993E-3</v>
      </c>
      <c r="AD99">
        <f t="shared" si="2"/>
        <v>3.4802086000000003E-2</v>
      </c>
      <c r="AE99">
        <f t="shared" si="2"/>
        <v>0.11929699860000004</v>
      </c>
      <c r="AF99">
        <f t="shared" si="2"/>
        <v>0</v>
      </c>
      <c r="AG99">
        <f t="shared" si="2"/>
        <v>0</v>
      </c>
      <c r="AH99">
        <f t="shared" si="2"/>
        <v>0.20445899999999995</v>
      </c>
      <c r="AI99">
        <f t="shared" si="2"/>
        <v>1.6501232000000005E-2</v>
      </c>
      <c r="AJ99">
        <f t="shared" si="2"/>
        <v>0</v>
      </c>
      <c r="AK99">
        <f t="shared" si="2"/>
        <v>0.32951951999999995</v>
      </c>
      <c r="AL99">
        <f t="shared" si="2"/>
        <v>0.11501522500000018</v>
      </c>
      <c r="AM99">
        <f t="shared" si="2"/>
        <v>1.5236153500000007E-2</v>
      </c>
      <c r="AN99">
        <f t="shared" si="2"/>
        <v>0</v>
      </c>
      <c r="AO99">
        <f t="shared" si="2"/>
        <v>0</v>
      </c>
      <c r="AP99">
        <f t="shared" si="2"/>
        <v>2.6245454058578196E-2</v>
      </c>
      <c r="AQ99">
        <f t="shared" si="2"/>
        <v>0</v>
      </c>
      <c r="AR99">
        <f t="shared" si="2"/>
        <v>7.0240199999999961E-2</v>
      </c>
      <c r="AS99">
        <f t="shared" si="2"/>
        <v>5.555187750000002E-2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15.837841430900568</v>
      </c>
      <c r="DN99">
        <f t="shared" si="3"/>
        <v>0.58151218263452997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0.99581637916212951</v>
      </c>
      <c r="L3">
        <v>109.94705320718688</v>
      </c>
      <c r="M3">
        <v>28.23269447576099</v>
      </c>
      <c r="N3">
        <v>36.245609027838761</v>
      </c>
      <c r="O3">
        <v>0</v>
      </c>
      <c r="P3">
        <v>37.849487196906004</v>
      </c>
      <c r="Q3">
        <v>2.4286504441558443</v>
      </c>
      <c r="R3">
        <v>2.0017286084701813</v>
      </c>
      <c r="S3">
        <v>2.261346568674699</v>
      </c>
      <c r="T3">
        <v>0</v>
      </c>
      <c r="U3">
        <v>25.702483281319658</v>
      </c>
      <c r="V3">
        <v>2.655671032335329</v>
      </c>
      <c r="W3">
        <v>13.866775229357797</v>
      </c>
      <c r="X3">
        <v>45.257764705365304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5.0553984000000005</v>
      </c>
      <c r="AF3">
        <v>0</v>
      </c>
      <c r="AG3">
        <v>0</v>
      </c>
      <c r="AH3">
        <v>0</v>
      </c>
      <c r="AI3">
        <v>0</v>
      </c>
      <c r="AJ3">
        <v>0</v>
      </c>
      <c r="AK3">
        <v>16.584179999999996</v>
      </c>
      <c r="AL3">
        <v>0</v>
      </c>
      <c r="AM3">
        <v>0</v>
      </c>
      <c r="AN3">
        <v>0.59302999999999995</v>
      </c>
      <c r="AO3">
        <v>0</v>
      </c>
      <c r="AP3">
        <v>0.98256642407808004</v>
      </c>
      <c r="AQ3">
        <v>0</v>
      </c>
      <c r="AR3">
        <v>1.0161</v>
      </c>
      <c r="AS3">
        <v>1.6507999999999998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321.36065208708948</v>
      </c>
      <c r="DN3">
        <v>11.966502893522145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0.99581637916212951</v>
      </c>
      <c r="L4">
        <v>109.94705320718688</v>
      </c>
      <c r="M4">
        <v>28.23269447576099</v>
      </c>
      <c r="N4">
        <v>36.245609027838761</v>
      </c>
      <c r="O4">
        <v>0</v>
      </c>
      <c r="P4">
        <v>37.850628468135191</v>
      </c>
      <c r="Q4">
        <v>2.4286504441558443</v>
      </c>
      <c r="R4">
        <v>2.0017286084701813</v>
      </c>
      <c r="S4">
        <v>2.261346568674699</v>
      </c>
      <c r="T4">
        <v>0</v>
      </c>
      <c r="U4">
        <v>25.702483281319658</v>
      </c>
      <c r="V4">
        <v>2.00207468879668</v>
      </c>
      <c r="W4">
        <v>13.866775229357797</v>
      </c>
      <c r="X4">
        <v>45.257764705365304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5.0553984000000005</v>
      </c>
      <c r="AF4">
        <v>0</v>
      </c>
      <c r="AG4">
        <v>0</v>
      </c>
      <c r="AH4">
        <v>0</v>
      </c>
      <c r="AI4">
        <v>0</v>
      </c>
      <c r="AJ4">
        <v>0</v>
      </c>
      <c r="AK4">
        <v>16.584179999999996</v>
      </c>
      <c r="AL4">
        <v>0</v>
      </c>
      <c r="AM4">
        <v>0</v>
      </c>
      <c r="AN4">
        <v>0.59302999999999995</v>
      </c>
      <c r="AO4">
        <v>0</v>
      </c>
      <c r="AP4">
        <v>0.98256642407808004</v>
      </c>
      <c r="AQ4">
        <v>0</v>
      </c>
      <c r="AR4">
        <v>1.0161</v>
      </c>
      <c r="AS4">
        <v>1.6507999999999998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320.73162042215347</v>
      </c>
      <c r="DN4">
        <v>11.943079486148756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0.99581637916212951</v>
      </c>
      <c r="L5">
        <v>109.94705320718688</v>
      </c>
      <c r="M5">
        <v>28.23269447576099</v>
      </c>
      <c r="N5">
        <v>36.245609027838761</v>
      </c>
      <c r="O5">
        <v>0</v>
      </c>
      <c r="P5">
        <v>37.850628468135191</v>
      </c>
      <c r="Q5">
        <v>2.4286504441558443</v>
      </c>
      <c r="R5">
        <v>2.0017286084701813</v>
      </c>
      <c r="S5">
        <v>2.261346568674699</v>
      </c>
      <c r="T5">
        <v>0</v>
      </c>
      <c r="U5">
        <v>25.702483281319658</v>
      </c>
      <c r="V5">
        <v>2.00207468879668</v>
      </c>
      <c r="W5">
        <v>13.866775229357797</v>
      </c>
      <c r="X5">
        <v>45.257764705365304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5.0553984000000005</v>
      </c>
      <c r="AF5">
        <v>0</v>
      </c>
      <c r="AG5">
        <v>0</v>
      </c>
      <c r="AH5">
        <v>0</v>
      </c>
      <c r="AI5">
        <v>0</v>
      </c>
      <c r="AJ5">
        <v>0</v>
      </c>
      <c r="AK5">
        <v>16.584179999999996</v>
      </c>
      <c r="AL5">
        <v>0</v>
      </c>
      <c r="AM5">
        <v>0</v>
      </c>
      <c r="AN5">
        <v>0.59302999999999995</v>
      </c>
      <c r="AO5">
        <v>0</v>
      </c>
      <c r="AP5">
        <v>0.98256642407808004</v>
      </c>
      <c r="AQ5">
        <v>0</v>
      </c>
      <c r="AR5">
        <v>1.0161</v>
      </c>
      <c r="AS5">
        <v>1.6507999999999998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320.73162042215347</v>
      </c>
      <c r="DN5">
        <v>11.943079486148756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0.99581637916212951</v>
      </c>
      <c r="L6">
        <v>109.94705320718688</v>
      </c>
      <c r="M6">
        <v>28.23269447576099</v>
      </c>
      <c r="N6">
        <v>36.245609027838761</v>
      </c>
      <c r="O6">
        <v>0</v>
      </c>
      <c r="P6">
        <v>37.850628468135191</v>
      </c>
      <c r="Q6">
        <v>2.4286504441558443</v>
      </c>
      <c r="R6">
        <v>2.0017286084701813</v>
      </c>
      <c r="S6">
        <v>2.261346568674699</v>
      </c>
      <c r="T6">
        <v>0</v>
      </c>
      <c r="U6">
        <v>25.702483281319658</v>
      </c>
      <c r="V6">
        <v>2.00207468879668</v>
      </c>
      <c r="W6">
        <v>13.866775229357797</v>
      </c>
      <c r="X6">
        <v>45.260586434326413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5.0553984000000005</v>
      </c>
      <c r="AF6">
        <v>0</v>
      </c>
      <c r="AG6">
        <v>0</v>
      </c>
      <c r="AH6">
        <v>0</v>
      </c>
      <c r="AI6">
        <v>0</v>
      </c>
      <c r="AJ6">
        <v>0</v>
      </c>
      <c r="AK6">
        <v>16.584179999999996</v>
      </c>
      <c r="AL6">
        <v>0</v>
      </c>
      <c r="AM6">
        <v>0</v>
      </c>
      <c r="AN6">
        <v>0.59302999999999995</v>
      </c>
      <c r="AO6">
        <v>0</v>
      </c>
      <c r="AP6">
        <v>0.98256642407808004</v>
      </c>
      <c r="AQ6">
        <v>0</v>
      </c>
      <c r="AR6">
        <v>1.0161</v>
      </c>
      <c r="AS6">
        <v>1.6507999999999998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320.73434098466987</v>
      </c>
      <c r="DN6">
        <v>11.943180652593421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0.99581729964865318</v>
      </c>
      <c r="L7">
        <v>109.94705320718688</v>
      </c>
      <c r="M7">
        <v>28.23269447576099</v>
      </c>
      <c r="N7">
        <v>36.245609027838761</v>
      </c>
      <c r="O7">
        <v>0</v>
      </c>
      <c r="P7">
        <v>37.850628468135191</v>
      </c>
      <c r="Q7">
        <v>2.4286504441558443</v>
      </c>
      <c r="R7">
        <v>2.0017286084701813</v>
      </c>
      <c r="S7">
        <v>2.261346568674699</v>
      </c>
      <c r="T7">
        <v>0</v>
      </c>
      <c r="U7">
        <v>25.702483281319658</v>
      </c>
      <c r="V7">
        <v>2.00207468879668</v>
      </c>
      <c r="W7">
        <v>13.86761797061838</v>
      </c>
      <c r="X7">
        <v>45.259523919308364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5.0553984000000005</v>
      </c>
      <c r="AF7">
        <v>0</v>
      </c>
      <c r="AG7">
        <v>0</v>
      </c>
      <c r="AH7">
        <v>0</v>
      </c>
      <c r="AI7">
        <v>0</v>
      </c>
      <c r="AJ7">
        <v>0</v>
      </c>
      <c r="AK7">
        <v>16.584179999999996</v>
      </c>
      <c r="AL7">
        <v>0</v>
      </c>
      <c r="AM7">
        <v>0</v>
      </c>
      <c r="AN7">
        <v>0.59302999999999995</v>
      </c>
      <c r="AO7">
        <v>0</v>
      </c>
      <c r="AP7">
        <v>0.98256642407808004</v>
      </c>
      <c r="AQ7">
        <v>0</v>
      </c>
      <c r="AR7">
        <v>12.193200000000003</v>
      </c>
      <c r="AS7">
        <v>7.5936799999999991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337.2395030525563</v>
      </c>
      <c r="DN7">
        <v>12.557779731436096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0.99581729964865318</v>
      </c>
      <c r="L8">
        <v>109.94705320718688</v>
      </c>
      <c r="M8">
        <v>28.23269447576099</v>
      </c>
      <c r="N8">
        <v>36.245609027838761</v>
      </c>
      <c r="O8">
        <v>0</v>
      </c>
      <c r="P8">
        <v>37.850628468135191</v>
      </c>
      <c r="Q8">
        <v>2.4286504441558443</v>
      </c>
      <c r="R8">
        <v>2.0017286084701813</v>
      </c>
      <c r="S8">
        <v>2.261346568674699</v>
      </c>
      <c r="T8">
        <v>0</v>
      </c>
      <c r="U8">
        <v>25.702483281319658</v>
      </c>
      <c r="V8">
        <v>2.00207468879668</v>
      </c>
      <c r="W8">
        <v>13.86761797061838</v>
      </c>
      <c r="X8">
        <v>45.259523919308364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5.0553984000000005</v>
      </c>
      <c r="AF8">
        <v>0</v>
      </c>
      <c r="AG8">
        <v>0</v>
      </c>
      <c r="AH8">
        <v>0</v>
      </c>
      <c r="AI8">
        <v>0</v>
      </c>
      <c r="AJ8">
        <v>0</v>
      </c>
      <c r="AK8">
        <v>16.584179999999996</v>
      </c>
      <c r="AL8">
        <v>0</v>
      </c>
      <c r="AM8">
        <v>0</v>
      </c>
      <c r="AN8">
        <v>0.59302999999999995</v>
      </c>
      <c r="AO8">
        <v>0</v>
      </c>
      <c r="AP8">
        <v>0.98256642407808004</v>
      </c>
      <c r="AQ8">
        <v>0</v>
      </c>
      <c r="AR8">
        <v>12.193200000000003</v>
      </c>
      <c r="AS8">
        <v>7.5936799999999991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337.2395030525563</v>
      </c>
      <c r="DN8">
        <v>12.557779731436096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0.99581729964865318</v>
      </c>
      <c r="L9">
        <v>109.94705320718688</v>
      </c>
      <c r="M9">
        <v>28.23269447576099</v>
      </c>
      <c r="N9">
        <v>36.245609027838761</v>
      </c>
      <c r="O9">
        <v>0</v>
      </c>
      <c r="P9">
        <v>37.850628468135191</v>
      </c>
      <c r="Q9">
        <v>2.4286504441558443</v>
      </c>
      <c r="R9">
        <v>2.0017286084701813</v>
      </c>
      <c r="S9">
        <v>2.261346568674699</v>
      </c>
      <c r="T9">
        <v>0</v>
      </c>
      <c r="U9">
        <v>25.702483281319658</v>
      </c>
      <c r="V9">
        <v>2.00207468879668</v>
      </c>
      <c r="W9">
        <v>13.86761797061838</v>
      </c>
      <c r="X9">
        <v>45.259523919308364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5.0553984000000005</v>
      </c>
      <c r="AF9">
        <v>0</v>
      </c>
      <c r="AG9">
        <v>0</v>
      </c>
      <c r="AH9">
        <v>0</v>
      </c>
      <c r="AI9">
        <v>0</v>
      </c>
      <c r="AJ9">
        <v>0</v>
      </c>
      <c r="AK9">
        <v>16.584179999999996</v>
      </c>
      <c r="AL9">
        <v>0</v>
      </c>
      <c r="AM9">
        <v>0</v>
      </c>
      <c r="AN9">
        <v>0.59302999999999995</v>
      </c>
      <c r="AO9">
        <v>0</v>
      </c>
      <c r="AP9">
        <v>0.98256642407808004</v>
      </c>
      <c r="AQ9">
        <v>0</v>
      </c>
      <c r="AR9">
        <v>2.0322</v>
      </c>
      <c r="AS9">
        <v>7.5936799999999991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327.44328295255627</v>
      </c>
      <c r="DN9">
        <v>12.192999831436094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0.99581729964865318</v>
      </c>
      <c r="L10">
        <v>109.94705320718688</v>
      </c>
      <c r="M10">
        <v>28.23269447576099</v>
      </c>
      <c r="N10">
        <v>36.245609027838761</v>
      </c>
      <c r="O10">
        <v>0</v>
      </c>
      <c r="P10">
        <v>37.850628468135191</v>
      </c>
      <c r="Q10">
        <v>2.4286504441558443</v>
      </c>
      <c r="R10">
        <v>2.0017286084701813</v>
      </c>
      <c r="S10">
        <v>2.261346568674699</v>
      </c>
      <c r="T10">
        <v>0</v>
      </c>
      <c r="U10">
        <v>25.702483281319658</v>
      </c>
      <c r="V10">
        <v>2.00207468879668</v>
      </c>
      <c r="W10">
        <v>2.0021204826038161</v>
      </c>
      <c r="X10">
        <v>9.9984284709428923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5.0553984000000005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16.584179999999996</v>
      </c>
      <c r="AL10">
        <v>0</v>
      </c>
      <c r="AM10">
        <v>0</v>
      </c>
      <c r="AN10">
        <v>0.59302999999999995</v>
      </c>
      <c r="AO10">
        <v>0</v>
      </c>
      <c r="AP10">
        <v>0.98256642407808004</v>
      </c>
      <c r="AQ10">
        <v>0</v>
      </c>
      <c r="AR10">
        <v>2.0322</v>
      </c>
      <c r="AS10">
        <v>7.5936799999999991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282.00853427530973</v>
      </c>
      <c r="DN10">
        <v>10.501155572302615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0.99581729964865318</v>
      </c>
      <c r="L11">
        <v>109.94705320718688</v>
      </c>
      <c r="M11">
        <v>28.23269447576099</v>
      </c>
      <c r="N11">
        <v>36.245609027838761</v>
      </c>
      <c r="O11">
        <v>0</v>
      </c>
      <c r="P11">
        <v>37.850628468135191</v>
      </c>
      <c r="Q11">
        <v>2.4286504441558443</v>
      </c>
      <c r="R11">
        <v>2.0017286084701813</v>
      </c>
      <c r="S11">
        <v>2.261346568674699</v>
      </c>
      <c r="T11">
        <v>0</v>
      </c>
      <c r="U11">
        <v>25.702483281319658</v>
      </c>
      <c r="V11">
        <v>2.00207468879668</v>
      </c>
      <c r="W11">
        <v>2.0021204826038161</v>
      </c>
      <c r="X11">
        <v>9.9984284709428923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5.0553984000000005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16.584179999999996</v>
      </c>
      <c r="AL11">
        <v>0</v>
      </c>
      <c r="AM11">
        <v>0</v>
      </c>
      <c r="AN11">
        <v>0.59302999999999995</v>
      </c>
      <c r="AO11">
        <v>0</v>
      </c>
      <c r="AP11">
        <v>3.6578982835578757</v>
      </c>
      <c r="AQ11">
        <v>0</v>
      </c>
      <c r="AR11">
        <v>2.0322</v>
      </c>
      <c r="AS11">
        <v>7.5936799999999991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284.5876654918797</v>
      </c>
      <c r="DN11">
        <v>10.5973562152124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0.99581729964865318</v>
      </c>
      <c r="L12">
        <v>109.94705320718688</v>
      </c>
      <c r="M12">
        <v>28.23269447576099</v>
      </c>
      <c r="N12">
        <v>36.245609027838761</v>
      </c>
      <c r="O12">
        <v>0</v>
      </c>
      <c r="P12">
        <v>37.850628468135191</v>
      </c>
      <c r="Q12">
        <v>2.4286504441558443</v>
      </c>
      <c r="R12">
        <v>2.0017286084701813</v>
      </c>
      <c r="S12">
        <v>2.261346568674699</v>
      </c>
      <c r="T12">
        <v>0</v>
      </c>
      <c r="U12">
        <v>25.702483281319658</v>
      </c>
      <c r="V12">
        <v>2.00207468879668</v>
      </c>
      <c r="W12">
        <v>2.0021204826038161</v>
      </c>
      <c r="X12">
        <v>9.9984284709428923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5.0553984000000005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16.584179999999996</v>
      </c>
      <c r="AL12">
        <v>0</v>
      </c>
      <c r="AM12">
        <v>0</v>
      </c>
      <c r="AN12">
        <v>0.59302999999999995</v>
      </c>
      <c r="AO12">
        <v>0</v>
      </c>
      <c r="AP12">
        <v>3.6578982835578757</v>
      </c>
      <c r="AQ12">
        <v>0</v>
      </c>
      <c r="AR12">
        <v>2.0322</v>
      </c>
      <c r="AS12">
        <v>7.5936799999999991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284.5876654918797</v>
      </c>
      <c r="DN12">
        <v>10.5973562152124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0.99581729964865318</v>
      </c>
      <c r="L13">
        <v>109.94705320718688</v>
      </c>
      <c r="M13">
        <v>28.23269447576099</v>
      </c>
      <c r="N13">
        <v>36.245609027838761</v>
      </c>
      <c r="O13">
        <v>0</v>
      </c>
      <c r="P13">
        <v>37.850628468135191</v>
      </c>
      <c r="Q13">
        <v>2.4286504441558443</v>
      </c>
      <c r="R13">
        <v>2.0011052631578945</v>
      </c>
      <c r="S13">
        <v>2.261346568674699</v>
      </c>
      <c r="T13">
        <v>0</v>
      </c>
      <c r="U13">
        <v>25.702483281319658</v>
      </c>
      <c r="V13">
        <v>2.0037579617834393</v>
      </c>
      <c r="W13">
        <v>2.0011052631578945</v>
      </c>
      <c r="X13">
        <v>10.225959102632213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5.0553984000000005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16.584179999999996</v>
      </c>
      <c r="AL13">
        <v>0</v>
      </c>
      <c r="AM13">
        <v>0</v>
      </c>
      <c r="AN13">
        <v>0.59302999999999995</v>
      </c>
      <c r="AO13">
        <v>0</v>
      </c>
      <c r="AP13">
        <v>3.6578982835578757</v>
      </c>
      <c r="AQ13">
        <v>0</v>
      </c>
      <c r="AR13">
        <v>2.0322</v>
      </c>
      <c r="AS13">
        <v>2.8888999999999996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280.27119231284445</v>
      </c>
      <c r="DN13">
        <v>10.43662473416547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0.99581729964865318</v>
      </c>
      <c r="L14">
        <v>109.94705320718688</v>
      </c>
      <c r="M14">
        <v>28.23269447576099</v>
      </c>
      <c r="N14">
        <v>36.245609027838761</v>
      </c>
      <c r="O14">
        <v>0</v>
      </c>
      <c r="P14">
        <v>37.850628468135191</v>
      </c>
      <c r="Q14">
        <v>2.4286504441558443</v>
      </c>
      <c r="R14">
        <v>2.0011052631578945</v>
      </c>
      <c r="S14">
        <v>2.261346568674699</v>
      </c>
      <c r="T14">
        <v>0</v>
      </c>
      <c r="U14">
        <v>25.702483281319658</v>
      </c>
      <c r="V14">
        <v>2.0037579617834393</v>
      </c>
      <c r="W14">
        <v>2.0011052631578945</v>
      </c>
      <c r="X14">
        <v>9.9995060508767608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5.0553984000000005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16.584179999999996</v>
      </c>
      <c r="AL14">
        <v>0</v>
      </c>
      <c r="AM14">
        <v>0</v>
      </c>
      <c r="AN14">
        <v>0.59302999999999995</v>
      </c>
      <c r="AO14">
        <v>0</v>
      </c>
      <c r="AP14">
        <v>3.6578982835578757</v>
      </c>
      <c r="AQ14">
        <v>0</v>
      </c>
      <c r="AR14">
        <v>2.0322</v>
      </c>
      <c r="AS14">
        <v>1.8571500000000001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279.0581589263561</v>
      </c>
      <c r="DN14">
        <v>10.391455068898384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0.99581729964865318</v>
      </c>
      <c r="L15">
        <v>109.94705320718688</v>
      </c>
      <c r="M15">
        <v>28.23269447576099</v>
      </c>
      <c r="N15">
        <v>36.245609027838761</v>
      </c>
      <c r="O15">
        <v>0</v>
      </c>
      <c r="P15">
        <v>37.850628468135191</v>
      </c>
      <c r="Q15">
        <v>2.4286504441558443</v>
      </c>
      <c r="R15">
        <v>2.0011052631578945</v>
      </c>
      <c r="S15">
        <v>2.261346568674699</v>
      </c>
      <c r="T15">
        <v>0</v>
      </c>
      <c r="U15">
        <v>25.702483281319658</v>
      </c>
      <c r="V15">
        <v>2.0037579617834393</v>
      </c>
      <c r="W15">
        <v>2.0011052631578945</v>
      </c>
      <c r="X15">
        <v>9.9995060508767608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5.0553984000000005</v>
      </c>
      <c r="AF15">
        <v>2.7224999999999993</v>
      </c>
      <c r="AG15">
        <v>0</v>
      </c>
      <c r="AH15">
        <v>0</v>
      </c>
      <c r="AI15">
        <v>0</v>
      </c>
      <c r="AJ15">
        <v>0</v>
      </c>
      <c r="AK15">
        <v>16.584179999999996</v>
      </c>
      <c r="AL15">
        <v>0</v>
      </c>
      <c r="AM15">
        <v>0</v>
      </c>
      <c r="AN15">
        <v>0.59302999999999995</v>
      </c>
      <c r="AO15">
        <v>0</v>
      </c>
      <c r="AP15">
        <v>0.78605313926246378</v>
      </c>
      <c r="AQ15">
        <v>0</v>
      </c>
      <c r="AR15">
        <v>2.0322</v>
      </c>
      <c r="AS15">
        <v>1.8571500000000001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278.91434288445834</v>
      </c>
      <c r="DN15">
        <v>10.38592596650081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0.99581729964865318</v>
      </c>
      <c r="L16">
        <v>109.94705320718688</v>
      </c>
      <c r="M16">
        <v>28.23269447576099</v>
      </c>
      <c r="N16">
        <v>36.245609027838761</v>
      </c>
      <c r="O16">
        <v>0</v>
      </c>
      <c r="P16">
        <v>37.850628468135191</v>
      </c>
      <c r="Q16">
        <v>2.4286504441558443</v>
      </c>
      <c r="R16">
        <v>2.0011052631578945</v>
      </c>
      <c r="S16">
        <v>2.261346568674699</v>
      </c>
      <c r="T16">
        <v>0</v>
      </c>
      <c r="U16">
        <v>25.702483281319658</v>
      </c>
      <c r="V16">
        <v>2.0037579617834393</v>
      </c>
      <c r="W16">
        <v>2.0011052631578945</v>
      </c>
      <c r="X16">
        <v>9.9995060508767608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5.0553984000000005</v>
      </c>
      <c r="AF16">
        <v>2.7224999999999993</v>
      </c>
      <c r="AG16">
        <v>0</v>
      </c>
      <c r="AH16">
        <v>0</v>
      </c>
      <c r="AI16">
        <v>0</v>
      </c>
      <c r="AJ16">
        <v>0</v>
      </c>
      <c r="AK16">
        <v>16.584179999999996</v>
      </c>
      <c r="AL16">
        <v>0</v>
      </c>
      <c r="AM16">
        <v>0</v>
      </c>
      <c r="AN16">
        <v>0.59302999999999995</v>
      </c>
      <c r="AO16">
        <v>0</v>
      </c>
      <c r="AP16">
        <v>0.78605313926246378</v>
      </c>
      <c r="AQ16">
        <v>0</v>
      </c>
      <c r="AR16">
        <v>2.0322</v>
      </c>
      <c r="AS16">
        <v>1.8571500000000001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278.91434288445834</v>
      </c>
      <c r="DN16">
        <v>10.38592596650081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0.99581729964865318</v>
      </c>
      <c r="L17">
        <v>109.94705320718688</v>
      </c>
      <c r="M17">
        <v>28.23269447576099</v>
      </c>
      <c r="N17">
        <v>36.245609027838761</v>
      </c>
      <c r="O17">
        <v>0</v>
      </c>
      <c r="P17">
        <v>37.850628468135191</v>
      </c>
      <c r="Q17">
        <v>2.4286504441558443</v>
      </c>
      <c r="R17">
        <v>2.0011052631578945</v>
      </c>
      <c r="S17">
        <v>2.261346568674699</v>
      </c>
      <c r="T17">
        <v>0</v>
      </c>
      <c r="U17">
        <v>25.702483281319658</v>
      </c>
      <c r="V17">
        <v>2.0037579617834393</v>
      </c>
      <c r="W17">
        <v>2.0011052631578945</v>
      </c>
      <c r="X17">
        <v>9.9995060508767608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5.0553984000000005</v>
      </c>
      <c r="AF17">
        <v>2.7224999999999993</v>
      </c>
      <c r="AG17">
        <v>0</v>
      </c>
      <c r="AH17">
        <v>0</v>
      </c>
      <c r="AI17">
        <v>0</v>
      </c>
      <c r="AJ17">
        <v>0</v>
      </c>
      <c r="AK17">
        <v>16.584179999999996</v>
      </c>
      <c r="AL17">
        <v>0</v>
      </c>
      <c r="AM17">
        <v>0</v>
      </c>
      <c r="AN17">
        <v>0.59302999999999995</v>
      </c>
      <c r="AO17">
        <v>0</v>
      </c>
      <c r="AP17">
        <v>0.78605313926246378</v>
      </c>
      <c r="AQ17">
        <v>0</v>
      </c>
      <c r="AR17">
        <v>2.0322</v>
      </c>
      <c r="AS17">
        <v>1.8571500000000001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278.91434288445834</v>
      </c>
      <c r="DN17">
        <v>10.38592596650081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0.99581729964865318</v>
      </c>
      <c r="L18">
        <v>109.94705320718688</v>
      </c>
      <c r="M18">
        <v>28.23269447576099</v>
      </c>
      <c r="N18">
        <v>36.245609027838761</v>
      </c>
      <c r="O18">
        <v>0</v>
      </c>
      <c r="P18">
        <v>37.850628468135191</v>
      </c>
      <c r="Q18">
        <v>2.4286504441558443</v>
      </c>
      <c r="R18">
        <v>2.0011052631578945</v>
      </c>
      <c r="S18">
        <v>2.261346568674699</v>
      </c>
      <c r="T18">
        <v>0</v>
      </c>
      <c r="U18">
        <v>25.702483281319658</v>
      </c>
      <c r="V18">
        <v>2.0037579617834393</v>
      </c>
      <c r="W18">
        <v>2.0011052631578945</v>
      </c>
      <c r="X18">
        <v>9.9995060508767608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5.0553984000000005</v>
      </c>
      <c r="AF18">
        <v>2.7224999999999993</v>
      </c>
      <c r="AG18">
        <v>0</v>
      </c>
      <c r="AH18">
        <v>0.87162000000000017</v>
      </c>
      <c r="AI18">
        <v>0</v>
      </c>
      <c r="AJ18">
        <v>0</v>
      </c>
      <c r="AK18">
        <v>16.584179999999996</v>
      </c>
      <c r="AL18">
        <v>0</v>
      </c>
      <c r="AM18">
        <v>0</v>
      </c>
      <c r="AN18">
        <v>0.59302999999999995</v>
      </c>
      <c r="AO18">
        <v>0</v>
      </c>
      <c r="AP18">
        <v>0.78605313926246378</v>
      </c>
      <c r="AQ18">
        <v>0</v>
      </c>
      <c r="AR18">
        <v>2.0322</v>
      </c>
      <c r="AS18">
        <v>1.8571500000000001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279.75467169577826</v>
      </c>
      <c r="DN18">
        <v>10.417217155180852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0.99581729964865318</v>
      </c>
      <c r="L19">
        <v>109.94705320718688</v>
      </c>
      <c r="M19">
        <v>28.23269447576099</v>
      </c>
      <c r="N19">
        <v>36.245609027838761</v>
      </c>
      <c r="O19">
        <v>0</v>
      </c>
      <c r="P19">
        <v>37.850628468135191</v>
      </c>
      <c r="Q19">
        <v>2.4286504441558443</v>
      </c>
      <c r="R19">
        <v>2.0011052631578945</v>
      </c>
      <c r="S19">
        <v>2.261346568674699</v>
      </c>
      <c r="T19">
        <v>0</v>
      </c>
      <c r="U19">
        <v>25.702483281319658</v>
      </c>
      <c r="V19">
        <v>2.0037579617834393</v>
      </c>
      <c r="W19">
        <v>2.0016375545851526</v>
      </c>
      <c r="X19">
        <v>9.9995060508767608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5.0553984000000005</v>
      </c>
      <c r="AF19">
        <v>2.7224999999999993</v>
      </c>
      <c r="AG19">
        <v>0</v>
      </c>
      <c r="AH19">
        <v>5.8108000000000013</v>
      </c>
      <c r="AI19">
        <v>0</v>
      </c>
      <c r="AJ19">
        <v>0</v>
      </c>
      <c r="AK19">
        <v>16.584179999999996</v>
      </c>
      <c r="AL19">
        <v>0</v>
      </c>
      <c r="AM19">
        <v>0</v>
      </c>
      <c r="AN19">
        <v>0.59302999999999995</v>
      </c>
      <c r="AO19">
        <v>0</v>
      </c>
      <c r="AP19">
        <v>0.98256642407808004</v>
      </c>
      <c r="AQ19">
        <v>0</v>
      </c>
      <c r="AR19">
        <v>2.0322</v>
      </c>
      <c r="AS19">
        <v>1.8571500000000001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284.70649529923315</v>
      </c>
      <c r="DN19">
        <v>10.601619127968887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0.99581729964865318</v>
      </c>
      <c r="L20">
        <v>109.94705320718688</v>
      </c>
      <c r="M20">
        <v>28.23269447576099</v>
      </c>
      <c r="N20">
        <v>36.245609027838761</v>
      </c>
      <c r="O20">
        <v>0</v>
      </c>
      <c r="P20">
        <v>37.850628468135191</v>
      </c>
      <c r="Q20">
        <v>2.4286504441558443</v>
      </c>
      <c r="R20">
        <v>2.0011052631578945</v>
      </c>
      <c r="S20">
        <v>2.261346568674699</v>
      </c>
      <c r="T20">
        <v>0</v>
      </c>
      <c r="U20">
        <v>25.702483281319658</v>
      </c>
      <c r="V20">
        <v>2.0037579617834393</v>
      </c>
      <c r="W20">
        <v>2.0012047574626863</v>
      </c>
      <c r="X20">
        <v>10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5.0553984000000005</v>
      </c>
      <c r="AF20">
        <v>2.7224999999999993</v>
      </c>
      <c r="AG20">
        <v>0</v>
      </c>
      <c r="AH20">
        <v>5.8108000000000013</v>
      </c>
      <c r="AI20">
        <v>0</v>
      </c>
      <c r="AJ20">
        <v>0</v>
      </c>
      <c r="AK20">
        <v>16.584179999999996</v>
      </c>
      <c r="AL20">
        <v>0</v>
      </c>
      <c r="AM20">
        <v>0</v>
      </c>
      <c r="AN20">
        <v>0.59302999999999995</v>
      </c>
      <c r="AO20">
        <v>0</v>
      </c>
      <c r="AP20">
        <v>0.98256642407808004</v>
      </c>
      <c r="AQ20">
        <v>0</v>
      </c>
      <c r="AR20">
        <v>2.0322</v>
      </c>
      <c r="AS20">
        <v>1.8571500000000001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284.70655427688143</v>
      </c>
      <c r="DN20">
        <v>10.601621302321361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0.99581729964865318</v>
      </c>
      <c r="L21">
        <v>109.94705320718688</v>
      </c>
      <c r="M21">
        <v>28.23269447576099</v>
      </c>
      <c r="N21">
        <v>36.245609027838761</v>
      </c>
      <c r="O21">
        <v>0</v>
      </c>
      <c r="P21">
        <v>37.850628468135191</v>
      </c>
      <c r="Q21">
        <v>2.4286504441558443</v>
      </c>
      <c r="R21">
        <v>2.0011052631578945</v>
      </c>
      <c r="S21">
        <v>2.261346568674699</v>
      </c>
      <c r="T21">
        <v>0</v>
      </c>
      <c r="U21">
        <v>25.702483281319658</v>
      </c>
      <c r="V21">
        <v>2.0037579617834393</v>
      </c>
      <c r="W21">
        <v>13.866850081833061</v>
      </c>
      <c r="X21">
        <v>45.258676833858217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5.0553984000000005</v>
      </c>
      <c r="AF21">
        <v>2.7224999999999993</v>
      </c>
      <c r="AG21">
        <v>0</v>
      </c>
      <c r="AH21">
        <v>5.8108000000000013</v>
      </c>
      <c r="AI21">
        <v>0</v>
      </c>
      <c r="AJ21">
        <v>0</v>
      </c>
      <c r="AK21">
        <v>16.584179999999996</v>
      </c>
      <c r="AL21">
        <v>0</v>
      </c>
      <c r="AM21">
        <v>0</v>
      </c>
      <c r="AN21">
        <v>0.59302999999999995</v>
      </c>
      <c r="AO21">
        <v>0</v>
      </c>
      <c r="AP21">
        <v>0.98256642407808004</v>
      </c>
      <c r="AQ21">
        <v>0</v>
      </c>
      <c r="AR21">
        <v>2.0322</v>
      </c>
      <c r="AS21">
        <v>1.8571500000000001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330.13911352982376</v>
      </c>
      <c r="DN21">
        <v>12.293384207607589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0.99581729964865318</v>
      </c>
      <c r="L22">
        <v>109.94705320718688</v>
      </c>
      <c r="M22">
        <v>28.23269447576099</v>
      </c>
      <c r="N22">
        <v>36.245609027838761</v>
      </c>
      <c r="O22">
        <v>0</v>
      </c>
      <c r="P22">
        <v>37.850628468135191</v>
      </c>
      <c r="Q22">
        <v>2.4286504441558443</v>
      </c>
      <c r="R22">
        <v>2.0011052631578945</v>
      </c>
      <c r="S22">
        <v>0.99481865284974091</v>
      </c>
      <c r="T22">
        <v>0</v>
      </c>
      <c r="U22">
        <v>25.702483281319658</v>
      </c>
      <c r="V22">
        <v>2.0037579617834393</v>
      </c>
      <c r="W22">
        <v>13.866850081833061</v>
      </c>
      <c r="X22">
        <v>45.258676833858217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5.0553984000000005</v>
      </c>
      <c r="AF22">
        <v>2.7224999999999993</v>
      </c>
      <c r="AG22">
        <v>0</v>
      </c>
      <c r="AH22">
        <v>5.8108000000000013</v>
      </c>
      <c r="AI22">
        <v>0</v>
      </c>
      <c r="AJ22">
        <v>0</v>
      </c>
      <c r="AK22">
        <v>16.584179999999996</v>
      </c>
      <c r="AL22">
        <v>0</v>
      </c>
      <c r="AM22">
        <v>0</v>
      </c>
      <c r="AN22">
        <v>0.59302999999999995</v>
      </c>
      <c r="AO22">
        <v>0</v>
      </c>
      <c r="AP22">
        <v>0.98256642407808004</v>
      </c>
      <c r="AQ22">
        <v>0</v>
      </c>
      <c r="AR22">
        <v>2.0322</v>
      </c>
      <c r="AS22">
        <v>1.8571500000000001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328.91805403640967</v>
      </c>
      <c r="DN22">
        <v>12.247915785196701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0.99581729964865318</v>
      </c>
      <c r="L23">
        <v>109.94705320718688</v>
      </c>
      <c r="M23">
        <v>28.23269447576099</v>
      </c>
      <c r="N23">
        <v>36.245609027838761</v>
      </c>
      <c r="O23">
        <v>0</v>
      </c>
      <c r="P23">
        <v>37.850628468135191</v>
      </c>
      <c r="Q23">
        <v>2.4158518647594276</v>
      </c>
      <c r="R23">
        <v>1.9394300432692309</v>
      </c>
      <c r="S23">
        <v>0.99481865284974091</v>
      </c>
      <c r="T23">
        <v>0</v>
      </c>
      <c r="U23">
        <v>25.702483281319658</v>
      </c>
      <c r="V23">
        <v>1.7745727287066246</v>
      </c>
      <c r="W23">
        <v>13.866775229357797</v>
      </c>
      <c r="X23">
        <v>45.258676833858217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5.0553984000000005</v>
      </c>
      <c r="AF23">
        <v>2.7224999999999993</v>
      </c>
      <c r="AG23">
        <v>0</v>
      </c>
      <c r="AH23">
        <v>5.8108000000000013</v>
      </c>
      <c r="AI23">
        <v>0</v>
      </c>
      <c r="AJ23">
        <v>0</v>
      </c>
      <c r="AK23">
        <v>16.584179999999996</v>
      </c>
      <c r="AL23">
        <v>0</v>
      </c>
      <c r="AM23">
        <v>0</v>
      </c>
      <c r="AN23">
        <v>0.59302999999999995</v>
      </c>
      <c r="AO23">
        <v>0</v>
      </c>
      <c r="AP23">
        <v>0.98256642407808004</v>
      </c>
      <c r="AQ23">
        <v>4.7745099999999994</v>
      </c>
      <c r="AR23">
        <v>2.0322</v>
      </c>
      <c r="AS23">
        <v>1.8571500000000001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333.22832906760334</v>
      </c>
      <c r="DN23">
        <v>12.408416869165912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4.6782184673366833</v>
      </c>
      <c r="L24">
        <v>109.94705320718688</v>
      </c>
      <c r="M24">
        <v>28.23269447576099</v>
      </c>
      <c r="N24">
        <v>36.245609027838761</v>
      </c>
      <c r="O24">
        <v>0</v>
      </c>
      <c r="P24">
        <v>37.850628468135191</v>
      </c>
      <c r="Q24">
        <v>2.4158518647594276</v>
      </c>
      <c r="R24">
        <v>13.006299065420556</v>
      </c>
      <c r="S24">
        <v>0.99481865284974091</v>
      </c>
      <c r="T24">
        <v>0</v>
      </c>
      <c r="U24">
        <v>25.702483281319658</v>
      </c>
      <c r="V24">
        <v>5.9124441444043319</v>
      </c>
      <c r="W24">
        <v>13.866775229357797</v>
      </c>
      <c r="X24">
        <v>45.258651487596723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5.0553984000000005</v>
      </c>
      <c r="AF24">
        <v>2.7224999999999993</v>
      </c>
      <c r="AG24">
        <v>0</v>
      </c>
      <c r="AH24">
        <v>11.621600000000003</v>
      </c>
      <c r="AI24">
        <v>0</v>
      </c>
      <c r="AJ24">
        <v>0</v>
      </c>
      <c r="AK24">
        <v>16.584179999999996</v>
      </c>
      <c r="AL24">
        <v>0</v>
      </c>
      <c r="AM24">
        <v>0</v>
      </c>
      <c r="AN24">
        <v>0.59302999999999995</v>
      </c>
      <c r="AO24">
        <v>0</v>
      </c>
      <c r="AP24">
        <v>0.98256642407808004</v>
      </c>
      <c r="AQ24">
        <v>9.5490199999999987</v>
      </c>
      <c r="AR24">
        <v>2.0322</v>
      </c>
      <c r="AS24">
        <v>1.8571500000000001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361.64269491349842</v>
      </c>
      <c r="DN24">
        <v>13.46647728254638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4.6781139812446719</v>
      </c>
      <c r="L25">
        <v>109.94705320718688</v>
      </c>
      <c r="M25">
        <v>28.23269447576099</v>
      </c>
      <c r="N25">
        <v>36.245609027838761</v>
      </c>
      <c r="O25">
        <v>0</v>
      </c>
      <c r="P25">
        <v>37.850628468135191</v>
      </c>
      <c r="Q25">
        <v>2.095936672086721</v>
      </c>
      <c r="R25">
        <v>13.006406997797892</v>
      </c>
      <c r="S25">
        <v>0.99481865284974091</v>
      </c>
      <c r="T25">
        <v>0</v>
      </c>
      <c r="U25">
        <v>25.702483281319658</v>
      </c>
      <c r="V25">
        <v>6.1913017029804731</v>
      </c>
      <c r="W25">
        <v>13.866775229357797</v>
      </c>
      <c r="X25">
        <v>45.257764705365304</v>
      </c>
      <c r="Y25">
        <v>0</v>
      </c>
      <c r="Z25">
        <v>0</v>
      </c>
      <c r="AA25">
        <v>0</v>
      </c>
      <c r="AB25">
        <v>4.0409199999999998</v>
      </c>
      <c r="AC25">
        <v>0</v>
      </c>
      <c r="AD25">
        <v>0</v>
      </c>
      <c r="AE25">
        <v>5.0553984000000005</v>
      </c>
      <c r="AF25">
        <v>2.7224999999999993</v>
      </c>
      <c r="AG25">
        <v>0</v>
      </c>
      <c r="AH25">
        <v>17.432400000000001</v>
      </c>
      <c r="AI25">
        <v>0</v>
      </c>
      <c r="AJ25">
        <v>0</v>
      </c>
      <c r="AK25">
        <v>16.584179999999996</v>
      </c>
      <c r="AL25">
        <v>0</v>
      </c>
      <c r="AM25">
        <v>0</v>
      </c>
      <c r="AN25">
        <v>0.59302999999999995</v>
      </c>
      <c r="AO25">
        <v>0</v>
      </c>
      <c r="AP25">
        <v>0.98256642407808004</v>
      </c>
      <c r="AQ25">
        <v>9.5490199999999987</v>
      </c>
      <c r="AR25">
        <v>2.0322</v>
      </c>
      <c r="AS25">
        <v>1.8571500000000001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371.10030282742002</v>
      </c>
      <c r="DN25">
        <v>13.818648398582184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4.6781332424882471</v>
      </c>
      <c r="L26">
        <v>109.94588389635946</v>
      </c>
      <c r="M26">
        <v>28.23269447576099</v>
      </c>
      <c r="N26">
        <v>36.245609027838761</v>
      </c>
      <c r="O26">
        <v>0</v>
      </c>
      <c r="P26">
        <v>37.850628468135191</v>
      </c>
      <c r="Q26">
        <v>0.99558620689655164</v>
      </c>
      <c r="R26">
        <v>13.006406997797892</v>
      </c>
      <c r="S26">
        <v>0.99481865284974091</v>
      </c>
      <c r="T26">
        <v>0</v>
      </c>
      <c r="U26">
        <v>25.702483281319658</v>
      </c>
      <c r="V26">
        <v>6.3569234617308661</v>
      </c>
      <c r="W26">
        <v>13.866775229357797</v>
      </c>
      <c r="X26">
        <v>45.257764705365304</v>
      </c>
      <c r="Y26">
        <v>0</v>
      </c>
      <c r="Z26">
        <v>0</v>
      </c>
      <c r="AA26">
        <v>0</v>
      </c>
      <c r="AB26">
        <v>4.0409199999999998</v>
      </c>
      <c r="AC26">
        <v>0</v>
      </c>
      <c r="AD26">
        <v>2.8030548</v>
      </c>
      <c r="AE26">
        <v>10.110796800000001</v>
      </c>
      <c r="AF26">
        <v>2.7224999999999993</v>
      </c>
      <c r="AG26">
        <v>0</v>
      </c>
      <c r="AH26">
        <v>22.371580000000002</v>
      </c>
      <c r="AI26">
        <v>1.1718000000000002</v>
      </c>
      <c r="AJ26">
        <v>0</v>
      </c>
      <c r="AK26">
        <v>16.584179999999996</v>
      </c>
      <c r="AL26">
        <v>0</v>
      </c>
      <c r="AM26">
        <v>1.5950999999999997</v>
      </c>
      <c r="AN26">
        <v>0.59302999999999995</v>
      </c>
      <c r="AO26">
        <v>0</v>
      </c>
      <c r="AP26">
        <v>0.98256642407808004</v>
      </c>
      <c r="AQ26">
        <v>14.323529999999995</v>
      </c>
      <c r="AR26">
        <v>2.0322</v>
      </c>
      <c r="AS26">
        <v>1.8571500000000001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389.80689371442776</v>
      </c>
      <c r="DN26">
        <v>14.515221955550818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4.6780529351027962</v>
      </c>
      <c r="L27">
        <v>109.94682503493713</v>
      </c>
      <c r="M27">
        <v>28.23269447576099</v>
      </c>
      <c r="N27">
        <v>36.245609027838761</v>
      </c>
      <c r="O27">
        <v>0</v>
      </c>
      <c r="P27">
        <v>37.850628468135191</v>
      </c>
      <c r="Q27">
        <v>0.9967400953029274</v>
      </c>
      <c r="R27">
        <v>13.006406997797892</v>
      </c>
      <c r="S27">
        <v>0.5181347150259068</v>
      </c>
      <c r="T27">
        <v>0</v>
      </c>
      <c r="U27">
        <v>25.702483281319658</v>
      </c>
      <c r="V27">
        <v>6.3569234617308661</v>
      </c>
      <c r="W27">
        <v>13.866775229357797</v>
      </c>
      <c r="X27">
        <v>45.235498444967668</v>
      </c>
      <c r="Y27">
        <v>0</v>
      </c>
      <c r="Z27">
        <v>0.67500000000000004</v>
      </c>
      <c r="AA27">
        <v>2.1568172249701116</v>
      </c>
      <c r="AB27">
        <v>8.0818399999999997</v>
      </c>
      <c r="AC27">
        <v>0</v>
      </c>
      <c r="AD27">
        <v>5.6061096000000008</v>
      </c>
      <c r="AE27">
        <v>15.166195200000001</v>
      </c>
      <c r="AF27">
        <v>5.4450000000000003</v>
      </c>
      <c r="AG27">
        <v>0</v>
      </c>
      <c r="AH27">
        <v>31.959400000000009</v>
      </c>
      <c r="AI27">
        <v>5.0168664000000005</v>
      </c>
      <c r="AJ27">
        <v>0</v>
      </c>
      <c r="AK27">
        <v>16.584179999999996</v>
      </c>
      <c r="AL27">
        <v>0</v>
      </c>
      <c r="AM27">
        <v>3.2327359999999996</v>
      </c>
      <c r="AN27">
        <v>0.59302999999999995</v>
      </c>
      <c r="AO27">
        <v>0</v>
      </c>
      <c r="AP27">
        <v>0.98256642407808004</v>
      </c>
      <c r="AQ27">
        <v>14.323529999999995</v>
      </c>
      <c r="AR27">
        <v>2.0322</v>
      </c>
      <c r="AS27">
        <v>1.8571500000000001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420.70527195858625</v>
      </c>
      <c r="DN27">
        <v>15.644121057739513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4.6780529351027962</v>
      </c>
      <c r="L28">
        <v>109.9507869569151</v>
      </c>
      <c r="M28">
        <v>28.23269447576099</v>
      </c>
      <c r="N28">
        <v>36.245609027838761</v>
      </c>
      <c r="O28">
        <v>0</v>
      </c>
      <c r="P28">
        <v>37.850628468135191</v>
      </c>
      <c r="Q28">
        <v>0.9967400953029274</v>
      </c>
      <c r="R28">
        <v>13.006406997797892</v>
      </c>
      <c r="S28">
        <v>0.5181347150259068</v>
      </c>
      <c r="T28">
        <v>0</v>
      </c>
      <c r="U28">
        <v>25.702483281319658</v>
      </c>
      <c r="V28">
        <v>6.3569234617308661</v>
      </c>
      <c r="W28">
        <v>13.866775229357797</v>
      </c>
      <c r="X28">
        <v>45.257764705365304</v>
      </c>
      <c r="Y28">
        <v>0</v>
      </c>
      <c r="Z28">
        <v>4.0014000000000012</v>
      </c>
      <c r="AA28">
        <v>7.997187463372323</v>
      </c>
      <c r="AB28">
        <v>12.12276</v>
      </c>
      <c r="AC28">
        <v>2.9693200000000002</v>
      </c>
      <c r="AD28">
        <v>8.4091643999999999</v>
      </c>
      <c r="AE28">
        <v>15.166195200000001</v>
      </c>
      <c r="AF28">
        <v>8.1675000000000004</v>
      </c>
      <c r="AG28">
        <v>0</v>
      </c>
      <c r="AH28">
        <v>40.67560000000001</v>
      </c>
      <c r="AI28">
        <v>5.0168664000000005</v>
      </c>
      <c r="AJ28">
        <v>0</v>
      </c>
      <c r="AK28">
        <v>16.584179999999996</v>
      </c>
      <c r="AL28">
        <v>0</v>
      </c>
      <c r="AM28">
        <v>3.2327359999999996</v>
      </c>
      <c r="AN28">
        <v>0.59302999999999995</v>
      </c>
      <c r="AO28">
        <v>0</v>
      </c>
      <c r="AP28">
        <v>0.98256642407808004</v>
      </c>
      <c r="AQ28">
        <v>14.323529999999995</v>
      </c>
      <c r="AR28">
        <v>2.0322</v>
      </c>
      <c r="AS28">
        <v>1.8571500000000001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450.03622932086125</v>
      </c>
      <c r="DN28">
        <v>16.758156916242385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4.6780529351027962</v>
      </c>
      <c r="L29">
        <v>145.21635585920788</v>
      </c>
      <c r="M29">
        <v>28.23269447576099</v>
      </c>
      <c r="N29">
        <v>36.245609027838761</v>
      </c>
      <c r="O29">
        <v>0</v>
      </c>
      <c r="P29">
        <v>37.850628468135191</v>
      </c>
      <c r="Q29">
        <v>0.9967400953029274</v>
      </c>
      <c r="R29">
        <v>13.006406997797892</v>
      </c>
      <c r="S29">
        <v>0.5181347150259068</v>
      </c>
      <c r="T29">
        <v>0</v>
      </c>
      <c r="U29">
        <v>25.702483281319658</v>
      </c>
      <c r="V29">
        <v>6.3569234617308661</v>
      </c>
      <c r="W29">
        <v>13.866775229357797</v>
      </c>
      <c r="X29">
        <v>45.257764705365304</v>
      </c>
      <c r="Y29">
        <v>0</v>
      </c>
      <c r="Z29">
        <v>4.0014000000000012</v>
      </c>
      <c r="AA29">
        <v>8.4818654914554941</v>
      </c>
      <c r="AB29">
        <v>12.12276</v>
      </c>
      <c r="AC29">
        <v>2.9693200000000002</v>
      </c>
      <c r="AD29">
        <v>8.4091643999999999</v>
      </c>
      <c r="AE29">
        <v>15.166195200000001</v>
      </c>
      <c r="AF29">
        <v>8.1675000000000004</v>
      </c>
      <c r="AG29">
        <v>0</v>
      </c>
      <c r="AH29">
        <v>40.67560000000001</v>
      </c>
      <c r="AI29">
        <v>5.0168664000000005</v>
      </c>
      <c r="AJ29">
        <v>0</v>
      </c>
      <c r="AK29">
        <v>16.584179999999996</v>
      </c>
      <c r="AL29">
        <v>0</v>
      </c>
      <c r="AM29">
        <v>3.2327359999999996</v>
      </c>
      <c r="AN29">
        <v>0.59302999999999995</v>
      </c>
      <c r="AO29">
        <v>0</v>
      </c>
      <c r="AP29">
        <v>0.98256642407808004</v>
      </c>
      <c r="AQ29">
        <v>14.323529999999995</v>
      </c>
      <c r="AR29">
        <v>2.0322</v>
      </c>
      <c r="AS29">
        <v>1.8571500000000001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484.50303143289494</v>
      </c>
      <c r="DN29">
        <v>18.041601734584553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4.6780529351027962</v>
      </c>
      <c r="L30">
        <v>201.2216203757059</v>
      </c>
      <c r="M30">
        <v>28.23269447576099</v>
      </c>
      <c r="N30">
        <v>36.245609027838761</v>
      </c>
      <c r="O30">
        <v>0</v>
      </c>
      <c r="P30">
        <v>37.850628468135191</v>
      </c>
      <c r="Q30">
        <v>4.6794164625850341</v>
      </c>
      <c r="R30">
        <v>13.006406997797892</v>
      </c>
      <c r="S30">
        <v>2.1865284974093266</v>
      </c>
      <c r="T30">
        <v>0</v>
      </c>
      <c r="U30">
        <v>25.702483281319658</v>
      </c>
      <c r="V30">
        <v>6.3569234617308661</v>
      </c>
      <c r="W30">
        <v>13.866775229357797</v>
      </c>
      <c r="X30">
        <v>45.257764705365304</v>
      </c>
      <c r="Y30">
        <v>0</v>
      </c>
      <c r="Z30">
        <v>4.0014000000000012</v>
      </c>
      <c r="AA30">
        <v>8.4818654914554941</v>
      </c>
      <c r="AB30">
        <v>12.12276</v>
      </c>
      <c r="AC30">
        <v>2.9693200000000002</v>
      </c>
      <c r="AD30">
        <v>8.4091643999999999</v>
      </c>
      <c r="AE30">
        <v>15.166195200000001</v>
      </c>
      <c r="AF30">
        <v>8.1675000000000004</v>
      </c>
      <c r="AG30">
        <v>0</v>
      </c>
      <c r="AH30">
        <v>40.67560000000001</v>
      </c>
      <c r="AI30">
        <v>5.0168664000000005</v>
      </c>
      <c r="AJ30">
        <v>0</v>
      </c>
      <c r="AK30">
        <v>16.584179999999996</v>
      </c>
      <c r="AL30">
        <v>0</v>
      </c>
      <c r="AM30">
        <v>3.2327359999999996</v>
      </c>
      <c r="AN30">
        <v>0.59302999999999995</v>
      </c>
      <c r="AO30">
        <v>0</v>
      </c>
      <c r="AP30">
        <v>0.98256642407808004</v>
      </c>
      <c r="AQ30">
        <v>14.323529999999995</v>
      </c>
      <c r="AR30">
        <v>12.193200000000003</v>
      </c>
      <c r="AS30">
        <v>1.8571500000000001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553.45289377971437</v>
      </c>
      <c r="DN30">
        <v>20.609074053928865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4.6780529351027962</v>
      </c>
      <c r="L31">
        <v>217.82027358709192</v>
      </c>
      <c r="M31">
        <v>28.23269447576099</v>
      </c>
      <c r="N31">
        <v>36.245609027838761</v>
      </c>
      <c r="O31">
        <v>0</v>
      </c>
      <c r="P31">
        <v>37.850628468135191</v>
      </c>
      <c r="Q31">
        <v>6.3089591115598189</v>
      </c>
      <c r="R31">
        <v>13.006406997797892</v>
      </c>
      <c r="S31">
        <v>2.1865284974093266</v>
      </c>
      <c r="T31">
        <v>0</v>
      </c>
      <c r="U31">
        <v>25.702483281319658</v>
      </c>
      <c r="V31">
        <v>6.3569234617308661</v>
      </c>
      <c r="W31">
        <v>13.866775229357797</v>
      </c>
      <c r="X31">
        <v>45.257764705365304</v>
      </c>
      <c r="Y31">
        <v>0</v>
      </c>
      <c r="Z31">
        <v>4.0014000000000012</v>
      </c>
      <c r="AA31">
        <v>12.116950702079277</v>
      </c>
      <c r="AB31">
        <v>12.12276</v>
      </c>
      <c r="AC31">
        <v>4.6884000000000006</v>
      </c>
      <c r="AD31">
        <v>8.4091643999999999</v>
      </c>
      <c r="AE31">
        <v>15.166195200000001</v>
      </c>
      <c r="AF31">
        <v>8.1675000000000004</v>
      </c>
      <c r="AG31">
        <v>0</v>
      </c>
      <c r="AH31">
        <v>40.67560000000001</v>
      </c>
      <c r="AI31">
        <v>5.0168664000000005</v>
      </c>
      <c r="AJ31">
        <v>0</v>
      </c>
      <c r="AK31">
        <v>16.584179999999996</v>
      </c>
      <c r="AL31">
        <v>0</v>
      </c>
      <c r="AM31">
        <v>3.2327359999999996</v>
      </c>
      <c r="AN31">
        <v>0.59302999999999995</v>
      </c>
      <c r="AO31">
        <v>0</v>
      </c>
      <c r="AP31">
        <v>0.98256642407808004</v>
      </c>
      <c r="AQ31">
        <v>14.323529999999995</v>
      </c>
      <c r="AR31">
        <v>12.193200000000003</v>
      </c>
      <c r="AS31">
        <v>1.8571500000000001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576.18856583977367</v>
      </c>
      <c r="DN31">
        <v>21.455763064854118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4.6780529351027962</v>
      </c>
      <c r="L32">
        <v>217.82027358709192</v>
      </c>
      <c r="M32">
        <v>28.23269447576099</v>
      </c>
      <c r="N32">
        <v>36.245609027838761</v>
      </c>
      <c r="O32">
        <v>0</v>
      </c>
      <c r="P32">
        <v>37.850628468135191</v>
      </c>
      <c r="Q32">
        <v>6.3089591115598189</v>
      </c>
      <c r="R32">
        <v>13.006406997797892</v>
      </c>
      <c r="S32">
        <v>2.1865284974093266</v>
      </c>
      <c r="T32">
        <v>0</v>
      </c>
      <c r="U32">
        <v>25.702483281319658</v>
      </c>
      <c r="V32">
        <v>6.3569234617308661</v>
      </c>
      <c r="W32">
        <v>13.866775229357797</v>
      </c>
      <c r="X32">
        <v>45.257764705365304</v>
      </c>
      <c r="Y32">
        <v>0</v>
      </c>
      <c r="Z32">
        <v>4.0014000000000012</v>
      </c>
      <c r="AA32">
        <v>12.116950702079279</v>
      </c>
      <c r="AB32">
        <v>12.12276</v>
      </c>
      <c r="AC32">
        <v>4.6884000000000006</v>
      </c>
      <c r="AD32">
        <v>8.4091643999999999</v>
      </c>
      <c r="AE32">
        <v>15.166195200000001</v>
      </c>
      <c r="AF32">
        <v>8.1675000000000004</v>
      </c>
      <c r="AG32">
        <v>0</v>
      </c>
      <c r="AH32">
        <v>40.67560000000001</v>
      </c>
      <c r="AI32">
        <v>0.97650000000000003</v>
      </c>
      <c r="AJ32">
        <v>0</v>
      </c>
      <c r="AK32">
        <v>16.584179999999996</v>
      </c>
      <c r="AL32">
        <v>0</v>
      </c>
      <c r="AM32">
        <v>3.2327359999999996</v>
      </c>
      <c r="AN32">
        <v>0.59302999999999995</v>
      </c>
      <c r="AO32">
        <v>0</v>
      </c>
      <c r="AP32">
        <v>0.98256642407808004</v>
      </c>
      <c r="AQ32">
        <v>14.323529999999995</v>
      </c>
      <c r="AR32">
        <v>1.3548000000000004</v>
      </c>
      <c r="AS32">
        <v>1.8571500000000001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563.72739886324268</v>
      </c>
      <c r="DN32">
        <v>19.038163641384919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4.6780529351027962</v>
      </c>
      <c r="L33">
        <v>217.81864299302472</v>
      </c>
      <c r="M33">
        <v>28.23269447576099</v>
      </c>
      <c r="N33">
        <v>36.245609027838761</v>
      </c>
      <c r="O33">
        <v>0</v>
      </c>
      <c r="P33">
        <v>37.850628468135191</v>
      </c>
      <c r="Q33">
        <v>6.3062117647058828</v>
      </c>
      <c r="R33">
        <v>13.006406997797892</v>
      </c>
      <c r="S33">
        <v>2.1865284974093266</v>
      </c>
      <c r="T33">
        <v>0</v>
      </c>
      <c r="U33">
        <v>25.702483281319658</v>
      </c>
      <c r="V33">
        <v>6.3569234617308661</v>
      </c>
      <c r="W33">
        <v>13.866775229357797</v>
      </c>
      <c r="X33">
        <v>45.257764705365304</v>
      </c>
      <c r="Y33">
        <v>0</v>
      </c>
      <c r="Z33">
        <v>4.0014000000000012</v>
      </c>
      <c r="AA33">
        <v>12.116950702079277</v>
      </c>
      <c r="AB33">
        <v>12.12276</v>
      </c>
      <c r="AC33">
        <v>4.6884000000000006</v>
      </c>
      <c r="AD33">
        <v>8.4091643999999999</v>
      </c>
      <c r="AE33">
        <v>15.166195200000001</v>
      </c>
      <c r="AF33">
        <v>8.1675000000000004</v>
      </c>
      <c r="AG33">
        <v>0</v>
      </c>
      <c r="AH33">
        <v>40.67560000000001</v>
      </c>
      <c r="AI33">
        <v>0</v>
      </c>
      <c r="AJ33">
        <v>0</v>
      </c>
      <c r="AK33">
        <v>16.584179999999996</v>
      </c>
      <c r="AL33">
        <v>0</v>
      </c>
      <c r="AM33">
        <v>3.2327359999999996</v>
      </c>
      <c r="AN33">
        <v>0.59302999999999995</v>
      </c>
      <c r="AO33">
        <v>0</v>
      </c>
      <c r="AP33">
        <v>0.98256642407808004</v>
      </c>
      <c r="AQ33">
        <v>14.323529999999995</v>
      </c>
      <c r="AR33">
        <v>1.3548000000000004</v>
      </c>
      <c r="AS33">
        <v>1.8571500000000001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560.89828292442746</v>
      </c>
      <c r="DN33">
        <v>20.886401639278983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4.6780529351027962</v>
      </c>
      <c r="L34">
        <v>217.81864299302472</v>
      </c>
      <c r="M34">
        <v>28.23269447576099</v>
      </c>
      <c r="N34">
        <v>36.245609027838761</v>
      </c>
      <c r="O34">
        <v>0</v>
      </c>
      <c r="P34">
        <v>37.850628468135191</v>
      </c>
      <c r="Q34">
        <v>6.3062117647058828</v>
      </c>
      <c r="R34">
        <v>13.006406997797892</v>
      </c>
      <c r="S34">
        <v>2.1865284974093266</v>
      </c>
      <c r="T34">
        <v>0</v>
      </c>
      <c r="U34">
        <v>25.702483281319658</v>
      </c>
      <c r="V34">
        <v>6.3569234617308661</v>
      </c>
      <c r="W34">
        <v>13.866775229357797</v>
      </c>
      <c r="X34">
        <v>45.257764705365304</v>
      </c>
      <c r="Y34">
        <v>0</v>
      </c>
      <c r="Z34">
        <v>2.0007000000000006</v>
      </c>
      <c r="AA34">
        <v>11.995781195058484</v>
      </c>
      <c r="AB34">
        <v>8.0818399999999997</v>
      </c>
      <c r="AC34">
        <v>0</v>
      </c>
      <c r="AD34">
        <v>5.6061096000000008</v>
      </c>
      <c r="AE34">
        <v>15.166195200000001</v>
      </c>
      <c r="AF34">
        <v>2.7224999999999993</v>
      </c>
      <c r="AG34">
        <v>0</v>
      </c>
      <c r="AH34">
        <v>34.864800000000002</v>
      </c>
      <c r="AI34">
        <v>0</v>
      </c>
      <c r="AJ34">
        <v>0</v>
      </c>
      <c r="AK34">
        <v>16.584179999999996</v>
      </c>
      <c r="AL34">
        <v>0</v>
      </c>
      <c r="AM34">
        <v>3.2327359999999996</v>
      </c>
      <c r="AN34">
        <v>0.59302999999999995</v>
      </c>
      <c r="AO34">
        <v>0</v>
      </c>
      <c r="AP34">
        <v>0.98256642407808004</v>
      </c>
      <c r="AQ34">
        <v>14.323529999999995</v>
      </c>
      <c r="AR34">
        <v>1.3548000000000004</v>
      </c>
      <c r="AS34">
        <v>1.8571500000000001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536.88251155727846</v>
      </c>
      <c r="DN34">
        <v>19.992128699407335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4.6780529351027962</v>
      </c>
      <c r="L35">
        <v>217.81864299302472</v>
      </c>
      <c r="M35">
        <v>28.23269447576099</v>
      </c>
      <c r="N35">
        <v>36.245609027838761</v>
      </c>
      <c r="O35">
        <v>0</v>
      </c>
      <c r="P35">
        <v>37.850628468135191</v>
      </c>
      <c r="Q35">
        <v>6.3062117647058828</v>
      </c>
      <c r="R35">
        <v>13.006406997797892</v>
      </c>
      <c r="S35">
        <v>2.1865284974093266</v>
      </c>
      <c r="T35">
        <v>0</v>
      </c>
      <c r="U35">
        <v>25.702483281319658</v>
      </c>
      <c r="V35">
        <v>6.3569234617308661</v>
      </c>
      <c r="W35">
        <v>13.866775229357797</v>
      </c>
      <c r="X35">
        <v>45.257764705365304</v>
      </c>
      <c r="Y35">
        <v>0</v>
      </c>
      <c r="Z35">
        <v>2.0007000000000006</v>
      </c>
      <c r="AA35">
        <v>7.997187463372323</v>
      </c>
      <c r="AB35">
        <v>4.0409199999999998</v>
      </c>
      <c r="AC35">
        <v>0</v>
      </c>
      <c r="AD35">
        <v>2.8030548</v>
      </c>
      <c r="AE35">
        <v>10.110796800000001</v>
      </c>
      <c r="AF35">
        <v>2.7224999999999993</v>
      </c>
      <c r="AG35">
        <v>0</v>
      </c>
      <c r="AH35">
        <v>23.243200000000005</v>
      </c>
      <c r="AI35">
        <v>0</v>
      </c>
      <c r="AJ35">
        <v>0</v>
      </c>
      <c r="AK35">
        <v>16.584179999999996</v>
      </c>
      <c r="AL35">
        <v>0</v>
      </c>
      <c r="AM35">
        <v>3.2327359999999996</v>
      </c>
      <c r="AN35">
        <v>0.59302999999999995</v>
      </c>
      <c r="AO35">
        <v>0</v>
      </c>
      <c r="AP35">
        <v>1.1790797088936957</v>
      </c>
      <c r="AQ35">
        <v>14.323529999999995</v>
      </c>
      <c r="AR35">
        <v>1.3548000000000004</v>
      </c>
      <c r="AS35">
        <v>1.8571500000000001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510.54043427038135</v>
      </c>
      <c r="DN35">
        <v>19.011152339433838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4.6780529351027962</v>
      </c>
      <c r="L36">
        <v>217.81864299302472</v>
      </c>
      <c r="M36">
        <v>28.23269447576099</v>
      </c>
      <c r="N36">
        <v>36.245609027838761</v>
      </c>
      <c r="O36">
        <v>0</v>
      </c>
      <c r="P36">
        <v>37.850628468135191</v>
      </c>
      <c r="Q36">
        <v>6.3062117647058828</v>
      </c>
      <c r="R36">
        <v>13.006406997797892</v>
      </c>
      <c r="S36">
        <v>2.1865284974093266</v>
      </c>
      <c r="T36">
        <v>0</v>
      </c>
      <c r="U36">
        <v>25.702483281319658</v>
      </c>
      <c r="V36">
        <v>6.3569234617308661</v>
      </c>
      <c r="W36">
        <v>13.866775229357797</v>
      </c>
      <c r="X36">
        <v>45.257764705365304</v>
      </c>
      <c r="Y36">
        <v>0</v>
      </c>
      <c r="Z36">
        <v>2.0007000000000006</v>
      </c>
      <c r="AA36">
        <v>4.1197632387069545</v>
      </c>
      <c r="AB36">
        <v>4.0409199999999998</v>
      </c>
      <c r="AC36">
        <v>0</v>
      </c>
      <c r="AD36">
        <v>0</v>
      </c>
      <c r="AE36">
        <v>10.110796800000001</v>
      </c>
      <c r="AF36">
        <v>2.7224999999999993</v>
      </c>
      <c r="AG36">
        <v>0</v>
      </c>
      <c r="AH36">
        <v>17.432400000000001</v>
      </c>
      <c r="AI36">
        <v>0</v>
      </c>
      <c r="AJ36">
        <v>0</v>
      </c>
      <c r="AK36">
        <v>16.584179999999996</v>
      </c>
      <c r="AL36">
        <v>0</v>
      </c>
      <c r="AM36">
        <v>3.2327359999999996</v>
      </c>
      <c r="AN36">
        <v>0.59302999999999995</v>
      </c>
      <c r="AO36">
        <v>0</v>
      </c>
      <c r="AP36">
        <v>1.1790797088936957</v>
      </c>
      <c r="AQ36">
        <v>14.323529999999995</v>
      </c>
      <c r="AR36">
        <v>1.3548000000000004</v>
      </c>
      <c r="AS36">
        <v>1.8571500000000001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498.49767988541043</v>
      </c>
      <c r="DN36">
        <v>18.562627699739455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4.6780529351027962</v>
      </c>
      <c r="L37">
        <v>217.81875485100076</v>
      </c>
      <c r="M37">
        <v>28.23269447576099</v>
      </c>
      <c r="N37">
        <v>36.245609027838761</v>
      </c>
      <c r="O37">
        <v>0</v>
      </c>
      <c r="P37">
        <v>37.850628468135191</v>
      </c>
      <c r="Q37">
        <v>6.3076280022766076</v>
      </c>
      <c r="R37">
        <v>13.006406997797892</v>
      </c>
      <c r="S37">
        <v>3.2849740932642488</v>
      </c>
      <c r="T37">
        <v>0</v>
      </c>
      <c r="U37">
        <v>25.702483281319658</v>
      </c>
      <c r="V37">
        <v>6.3569234617308661</v>
      </c>
      <c r="W37">
        <v>13.866775229357797</v>
      </c>
      <c r="X37">
        <v>45.257764705365304</v>
      </c>
      <c r="Y37">
        <v>0</v>
      </c>
      <c r="Z37">
        <v>0</v>
      </c>
      <c r="AA37">
        <v>0</v>
      </c>
      <c r="AB37">
        <v>4.0409199999999998</v>
      </c>
      <c r="AC37">
        <v>0</v>
      </c>
      <c r="AD37">
        <v>0</v>
      </c>
      <c r="AE37">
        <v>10.110796800000001</v>
      </c>
      <c r="AF37">
        <v>2.7224999999999993</v>
      </c>
      <c r="AG37">
        <v>0</v>
      </c>
      <c r="AH37">
        <v>11.621600000000003</v>
      </c>
      <c r="AI37">
        <v>0</v>
      </c>
      <c r="AJ37">
        <v>0</v>
      </c>
      <c r="AK37">
        <v>16.584179999999996</v>
      </c>
      <c r="AL37">
        <v>0</v>
      </c>
      <c r="AM37">
        <v>1.61964</v>
      </c>
      <c r="AN37">
        <v>0.59302999999999995</v>
      </c>
      <c r="AO37">
        <v>0</v>
      </c>
      <c r="AP37">
        <v>1.1790797088936957</v>
      </c>
      <c r="AQ37">
        <v>14.323529999999995</v>
      </c>
      <c r="AR37">
        <v>1.3548000000000004</v>
      </c>
      <c r="AS37">
        <v>2.8888999999999996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487.49485107266275</v>
      </c>
      <c r="DN37">
        <v>18.15282096518191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4.6780529351027962</v>
      </c>
      <c r="L38">
        <v>217.81875485100076</v>
      </c>
      <c r="M38">
        <v>28.23269447576099</v>
      </c>
      <c r="N38">
        <v>36.245609027838761</v>
      </c>
      <c r="O38">
        <v>0</v>
      </c>
      <c r="P38">
        <v>37.850628468135191</v>
      </c>
      <c r="Q38">
        <v>6.3076280022766076</v>
      </c>
      <c r="R38">
        <v>13.006406997797892</v>
      </c>
      <c r="S38">
        <v>3.2849740932642488</v>
      </c>
      <c r="T38">
        <v>0</v>
      </c>
      <c r="U38">
        <v>25.702483281319658</v>
      </c>
      <c r="V38">
        <v>6.3569234617308661</v>
      </c>
      <c r="W38">
        <v>13.866775229357797</v>
      </c>
      <c r="X38">
        <v>45.257764705365304</v>
      </c>
      <c r="Y38">
        <v>0</v>
      </c>
      <c r="Z38">
        <v>0</v>
      </c>
      <c r="AA38">
        <v>0</v>
      </c>
      <c r="AB38">
        <v>4.0409199999999998</v>
      </c>
      <c r="AC38">
        <v>0</v>
      </c>
      <c r="AD38">
        <v>0</v>
      </c>
      <c r="AE38">
        <v>10.110796800000001</v>
      </c>
      <c r="AF38">
        <v>2.7224999999999993</v>
      </c>
      <c r="AG38">
        <v>0</v>
      </c>
      <c r="AH38">
        <v>5.8108000000000013</v>
      </c>
      <c r="AI38">
        <v>0</v>
      </c>
      <c r="AJ38">
        <v>0</v>
      </c>
      <c r="AK38">
        <v>16.584179999999996</v>
      </c>
      <c r="AL38">
        <v>0</v>
      </c>
      <c r="AM38">
        <v>1.61964</v>
      </c>
      <c r="AN38">
        <v>0.59302999999999995</v>
      </c>
      <c r="AO38">
        <v>0</v>
      </c>
      <c r="AP38">
        <v>1.1790797088936957</v>
      </c>
      <c r="AQ38">
        <v>9.5490199999999987</v>
      </c>
      <c r="AR38">
        <v>12.193200000000003</v>
      </c>
      <c r="AS38">
        <v>7.5936799999999991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492.27473349426111</v>
      </c>
      <c r="DN38">
        <v>18.330808543583572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4.6780529351027962</v>
      </c>
      <c r="L39">
        <v>217.81875485100076</v>
      </c>
      <c r="M39">
        <v>28.23269447576099</v>
      </c>
      <c r="N39">
        <v>36.245609027838761</v>
      </c>
      <c r="O39">
        <v>0</v>
      </c>
      <c r="P39">
        <v>37.850628468135191</v>
      </c>
      <c r="Q39">
        <v>0.99544141252006402</v>
      </c>
      <c r="R39">
        <v>13.006406997797892</v>
      </c>
      <c r="S39">
        <v>3.2849740932642488</v>
      </c>
      <c r="T39">
        <v>0</v>
      </c>
      <c r="U39">
        <v>25.702483281319658</v>
      </c>
      <c r="V39">
        <v>6.3569234617308661</v>
      </c>
      <c r="W39">
        <v>13.866775229357797</v>
      </c>
      <c r="X39">
        <v>45.257764705365304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10.110796800000001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16.584179999999996</v>
      </c>
      <c r="AL39">
        <v>0</v>
      </c>
      <c r="AM39">
        <v>0</v>
      </c>
      <c r="AN39">
        <v>0.59302999999999995</v>
      </c>
      <c r="AO39">
        <v>0</v>
      </c>
      <c r="AP39">
        <v>3.6578982835578757</v>
      </c>
      <c r="AQ39">
        <v>4.7745099999999994</v>
      </c>
      <c r="AR39">
        <v>12.193200000000003</v>
      </c>
      <c r="AS39">
        <v>7.5936799999999991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471.25553328178893</v>
      </c>
      <c r="DN39">
        <v>17.548270740963236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4.6780529351027962</v>
      </c>
      <c r="L40">
        <v>217.82027358709192</v>
      </c>
      <c r="M40">
        <v>28.23269447576099</v>
      </c>
      <c r="N40">
        <v>36.245609027838761</v>
      </c>
      <c r="O40">
        <v>0</v>
      </c>
      <c r="P40">
        <v>37.850628468135191</v>
      </c>
      <c r="Q40">
        <v>0.8502728731942214</v>
      </c>
      <c r="R40">
        <v>13.006406997797892</v>
      </c>
      <c r="S40">
        <v>2.1865284974093266</v>
      </c>
      <c r="T40">
        <v>0</v>
      </c>
      <c r="U40">
        <v>25.702483281319658</v>
      </c>
      <c r="V40">
        <v>6.3569234617308661</v>
      </c>
      <c r="W40">
        <v>13.866775229357797</v>
      </c>
      <c r="X40">
        <v>45.257764705365304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10.110796800000001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16.584179999999996</v>
      </c>
      <c r="AL40">
        <v>0</v>
      </c>
      <c r="AM40">
        <v>0</v>
      </c>
      <c r="AN40">
        <v>0.59302999999999995</v>
      </c>
      <c r="AO40">
        <v>0</v>
      </c>
      <c r="AP40">
        <v>3.6578982835578757</v>
      </c>
      <c r="AQ40">
        <v>0</v>
      </c>
      <c r="AR40">
        <v>1.3548000000000004</v>
      </c>
      <c r="AS40">
        <v>7.5936799999999991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455.00562285264402</v>
      </c>
      <c r="DN40">
        <v>16.943175771018598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4.6780529351027962</v>
      </c>
      <c r="L41">
        <v>217.82027358709192</v>
      </c>
      <c r="M41">
        <v>28.23269447576099</v>
      </c>
      <c r="N41">
        <v>36.245609027838761</v>
      </c>
      <c r="O41">
        <v>0</v>
      </c>
      <c r="P41">
        <v>37.850628468135191</v>
      </c>
      <c r="Q41">
        <v>0.8502728731942214</v>
      </c>
      <c r="R41">
        <v>13.006406997797892</v>
      </c>
      <c r="S41">
        <v>2.1865284974093266</v>
      </c>
      <c r="T41">
        <v>0</v>
      </c>
      <c r="U41">
        <v>25.702483281319658</v>
      </c>
      <c r="V41">
        <v>6.3569234617308661</v>
      </c>
      <c r="W41">
        <v>13.866775229357797</v>
      </c>
      <c r="X41">
        <v>45.257764705365304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10.110796800000001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16.584179999999996</v>
      </c>
      <c r="AL41">
        <v>0</v>
      </c>
      <c r="AM41">
        <v>0</v>
      </c>
      <c r="AN41">
        <v>0.59302999999999995</v>
      </c>
      <c r="AO41">
        <v>0</v>
      </c>
      <c r="AP41">
        <v>3.6578982835578757</v>
      </c>
      <c r="AQ41">
        <v>0</v>
      </c>
      <c r="AR41">
        <v>3.3870000000000005</v>
      </c>
      <c r="AS41">
        <v>7.5936799999999991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456.96486674992661</v>
      </c>
      <c r="DN41">
        <v>17.01613187373599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4.6780529351027962</v>
      </c>
      <c r="L42">
        <v>217.82027358709192</v>
      </c>
      <c r="M42">
        <v>28.23269447576099</v>
      </c>
      <c r="N42">
        <v>36.245609027838761</v>
      </c>
      <c r="O42">
        <v>0</v>
      </c>
      <c r="P42">
        <v>37.850628468135191</v>
      </c>
      <c r="Q42">
        <v>0.8502728731942214</v>
      </c>
      <c r="R42">
        <v>13.006406997797892</v>
      </c>
      <c r="S42">
        <v>2.1865284974093266</v>
      </c>
      <c r="T42">
        <v>0</v>
      </c>
      <c r="U42">
        <v>25.702483281319658</v>
      </c>
      <c r="V42">
        <v>6.3569234617308661</v>
      </c>
      <c r="W42">
        <v>13.866775229357797</v>
      </c>
      <c r="X42">
        <v>45.257764705365304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5.0553984000000005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16.584179999999996</v>
      </c>
      <c r="AL42">
        <v>0</v>
      </c>
      <c r="AM42">
        <v>0</v>
      </c>
      <c r="AN42">
        <v>0.59302999999999995</v>
      </c>
      <c r="AO42">
        <v>0</v>
      </c>
      <c r="AP42">
        <v>3.6578982835578757</v>
      </c>
      <c r="AQ42">
        <v>0</v>
      </c>
      <c r="AR42">
        <v>3.3870000000000005</v>
      </c>
      <c r="AS42">
        <v>7.5936799999999991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452.09095721789237</v>
      </c>
      <c r="DN42">
        <v>16.834643005770282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4.6780529351027962</v>
      </c>
      <c r="L43">
        <v>217.82118507663856</v>
      </c>
      <c r="M43">
        <v>28.23269447576099</v>
      </c>
      <c r="N43">
        <v>36.245609027838761</v>
      </c>
      <c r="O43">
        <v>0</v>
      </c>
      <c r="P43">
        <v>37.850628468135191</v>
      </c>
      <c r="Q43">
        <v>3.9642088353413656</v>
      </c>
      <c r="R43">
        <v>13.006406997797892</v>
      </c>
      <c r="S43">
        <v>2.1865284974093266</v>
      </c>
      <c r="T43">
        <v>0</v>
      </c>
      <c r="U43">
        <v>25.702483281319658</v>
      </c>
      <c r="V43">
        <v>6.3569234617308661</v>
      </c>
      <c r="W43">
        <v>13.866775229357797</v>
      </c>
      <c r="X43">
        <v>45.257764705365304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16.584179999999996</v>
      </c>
      <c r="AL43">
        <v>0</v>
      </c>
      <c r="AM43">
        <v>0</v>
      </c>
      <c r="AN43">
        <v>0.59302999999999995</v>
      </c>
      <c r="AO43">
        <v>0</v>
      </c>
      <c r="AP43">
        <v>0.98256642407808004</v>
      </c>
      <c r="AQ43">
        <v>0</v>
      </c>
      <c r="AR43">
        <v>2.7096000000000005</v>
      </c>
      <c r="AS43">
        <v>7.5936799999999991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446.98785949610738</v>
      </c>
      <c r="DN43">
        <v>16.64445791976928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4.6780529351027962</v>
      </c>
      <c r="L44">
        <v>217.81900660057596</v>
      </c>
      <c r="M44">
        <v>28.23269447576099</v>
      </c>
      <c r="N44">
        <v>36.245609027838761</v>
      </c>
      <c r="O44">
        <v>0</v>
      </c>
      <c r="P44">
        <v>37.850628468135191</v>
      </c>
      <c r="Q44">
        <v>3.9642088353413656</v>
      </c>
      <c r="R44">
        <v>13.006406997797892</v>
      </c>
      <c r="S44">
        <v>2.1865284974093266</v>
      </c>
      <c r="T44">
        <v>0</v>
      </c>
      <c r="U44">
        <v>25.702483281319658</v>
      </c>
      <c r="V44">
        <v>6.3569234617308661</v>
      </c>
      <c r="W44">
        <v>13.866775229357797</v>
      </c>
      <c r="X44">
        <v>45.257764705365304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16.584179999999996</v>
      </c>
      <c r="AL44">
        <v>0</v>
      </c>
      <c r="AM44">
        <v>0</v>
      </c>
      <c r="AN44">
        <v>0.59302999999999995</v>
      </c>
      <c r="AO44">
        <v>0</v>
      </c>
      <c r="AP44">
        <v>0.98256642407808004</v>
      </c>
      <c r="AQ44">
        <v>0</v>
      </c>
      <c r="AR44">
        <v>2.7096000000000005</v>
      </c>
      <c r="AS44">
        <v>2.8888999999999996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442.44988065998467</v>
      </c>
      <c r="DN44">
        <v>16.47547827982925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4.6780529351027962</v>
      </c>
      <c r="L45">
        <v>205.37018640799394</v>
      </c>
      <c r="M45">
        <v>28.23269447576099</v>
      </c>
      <c r="N45">
        <v>36.245609027838761</v>
      </c>
      <c r="O45">
        <v>0</v>
      </c>
      <c r="P45">
        <v>37.850628468135191</v>
      </c>
      <c r="Q45">
        <v>3.9642088353413656</v>
      </c>
      <c r="R45">
        <v>13.006406997797892</v>
      </c>
      <c r="S45">
        <v>2.1865284974093266</v>
      </c>
      <c r="T45">
        <v>0</v>
      </c>
      <c r="U45">
        <v>25.702483281319658</v>
      </c>
      <c r="V45">
        <v>6.3569234617308661</v>
      </c>
      <c r="W45">
        <v>13.866775229357797</v>
      </c>
      <c r="X45">
        <v>45.257764705365304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16.584179999999996</v>
      </c>
      <c r="AL45">
        <v>0</v>
      </c>
      <c r="AM45">
        <v>0</v>
      </c>
      <c r="AN45">
        <v>0.59302999999999995</v>
      </c>
      <c r="AO45">
        <v>0</v>
      </c>
      <c r="AP45">
        <v>0.98256642407808004</v>
      </c>
      <c r="AQ45">
        <v>0</v>
      </c>
      <c r="AR45">
        <v>3.556350000000001</v>
      </c>
      <c r="AS45">
        <v>2.8888999999999996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431.26432478731641</v>
      </c>
      <c r="DN45">
        <v>16.05896395991557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4.6779972712517761</v>
      </c>
      <c r="L46">
        <v>205.37018640799394</v>
      </c>
      <c r="M46">
        <v>28.23269447576099</v>
      </c>
      <c r="N46">
        <v>36.245609027838761</v>
      </c>
      <c r="O46">
        <v>0</v>
      </c>
      <c r="P46">
        <v>37.850628468135191</v>
      </c>
      <c r="Q46">
        <v>5.4749277688603524</v>
      </c>
      <c r="R46">
        <v>13.006406997797892</v>
      </c>
      <c r="S46">
        <v>2.1865284974093266</v>
      </c>
      <c r="T46">
        <v>0</v>
      </c>
      <c r="U46">
        <v>25.702483281319658</v>
      </c>
      <c r="V46">
        <v>6.3569234617308661</v>
      </c>
      <c r="W46">
        <v>13.866775229357797</v>
      </c>
      <c r="X46">
        <v>45.257764705365304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16.584179999999996</v>
      </c>
      <c r="AL46">
        <v>0</v>
      </c>
      <c r="AM46">
        <v>0</v>
      </c>
      <c r="AN46">
        <v>0.59302999999999995</v>
      </c>
      <c r="AO46">
        <v>0</v>
      </c>
      <c r="AP46">
        <v>0.98256642407808004</v>
      </c>
      <c r="AQ46">
        <v>0</v>
      </c>
      <c r="AR46">
        <v>12.193200000000003</v>
      </c>
      <c r="AS46">
        <v>2.8888999999999996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441.04754227745241</v>
      </c>
      <c r="DN46">
        <v>16.423259739447456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4.6780549670867027</v>
      </c>
      <c r="L47">
        <v>205.37018640799394</v>
      </c>
      <c r="M47">
        <v>28.23269447576099</v>
      </c>
      <c r="N47">
        <v>36.245609027838761</v>
      </c>
      <c r="O47">
        <v>0</v>
      </c>
      <c r="P47">
        <v>37.850628468135191</v>
      </c>
      <c r="Q47">
        <v>0.99663185265438758</v>
      </c>
      <c r="R47">
        <v>13.006406997797892</v>
      </c>
      <c r="S47">
        <v>2.1865284974093266</v>
      </c>
      <c r="T47">
        <v>0</v>
      </c>
      <c r="U47">
        <v>25.702483281319658</v>
      </c>
      <c r="V47">
        <v>6.3569234617308661</v>
      </c>
      <c r="W47">
        <v>13.866775229357797</v>
      </c>
      <c r="X47">
        <v>45.257764705365304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16.584179999999996</v>
      </c>
      <c r="AL47">
        <v>0</v>
      </c>
      <c r="AM47">
        <v>0</v>
      </c>
      <c r="AN47">
        <v>0.59302999999999995</v>
      </c>
      <c r="AO47">
        <v>0</v>
      </c>
      <c r="AP47">
        <v>0.98256642407808004</v>
      </c>
      <c r="AQ47">
        <v>0</v>
      </c>
      <c r="AR47">
        <v>12.193200000000003</v>
      </c>
      <c r="AS47">
        <v>2.8888999999999996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436.73007280740399</v>
      </c>
      <c r="DN47">
        <v>16.262490989124831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4.678055752363985</v>
      </c>
      <c r="L48">
        <v>205.37018640799394</v>
      </c>
      <c r="M48">
        <v>28.23269447576099</v>
      </c>
      <c r="N48">
        <v>36.245609027838761</v>
      </c>
      <c r="O48">
        <v>0</v>
      </c>
      <c r="P48">
        <v>37.850628468135191</v>
      </c>
      <c r="Q48">
        <v>0.99663185265438758</v>
      </c>
      <c r="R48">
        <v>13.006406997797892</v>
      </c>
      <c r="S48">
        <v>2.1865284974093266</v>
      </c>
      <c r="T48">
        <v>0</v>
      </c>
      <c r="U48">
        <v>25.702483281319658</v>
      </c>
      <c r="V48">
        <v>6.3569234617308661</v>
      </c>
      <c r="W48">
        <v>13.866775229357797</v>
      </c>
      <c r="X48">
        <v>45.257764705365304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16.584179999999996</v>
      </c>
      <c r="AL48">
        <v>0</v>
      </c>
      <c r="AM48">
        <v>0</v>
      </c>
      <c r="AN48">
        <v>0.59302999999999995</v>
      </c>
      <c r="AO48">
        <v>0</v>
      </c>
      <c r="AP48">
        <v>0.98256642407808004</v>
      </c>
      <c r="AQ48">
        <v>0</v>
      </c>
      <c r="AR48">
        <v>2.7096000000000005</v>
      </c>
      <c r="AS48">
        <v>2.8888999999999996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427.58693486559139</v>
      </c>
      <c r="DN48">
        <v>15.92202971621478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4.6779196762790693</v>
      </c>
      <c r="L49">
        <v>205.37018640799394</v>
      </c>
      <c r="M49">
        <v>28.23269447576099</v>
      </c>
      <c r="N49">
        <v>36.245609027838761</v>
      </c>
      <c r="O49">
        <v>0</v>
      </c>
      <c r="P49">
        <v>37.850628468135191</v>
      </c>
      <c r="Q49">
        <v>0.99663185265438758</v>
      </c>
      <c r="R49">
        <v>13.006406997797892</v>
      </c>
      <c r="S49">
        <v>2.1865284974093266</v>
      </c>
      <c r="T49">
        <v>0</v>
      </c>
      <c r="U49">
        <v>25.702483281319658</v>
      </c>
      <c r="V49">
        <v>6.3569234617308661</v>
      </c>
      <c r="W49">
        <v>13.866775229357797</v>
      </c>
      <c r="X49">
        <v>45.257764705365304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16.584179999999996</v>
      </c>
      <c r="AL49">
        <v>0</v>
      </c>
      <c r="AM49">
        <v>0</v>
      </c>
      <c r="AN49">
        <v>0.59302999999999995</v>
      </c>
      <c r="AO49">
        <v>0</v>
      </c>
      <c r="AP49">
        <v>0.98256642407808004</v>
      </c>
      <c r="AQ49">
        <v>0</v>
      </c>
      <c r="AR49">
        <v>2.0322</v>
      </c>
      <c r="AS49">
        <v>2.8888999999999996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426.93372227350523</v>
      </c>
      <c r="DN49">
        <v>15.897706232215953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4.6780612859712232</v>
      </c>
      <c r="L50">
        <v>186.70411315028127</v>
      </c>
      <c r="M50">
        <v>28.23269447576099</v>
      </c>
      <c r="N50">
        <v>36.245609027838761</v>
      </c>
      <c r="O50">
        <v>0</v>
      </c>
      <c r="P50">
        <v>37.850628468135191</v>
      </c>
      <c r="Q50">
        <v>0.99663185265438758</v>
      </c>
      <c r="R50">
        <v>13.006406997797892</v>
      </c>
      <c r="S50">
        <v>2.1865284974093266</v>
      </c>
      <c r="T50">
        <v>0</v>
      </c>
      <c r="U50">
        <v>25.702483281319658</v>
      </c>
      <c r="V50">
        <v>6.3569234617308661</v>
      </c>
      <c r="W50">
        <v>13.866775229357797</v>
      </c>
      <c r="X50">
        <v>45.257764705365304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16.584179999999996</v>
      </c>
      <c r="AL50">
        <v>0</v>
      </c>
      <c r="AM50">
        <v>0</v>
      </c>
      <c r="AN50">
        <v>0.59302999999999995</v>
      </c>
      <c r="AO50">
        <v>0</v>
      </c>
      <c r="AP50">
        <v>0.98256642407808004</v>
      </c>
      <c r="AQ50">
        <v>0</v>
      </c>
      <c r="AR50">
        <v>2.0322</v>
      </c>
      <c r="AS50">
        <v>2.8888999999999996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408.93789757192985</v>
      </c>
      <c r="DN50">
        <v>15.227599285770793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4.6985854542224654</v>
      </c>
      <c r="L51">
        <v>186.70411315028127</v>
      </c>
      <c r="M51">
        <v>28.23269447576099</v>
      </c>
      <c r="N51">
        <v>36.245609027838761</v>
      </c>
      <c r="O51">
        <v>0</v>
      </c>
      <c r="P51">
        <v>37.850628468135191</v>
      </c>
      <c r="Q51">
        <v>0.99663185265438758</v>
      </c>
      <c r="R51">
        <v>13.006406997797892</v>
      </c>
      <c r="S51">
        <v>3.4773327895595441</v>
      </c>
      <c r="T51">
        <v>0</v>
      </c>
      <c r="U51">
        <v>25.702483281319658</v>
      </c>
      <c r="V51">
        <v>6.3569234617308661</v>
      </c>
      <c r="W51">
        <v>13.866775229357797</v>
      </c>
      <c r="X51">
        <v>45.257764705365304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2.7224999999999993</v>
      </c>
      <c r="AG51">
        <v>0</v>
      </c>
      <c r="AH51">
        <v>0</v>
      </c>
      <c r="AI51">
        <v>0</v>
      </c>
      <c r="AJ51">
        <v>0</v>
      </c>
      <c r="AK51">
        <v>16.584179999999996</v>
      </c>
      <c r="AL51">
        <v>0</v>
      </c>
      <c r="AM51">
        <v>0</v>
      </c>
      <c r="AN51">
        <v>0.59302999999999995</v>
      </c>
      <c r="AO51">
        <v>0</v>
      </c>
      <c r="AP51">
        <v>0.98256642407808004</v>
      </c>
      <c r="AQ51">
        <v>0</v>
      </c>
      <c r="AR51">
        <v>3.556350000000001</v>
      </c>
      <c r="AS51">
        <v>2.8888999999999996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414.29634437960908</v>
      </c>
      <c r="DN51">
        <v>15.427130938493157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4.6780609898906729</v>
      </c>
      <c r="L52">
        <v>176.33086604426816</v>
      </c>
      <c r="M52">
        <v>28.23269447576099</v>
      </c>
      <c r="N52">
        <v>36.245609027838761</v>
      </c>
      <c r="O52">
        <v>0</v>
      </c>
      <c r="P52">
        <v>37.850628468135191</v>
      </c>
      <c r="Q52">
        <v>0.99663185265438758</v>
      </c>
      <c r="R52">
        <v>13.006406997797892</v>
      </c>
      <c r="S52">
        <v>3.4773327895595441</v>
      </c>
      <c r="T52">
        <v>0</v>
      </c>
      <c r="U52">
        <v>25.702483281319658</v>
      </c>
      <c r="V52">
        <v>6.3569234617308661</v>
      </c>
      <c r="W52">
        <v>13.866775229357797</v>
      </c>
      <c r="X52">
        <v>45.257764705365304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2.7224999999999993</v>
      </c>
      <c r="AG52">
        <v>0</v>
      </c>
      <c r="AH52">
        <v>0</v>
      </c>
      <c r="AI52">
        <v>0</v>
      </c>
      <c r="AJ52">
        <v>0</v>
      </c>
      <c r="AK52">
        <v>16.584179999999996</v>
      </c>
      <c r="AL52">
        <v>0</v>
      </c>
      <c r="AM52">
        <v>0</v>
      </c>
      <c r="AN52">
        <v>0.59302999999999995</v>
      </c>
      <c r="AO52">
        <v>0</v>
      </c>
      <c r="AP52">
        <v>0.98256642407808004</v>
      </c>
      <c r="AQ52">
        <v>0</v>
      </c>
      <c r="AR52">
        <v>3.556350000000001</v>
      </c>
      <c r="AS52">
        <v>2.8888999999999996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404.27570920969947</v>
      </c>
      <c r="DN52">
        <v>15.053994538057829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4.6780609898906729</v>
      </c>
      <c r="L53">
        <v>109.94636377977598</v>
      </c>
      <c r="M53">
        <v>28.23269447576099</v>
      </c>
      <c r="N53">
        <v>36.245609027838761</v>
      </c>
      <c r="O53">
        <v>0</v>
      </c>
      <c r="P53">
        <v>37.850628468135191</v>
      </c>
      <c r="Q53">
        <v>0.99663185265438758</v>
      </c>
      <c r="R53">
        <v>13.006701369863013</v>
      </c>
      <c r="S53">
        <v>3.4773327895595441</v>
      </c>
      <c r="T53">
        <v>0</v>
      </c>
      <c r="U53">
        <v>25.702483281319658</v>
      </c>
      <c r="V53">
        <v>6.3569234617308661</v>
      </c>
      <c r="W53">
        <v>13.866775229357797</v>
      </c>
      <c r="X53">
        <v>45.257764705365304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2.7224999999999993</v>
      </c>
      <c r="AG53">
        <v>0</v>
      </c>
      <c r="AH53">
        <v>0</v>
      </c>
      <c r="AI53">
        <v>0</v>
      </c>
      <c r="AJ53">
        <v>0</v>
      </c>
      <c r="AK53">
        <v>16.584179999999996</v>
      </c>
      <c r="AL53">
        <v>0</v>
      </c>
      <c r="AM53">
        <v>0</v>
      </c>
      <c r="AN53">
        <v>0.59302999999999995</v>
      </c>
      <c r="AO53">
        <v>0</v>
      </c>
      <c r="AP53">
        <v>0.98256642407808004</v>
      </c>
      <c r="AQ53">
        <v>0</v>
      </c>
      <c r="AR53">
        <v>3.556350000000001</v>
      </c>
      <c r="AS53">
        <v>2.8888999999999996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340.27469457873815</v>
      </c>
      <c r="DN53">
        <v>12.670801276592083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4.6780609898906729</v>
      </c>
      <c r="L54">
        <v>109.94636377977598</v>
      </c>
      <c r="M54">
        <v>28.23269447576099</v>
      </c>
      <c r="N54">
        <v>36.245609027838761</v>
      </c>
      <c r="O54">
        <v>0</v>
      </c>
      <c r="P54">
        <v>37.850628468135191</v>
      </c>
      <c r="Q54">
        <v>0.99663185265438758</v>
      </c>
      <c r="R54">
        <v>13.006701369863013</v>
      </c>
      <c r="S54">
        <v>3.4773327895595441</v>
      </c>
      <c r="T54">
        <v>0</v>
      </c>
      <c r="U54">
        <v>25.702483281319658</v>
      </c>
      <c r="V54">
        <v>6.3602145818441738</v>
      </c>
      <c r="W54">
        <v>13.866775229357797</v>
      </c>
      <c r="X54">
        <v>45.257764705365304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2.7224999999999993</v>
      </c>
      <c r="AG54">
        <v>0</v>
      </c>
      <c r="AH54">
        <v>0</v>
      </c>
      <c r="AI54">
        <v>0</v>
      </c>
      <c r="AJ54">
        <v>0</v>
      </c>
      <c r="AK54">
        <v>16.584179999999996</v>
      </c>
      <c r="AL54">
        <v>0</v>
      </c>
      <c r="AM54">
        <v>0</v>
      </c>
      <c r="AN54">
        <v>0.59302999999999995</v>
      </c>
      <c r="AO54">
        <v>0</v>
      </c>
      <c r="AP54">
        <v>0.98256642407808004</v>
      </c>
      <c r="AQ54">
        <v>0</v>
      </c>
      <c r="AR54">
        <v>2.0322</v>
      </c>
      <c r="AS54">
        <v>2.8888999999999996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338.80843440993686</v>
      </c>
      <c r="DN54">
        <v>12.616202565506661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0.99578640379429006</v>
      </c>
      <c r="L55">
        <v>109.94738668070431</v>
      </c>
      <c r="M55">
        <v>28.23269447576099</v>
      </c>
      <c r="N55">
        <v>36.245609027838761</v>
      </c>
      <c r="O55">
        <v>0</v>
      </c>
      <c r="P55">
        <v>37.850628468135191</v>
      </c>
      <c r="Q55">
        <v>1.0577753246753248</v>
      </c>
      <c r="R55">
        <v>13.006701369863013</v>
      </c>
      <c r="S55">
        <v>0.995286137281292</v>
      </c>
      <c r="T55">
        <v>0</v>
      </c>
      <c r="U55">
        <v>25.702483281319658</v>
      </c>
      <c r="V55">
        <v>6.3584185815602829</v>
      </c>
      <c r="W55">
        <v>13.866775229357797</v>
      </c>
      <c r="X55">
        <v>45.257764705365304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2.7224999999999993</v>
      </c>
      <c r="AG55">
        <v>0</v>
      </c>
      <c r="AH55">
        <v>0</v>
      </c>
      <c r="AI55">
        <v>0</v>
      </c>
      <c r="AJ55">
        <v>0</v>
      </c>
      <c r="AK55">
        <v>16.584179999999996</v>
      </c>
      <c r="AL55">
        <v>0</v>
      </c>
      <c r="AM55">
        <v>0</v>
      </c>
      <c r="AN55">
        <v>0.59302999999999995</v>
      </c>
      <c r="AO55">
        <v>0</v>
      </c>
      <c r="AP55">
        <v>0.98256642407808004</v>
      </c>
      <c r="AQ55">
        <v>0</v>
      </c>
      <c r="AR55">
        <v>2.0322</v>
      </c>
      <c r="AS55">
        <v>2.8888999999999996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332.92361537093501</v>
      </c>
      <c r="DN55">
        <v>12.397070738799265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0.99578640379429006</v>
      </c>
      <c r="L56">
        <v>109.951259510467</v>
      </c>
      <c r="M56">
        <v>28.23269447576099</v>
      </c>
      <c r="N56">
        <v>36.245609027838761</v>
      </c>
      <c r="O56">
        <v>0</v>
      </c>
      <c r="P56">
        <v>37.850628468135191</v>
      </c>
      <c r="Q56">
        <v>2.9348080086580088</v>
      </c>
      <c r="R56">
        <v>13.006701369863013</v>
      </c>
      <c r="S56">
        <v>0.995286137281292</v>
      </c>
      <c r="T56">
        <v>0</v>
      </c>
      <c r="U56">
        <v>25.702483281319658</v>
      </c>
      <c r="V56">
        <v>6.3584185815602829</v>
      </c>
      <c r="W56">
        <v>13.866775229357797</v>
      </c>
      <c r="X56">
        <v>45.257764705365304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2.7224999999999993</v>
      </c>
      <c r="AG56">
        <v>0</v>
      </c>
      <c r="AH56">
        <v>0</v>
      </c>
      <c r="AI56">
        <v>0</v>
      </c>
      <c r="AJ56">
        <v>0</v>
      </c>
      <c r="AK56">
        <v>16.584179999999996</v>
      </c>
      <c r="AL56">
        <v>0</v>
      </c>
      <c r="AM56">
        <v>0</v>
      </c>
      <c r="AN56">
        <v>0.59302999999999995</v>
      </c>
      <c r="AO56">
        <v>0</v>
      </c>
      <c r="AP56">
        <v>0.98256642407808004</v>
      </c>
      <c r="AQ56">
        <v>0</v>
      </c>
      <c r="AR56">
        <v>2.0322</v>
      </c>
      <c r="AS56">
        <v>2.8888999999999996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334.73699635962817</v>
      </c>
      <c r="DN56">
        <v>12.46459526385145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0.99578640379429006</v>
      </c>
      <c r="L57">
        <v>109.951259510467</v>
      </c>
      <c r="M57">
        <v>28.23269447576099</v>
      </c>
      <c r="N57">
        <v>36.245609027838761</v>
      </c>
      <c r="O57">
        <v>0</v>
      </c>
      <c r="P57">
        <v>37.850628468135191</v>
      </c>
      <c r="Q57">
        <v>2.9348080086580088</v>
      </c>
      <c r="R57">
        <v>13.006701369863013</v>
      </c>
      <c r="S57">
        <v>0.995286137281292</v>
      </c>
      <c r="T57">
        <v>0</v>
      </c>
      <c r="U57">
        <v>25.702483281319658</v>
      </c>
      <c r="V57">
        <v>6.3584185815602829</v>
      </c>
      <c r="W57">
        <v>13.866775229357797</v>
      </c>
      <c r="X57">
        <v>45.257764705365304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2.7224999999999993</v>
      </c>
      <c r="AG57">
        <v>0</v>
      </c>
      <c r="AH57">
        <v>0</v>
      </c>
      <c r="AI57">
        <v>0</v>
      </c>
      <c r="AJ57">
        <v>0</v>
      </c>
      <c r="AK57">
        <v>16.584179999999996</v>
      </c>
      <c r="AL57">
        <v>0</v>
      </c>
      <c r="AM57">
        <v>0</v>
      </c>
      <c r="AN57">
        <v>0.59302999999999995</v>
      </c>
      <c r="AO57">
        <v>0</v>
      </c>
      <c r="AP57">
        <v>0.78605313926246378</v>
      </c>
      <c r="AQ57">
        <v>0</v>
      </c>
      <c r="AR57">
        <v>2.0322</v>
      </c>
      <c r="AS57">
        <v>2.8888999999999996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334.54754940701844</v>
      </c>
      <c r="DN57">
        <v>12.457528931645612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4.6780609898906729</v>
      </c>
      <c r="L58">
        <v>109.94497685373182</v>
      </c>
      <c r="M58">
        <v>28.23269447576099</v>
      </c>
      <c r="N58">
        <v>36.245609027838761</v>
      </c>
      <c r="O58">
        <v>0</v>
      </c>
      <c r="P58">
        <v>37.850628468135191</v>
      </c>
      <c r="Q58">
        <v>2.9348080086580088</v>
      </c>
      <c r="R58">
        <v>13.006701369863013</v>
      </c>
      <c r="S58">
        <v>0.995286137281292</v>
      </c>
      <c r="T58">
        <v>0</v>
      </c>
      <c r="U58">
        <v>25.702483281319658</v>
      </c>
      <c r="V58">
        <v>6.3584185815602829</v>
      </c>
      <c r="W58">
        <v>13.866775229357797</v>
      </c>
      <c r="X58">
        <v>45.257764705365304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2.7224999999999993</v>
      </c>
      <c r="AG58">
        <v>0</v>
      </c>
      <c r="AH58">
        <v>0</v>
      </c>
      <c r="AI58">
        <v>0</v>
      </c>
      <c r="AJ58">
        <v>0</v>
      </c>
      <c r="AK58">
        <v>16.584179999999996</v>
      </c>
      <c r="AL58">
        <v>0</v>
      </c>
      <c r="AM58">
        <v>0</v>
      </c>
      <c r="AN58">
        <v>0.59302999999999995</v>
      </c>
      <c r="AO58">
        <v>0</v>
      </c>
      <c r="AP58">
        <v>0.78605313926246378</v>
      </c>
      <c r="AQ58">
        <v>0</v>
      </c>
      <c r="AR58">
        <v>2.0322</v>
      </c>
      <c r="AS58">
        <v>2.8888999999999996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338.09157323522686</v>
      </c>
      <c r="DN58">
        <v>12.589497032798349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4.6780609898906729</v>
      </c>
      <c r="L59">
        <v>202.25836810925966</v>
      </c>
      <c r="M59">
        <v>28.23269447576099</v>
      </c>
      <c r="N59">
        <v>36.245609027838761</v>
      </c>
      <c r="O59">
        <v>0</v>
      </c>
      <c r="P59">
        <v>37.850628468135191</v>
      </c>
      <c r="Q59">
        <v>5.0013171828521426</v>
      </c>
      <c r="R59">
        <v>13.006701369863013</v>
      </c>
      <c r="S59">
        <v>4.2403805943775099</v>
      </c>
      <c r="T59">
        <v>0</v>
      </c>
      <c r="U59">
        <v>25.702483281319658</v>
      </c>
      <c r="V59">
        <v>6.3584185815602829</v>
      </c>
      <c r="W59">
        <v>13.866775229357797</v>
      </c>
      <c r="X59">
        <v>45.257764705365304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2.7224999999999993</v>
      </c>
      <c r="AG59">
        <v>0</v>
      </c>
      <c r="AH59">
        <v>0</v>
      </c>
      <c r="AI59">
        <v>0</v>
      </c>
      <c r="AJ59">
        <v>0</v>
      </c>
      <c r="AK59">
        <v>16.584179999999996</v>
      </c>
      <c r="AL59">
        <v>0</v>
      </c>
      <c r="AM59">
        <v>0</v>
      </c>
      <c r="AN59">
        <v>0.59302999999999995</v>
      </c>
      <c r="AO59">
        <v>0</v>
      </c>
      <c r="AP59">
        <v>0.78605313926246378</v>
      </c>
      <c r="AQ59">
        <v>0</v>
      </c>
      <c r="AR59">
        <v>2.0322</v>
      </c>
      <c r="AS59">
        <v>2.8888999999999996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432.21183075483026</v>
      </c>
      <c r="DN59">
        <v>16.094234400013136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4.6780609898906729</v>
      </c>
      <c r="L60">
        <v>176.33264872304699</v>
      </c>
      <c r="M60">
        <v>28.23269447576099</v>
      </c>
      <c r="N60">
        <v>36.245609027838761</v>
      </c>
      <c r="O60">
        <v>0</v>
      </c>
      <c r="P60">
        <v>37.850628468135191</v>
      </c>
      <c r="Q60">
        <v>5.0013171828521426</v>
      </c>
      <c r="R60">
        <v>13.006406997797892</v>
      </c>
      <c r="S60">
        <v>4.3669804434330297</v>
      </c>
      <c r="T60">
        <v>0</v>
      </c>
      <c r="U60">
        <v>25.702483281319658</v>
      </c>
      <c r="V60">
        <v>6.3569234617308661</v>
      </c>
      <c r="W60">
        <v>13.866775229357797</v>
      </c>
      <c r="X60">
        <v>45.257764705365304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2.7224999999999993</v>
      </c>
      <c r="AG60">
        <v>0</v>
      </c>
      <c r="AH60">
        <v>0</v>
      </c>
      <c r="AI60">
        <v>0</v>
      </c>
      <c r="AJ60">
        <v>0</v>
      </c>
      <c r="AK60">
        <v>16.584179999999996</v>
      </c>
      <c r="AL60">
        <v>0</v>
      </c>
      <c r="AM60">
        <v>0</v>
      </c>
      <c r="AN60">
        <v>0.59302999999999995</v>
      </c>
      <c r="AO60">
        <v>0</v>
      </c>
      <c r="AP60">
        <v>0.78605313926246378</v>
      </c>
      <c r="AQ60">
        <v>0</v>
      </c>
      <c r="AR60">
        <v>12.193200000000003</v>
      </c>
      <c r="AS60">
        <v>2.8888999999999996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417.13339425905508</v>
      </c>
      <c r="DN60">
        <v>15.532761866736625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4.6780609898906729</v>
      </c>
      <c r="L61">
        <v>202.25836810925966</v>
      </c>
      <c r="M61">
        <v>28.23269447576099</v>
      </c>
      <c r="N61">
        <v>36.245609027838761</v>
      </c>
      <c r="O61">
        <v>0</v>
      </c>
      <c r="P61">
        <v>37.850628468135191</v>
      </c>
      <c r="Q61">
        <v>5.0013171828521426</v>
      </c>
      <c r="R61">
        <v>13.006406997797892</v>
      </c>
      <c r="S61">
        <v>4.3669804434330297</v>
      </c>
      <c r="T61">
        <v>0</v>
      </c>
      <c r="U61">
        <v>25.702483281319658</v>
      </c>
      <c r="V61">
        <v>6.3569234617308661</v>
      </c>
      <c r="W61">
        <v>13.866775229357797</v>
      </c>
      <c r="X61">
        <v>45.257764705365304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2.7224999999999993</v>
      </c>
      <c r="AG61">
        <v>0</v>
      </c>
      <c r="AH61">
        <v>0</v>
      </c>
      <c r="AI61">
        <v>0</v>
      </c>
      <c r="AJ61">
        <v>0</v>
      </c>
      <c r="AK61">
        <v>16.584179999999996</v>
      </c>
      <c r="AL61">
        <v>0</v>
      </c>
      <c r="AM61">
        <v>0</v>
      </c>
      <c r="AN61">
        <v>0.59302999999999995</v>
      </c>
      <c r="AO61">
        <v>0</v>
      </c>
      <c r="AP61">
        <v>0.78605313926246378</v>
      </c>
      <c r="AQ61">
        <v>0</v>
      </c>
      <c r="AR61">
        <v>2.7096000000000005</v>
      </c>
      <c r="AS61">
        <v>2.8888999999999996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432.98524160295818</v>
      </c>
      <c r="DN61">
        <v>16.123033909046249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4.6778937074401004</v>
      </c>
      <c r="L62">
        <v>202.25836810925966</v>
      </c>
      <c r="M62">
        <v>28.23269447576099</v>
      </c>
      <c r="N62">
        <v>36.245609027838761</v>
      </c>
      <c r="O62">
        <v>0</v>
      </c>
      <c r="P62">
        <v>37.850628468135191</v>
      </c>
      <c r="Q62">
        <v>5.0013171828521426</v>
      </c>
      <c r="R62">
        <v>13.006406997797892</v>
      </c>
      <c r="S62">
        <v>4.3669804434330297</v>
      </c>
      <c r="T62">
        <v>0</v>
      </c>
      <c r="U62">
        <v>25.702483281319658</v>
      </c>
      <c r="V62">
        <v>6.3569234617308661</v>
      </c>
      <c r="W62">
        <v>13.866775229357797</v>
      </c>
      <c r="X62">
        <v>45.257764705365304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2.7224999999999993</v>
      </c>
      <c r="AG62">
        <v>0</v>
      </c>
      <c r="AH62">
        <v>0</v>
      </c>
      <c r="AI62">
        <v>0</v>
      </c>
      <c r="AJ62">
        <v>0</v>
      </c>
      <c r="AK62">
        <v>16.584179999999996</v>
      </c>
      <c r="AL62">
        <v>0</v>
      </c>
      <c r="AM62">
        <v>0</v>
      </c>
      <c r="AN62">
        <v>0.59302999999999995</v>
      </c>
      <c r="AO62">
        <v>0</v>
      </c>
      <c r="AP62">
        <v>0.78605313926246378</v>
      </c>
      <c r="AQ62">
        <v>0</v>
      </c>
      <c r="AR62">
        <v>2.7096000000000005</v>
      </c>
      <c r="AS62">
        <v>2.8888999999999996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432.9850803256632</v>
      </c>
      <c r="DN62">
        <v>16.123027903890648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4.6779424160305343</v>
      </c>
      <c r="L63">
        <v>217.8177414386918</v>
      </c>
      <c r="M63">
        <v>28.23269447576099</v>
      </c>
      <c r="N63">
        <v>36.245609027838761</v>
      </c>
      <c r="O63">
        <v>0</v>
      </c>
      <c r="P63">
        <v>37.850628468135191</v>
      </c>
      <c r="Q63">
        <v>5.0013171828521426</v>
      </c>
      <c r="R63">
        <v>13.006406997797892</v>
      </c>
      <c r="S63">
        <v>4.3669804434330297</v>
      </c>
      <c r="T63">
        <v>0</v>
      </c>
      <c r="U63">
        <v>25.702483281319658</v>
      </c>
      <c r="V63">
        <v>6.3569234617308661</v>
      </c>
      <c r="W63">
        <v>13.866775229357797</v>
      </c>
      <c r="X63">
        <v>45.257764705365304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2.7224999999999993</v>
      </c>
      <c r="AG63">
        <v>0</v>
      </c>
      <c r="AH63">
        <v>0</v>
      </c>
      <c r="AI63">
        <v>0</v>
      </c>
      <c r="AJ63">
        <v>0</v>
      </c>
      <c r="AK63">
        <v>16.584179999999996</v>
      </c>
      <c r="AL63">
        <v>0</v>
      </c>
      <c r="AM63">
        <v>0</v>
      </c>
      <c r="AN63">
        <v>0.59302999999999995</v>
      </c>
      <c r="AO63">
        <v>0</v>
      </c>
      <c r="AP63">
        <v>0.78605313926246378</v>
      </c>
      <c r="AQ63">
        <v>0</v>
      </c>
      <c r="AR63">
        <v>2.7096000000000005</v>
      </c>
      <c r="AS63">
        <v>2.8888999999999996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447.98591910274411</v>
      </c>
      <c r="DN63">
        <v>16.681611164832361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4.6779829185599437</v>
      </c>
      <c r="L64">
        <v>217.8177414386918</v>
      </c>
      <c r="M64">
        <v>28.23269447576099</v>
      </c>
      <c r="N64">
        <v>36.245609027838761</v>
      </c>
      <c r="O64">
        <v>0</v>
      </c>
      <c r="P64">
        <v>37.850628468135191</v>
      </c>
      <c r="Q64">
        <v>5.0013171828521426</v>
      </c>
      <c r="R64">
        <v>13.006406997797892</v>
      </c>
      <c r="S64">
        <v>4.3669804434330297</v>
      </c>
      <c r="T64">
        <v>0</v>
      </c>
      <c r="U64">
        <v>25.702483281319658</v>
      </c>
      <c r="V64">
        <v>6.3569234617308661</v>
      </c>
      <c r="W64">
        <v>13.866775229357797</v>
      </c>
      <c r="X64">
        <v>45.257764705365304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2.7224999999999993</v>
      </c>
      <c r="AG64">
        <v>0</v>
      </c>
      <c r="AH64">
        <v>0</v>
      </c>
      <c r="AI64">
        <v>0</v>
      </c>
      <c r="AJ64">
        <v>0</v>
      </c>
      <c r="AK64">
        <v>16.584179999999996</v>
      </c>
      <c r="AL64">
        <v>0</v>
      </c>
      <c r="AM64">
        <v>0</v>
      </c>
      <c r="AN64">
        <v>0.59302999999999995</v>
      </c>
      <c r="AO64">
        <v>0</v>
      </c>
      <c r="AP64">
        <v>0.78605313926246378</v>
      </c>
      <c r="AQ64">
        <v>0</v>
      </c>
      <c r="AR64">
        <v>2.7096000000000005</v>
      </c>
      <c r="AS64">
        <v>2.8888999999999996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447.98595815098616</v>
      </c>
      <c r="DN64">
        <v>16.681612619119669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4.6779829185599437</v>
      </c>
      <c r="L65">
        <v>217.8177414386918</v>
      </c>
      <c r="M65">
        <v>28.23269447576099</v>
      </c>
      <c r="N65">
        <v>36.245609027838761</v>
      </c>
      <c r="O65">
        <v>0</v>
      </c>
      <c r="P65">
        <v>37.850628468135191</v>
      </c>
      <c r="Q65">
        <v>5.0013171828521426</v>
      </c>
      <c r="R65">
        <v>13.006406997797892</v>
      </c>
      <c r="S65">
        <v>4.3669804434330297</v>
      </c>
      <c r="T65">
        <v>0</v>
      </c>
      <c r="U65">
        <v>25.702483281319658</v>
      </c>
      <c r="V65">
        <v>6.3569234617308661</v>
      </c>
      <c r="W65">
        <v>13.866775229357797</v>
      </c>
      <c r="X65">
        <v>45.257764705365304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5.0553984000000005</v>
      </c>
      <c r="AF65">
        <v>2.7224999999999993</v>
      </c>
      <c r="AG65">
        <v>0</v>
      </c>
      <c r="AH65">
        <v>0</v>
      </c>
      <c r="AI65">
        <v>0</v>
      </c>
      <c r="AJ65">
        <v>0</v>
      </c>
      <c r="AK65">
        <v>16.584179999999996</v>
      </c>
      <c r="AL65">
        <v>0</v>
      </c>
      <c r="AM65">
        <v>0</v>
      </c>
      <c r="AN65">
        <v>0.59302999999999995</v>
      </c>
      <c r="AO65">
        <v>0</v>
      </c>
      <c r="AP65">
        <v>1.1790797088936957</v>
      </c>
      <c r="AQ65">
        <v>0</v>
      </c>
      <c r="AR65">
        <v>2.7096000000000005</v>
      </c>
      <c r="AS65">
        <v>1.6507999999999998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452.04510936596824</v>
      </c>
      <c r="DN65">
        <v>16.832786373768833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4.6780529351027962</v>
      </c>
      <c r="L66">
        <v>217.8177414386918</v>
      </c>
      <c r="M66">
        <v>28.23269447576099</v>
      </c>
      <c r="N66">
        <v>36.245609027838761</v>
      </c>
      <c r="O66">
        <v>0</v>
      </c>
      <c r="P66">
        <v>37.850628468135191</v>
      </c>
      <c r="Q66">
        <v>5.0013171828521426</v>
      </c>
      <c r="R66">
        <v>13.006406997797892</v>
      </c>
      <c r="S66">
        <v>4.3669804434330297</v>
      </c>
      <c r="T66">
        <v>0</v>
      </c>
      <c r="U66">
        <v>25.702483281319658</v>
      </c>
      <c r="V66">
        <v>6.3569234617308661</v>
      </c>
      <c r="W66">
        <v>13.866775229357797</v>
      </c>
      <c r="X66">
        <v>45.257764705365304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5.0553984000000005</v>
      </c>
      <c r="AF66">
        <v>2.7224999999999993</v>
      </c>
      <c r="AG66">
        <v>0</v>
      </c>
      <c r="AH66">
        <v>0.87162000000000017</v>
      </c>
      <c r="AI66">
        <v>0</v>
      </c>
      <c r="AJ66">
        <v>0</v>
      </c>
      <c r="AK66">
        <v>16.584179999999996</v>
      </c>
      <c r="AL66">
        <v>0</v>
      </c>
      <c r="AM66">
        <v>0</v>
      </c>
      <c r="AN66">
        <v>0.59302999999999995</v>
      </c>
      <c r="AO66">
        <v>0</v>
      </c>
      <c r="AP66">
        <v>1.1790797088936957</v>
      </c>
      <c r="AQ66">
        <v>0</v>
      </c>
      <c r="AR66">
        <v>2.7096000000000005</v>
      </c>
      <c r="AS66">
        <v>1.6507999999999998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452.88550567194193</v>
      </c>
      <c r="DN66">
        <v>16.864080084338013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4.6780529351027962</v>
      </c>
      <c r="L67">
        <v>217.82084575034492</v>
      </c>
      <c r="M67">
        <v>28.23269447576099</v>
      </c>
      <c r="N67">
        <v>36.245609027838761</v>
      </c>
      <c r="O67">
        <v>0</v>
      </c>
      <c r="P67">
        <v>37.850628468135191</v>
      </c>
      <c r="Q67">
        <v>5.174316791567696</v>
      </c>
      <c r="R67">
        <v>13.006406997797892</v>
      </c>
      <c r="S67">
        <v>4.3669804434330297</v>
      </c>
      <c r="T67">
        <v>0</v>
      </c>
      <c r="U67">
        <v>25.702483281319658</v>
      </c>
      <c r="V67">
        <v>6.3569234617308661</v>
      </c>
      <c r="W67">
        <v>13.866775229357797</v>
      </c>
      <c r="X67">
        <v>45.257764705365304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5.0553984000000005</v>
      </c>
      <c r="AF67">
        <v>2.7224999999999993</v>
      </c>
      <c r="AG67">
        <v>0</v>
      </c>
      <c r="AH67">
        <v>5.8108000000000013</v>
      </c>
      <c r="AI67">
        <v>0</v>
      </c>
      <c r="AJ67">
        <v>0</v>
      </c>
      <c r="AK67">
        <v>16.584179999999996</v>
      </c>
      <c r="AL67">
        <v>0</v>
      </c>
      <c r="AM67">
        <v>0</v>
      </c>
      <c r="AN67">
        <v>0.59302999999999995</v>
      </c>
      <c r="AO67">
        <v>0</v>
      </c>
      <c r="AP67">
        <v>1.1790797088936957</v>
      </c>
      <c r="AQ67">
        <v>0</v>
      </c>
      <c r="AR67">
        <v>2.7096000000000005</v>
      </c>
      <c r="AS67">
        <v>1.6507999999999998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457.81715088365257</v>
      </c>
      <c r="DN67">
        <v>17.047718792996125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4.6780529351027962</v>
      </c>
      <c r="L68">
        <v>217.81790426100912</v>
      </c>
      <c r="M68">
        <v>28.23269447576099</v>
      </c>
      <c r="N68">
        <v>36.245609027838761</v>
      </c>
      <c r="O68">
        <v>0</v>
      </c>
      <c r="P68">
        <v>37.850628468135191</v>
      </c>
      <c r="Q68">
        <v>5.3323909406340064</v>
      </c>
      <c r="R68">
        <v>13.006406997797892</v>
      </c>
      <c r="S68">
        <v>4.3669804434330297</v>
      </c>
      <c r="T68">
        <v>0</v>
      </c>
      <c r="U68">
        <v>25.702483281319658</v>
      </c>
      <c r="V68">
        <v>6.3569234617308661</v>
      </c>
      <c r="W68">
        <v>13.866775229357797</v>
      </c>
      <c r="X68">
        <v>45.257764705365304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5.0553984000000005</v>
      </c>
      <c r="AF68">
        <v>2.7224999999999993</v>
      </c>
      <c r="AG68">
        <v>0</v>
      </c>
      <c r="AH68">
        <v>5.8108000000000013</v>
      </c>
      <c r="AI68">
        <v>0</v>
      </c>
      <c r="AJ68">
        <v>0</v>
      </c>
      <c r="AK68">
        <v>16.584179999999996</v>
      </c>
      <c r="AL68">
        <v>0</v>
      </c>
      <c r="AM68">
        <v>0</v>
      </c>
      <c r="AN68">
        <v>0.59302999999999995</v>
      </c>
      <c r="AO68">
        <v>0</v>
      </c>
      <c r="AP68">
        <v>1.1790797088936957</v>
      </c>
      <c r="AQ68">
        <v>0</v>
      </c>
      <c r="AR68">
        <v>2.7096000000000005</v>
      </c>
      <c r="AS68">
        <v>1.6507999999999998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457.96671439826264</v>
      </c>
      <c r="DN68">
        <v>17.05328793811659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4.6780529351027962</v>
      </c>
      <c r="L69">
        <v>217.81790426100912</v>
      </c>
      <c r="M69">
        <v>28.23269447576099</v>
      </c>
      <c r="N69">
        <v>36.245609027838761</v>
      </c>
      <c r="O69">
        <v>0</v>
      </c>
      <c r="P69">
        <v>37.850628468135191</v>
      </c>
      <c r="Q69">
        <v>6.0001633393829392</v>
      </c>
      <c r="R69">
        <v>13.006406997797892</v>
      </c>
      <c r="S69">
        <v>4.3669804434330297</v>
      </c>
      <c r="T69">
        <v>0</v>
      </c>
      <c r="U69">
        <v>25.702483281319658</v>
      </c>
      <c r="V69">
        <v>6.3569234617308661</v>
      </c>
      <c r="W69">
        <v>13.866775229357797</v>
      </c>
      <c r="X69">
        <v>45.257764705365304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5.0553984000000005</v>
      </c>
      <c r="AF69">
        <v>2.7224999999999993</v>
      </c>
      <c r="AG69">
        <v>0</v>
      </c>
      <c r="AH69">
        <v>11.621600000000003</v>
      </c>
      <c r="AI69">
        <v>0</v>
      </c>
      <c r="AJ69">
        <v>0</v>
      </c>
      <c r="AK69">
        <v>16.584179999999996</v>
      </c>
      <c r="AL69">
        <v>0</v>
      </c>
      <c r="AM69">
        <v>0</v>
      </c>
      <c r="AN69">
        <v>0.59302999999999995</v>
      </c>
      <c r="AO69">
        <v>0</v>
      </c>
      <c r="AP69">
        <v>3.6578982835578757</v>
      </c>
      <c r="AQ69">
        <v>0</v>
      </c>
      <c r="AR69">
        <v>2.0322</v>
      </c>
      <c r="AS69">
        <v>1.6507999999999998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465.94930893221323</v>
      </c>
      <c r="DN69">
        <v>17.350684377578929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4.6780529351027962</v>
      </c>
      <c r="L70">
        <v>217.81790426100912</v>
      </c>
      <c r="M70">
        <v>28.23269447576099</v>
      </c>
      <c r="N70">
        <v>36.245609027838761</v>
      </c>
      <c r="O70">
        <v>0</v>
      </c>
      <c r="P70">
        <v>37.850628468135191</v>
      </c>
      <c r="Q70">
        <v>6.0001633393829392</v>
      </c>
      <c r="R70">
        <v>13.006406997797892</v>
      </c>
      <c r="S70">
        <v>4.3669804434330297</v>
      </c>
      <c r="T70">
        <v>0</v>
      </c>
      <c r="U70">
        <v>25.702483281319658</v>
      </c>
      <c r="V70">
        <v>6.3569234617308661</v>
      </c>
      <c r="W70">
        <v>13.866775229357797</v>
      </c>
      <c r="X70">
        <v>45.257764705365304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5.0553984000000005</v>
      </c>
      <c r="AF70">
        <v>2.7224999999999993</v>
      </c>
      <c r="AG70">
        <v>0</v>
      </c>
      <c r="AH70">
        <v>11.621600000000003</v>
      </c>
      <c r="AI70">
        <v>0</v>
      </c>
      <c r="AJ70">
        <v>0</v>
      </c>
      <c r="AK70">
        <v>16.584179999999996</v>
      </c>
      <c r="AL70">
        <v>0</v>
      </c>
      <c r="AM70">
        <v>0</v>
      </c>
      <c r="AN70">
        <v>0.59302999999999995</v>
      </c>
      <c r="AO70">
        <v>0</v>
      </c>
      <c r="AP70">
        <v>3.6578982835578757</v>
      </c>
      <c r="AQ70">
        <v>0</v>
      </c>
      <c r="AR70">
        <v>2.0322</v>
      </c>
      <c r="AS70">
        <v>1.6507999999999998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465.94930893221323</v>
      </c>
      <c r="DN70">
        <v>17.350684377578929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4.6780529351027962</v>
      </c>
      <c r="L71">
        <v>217.81790426100912</v>
      </c>
      <c r="M71">
        <v>28.23269447576099</v>
      </c>
      <c r="N71">
        <v>36.245609027838761</v>
      </c>
      <c r="O71">
        <v>0</v>
      </c>
      <c r="P71">
        <v>37.850628468135191</v>
      </c>
      <c r="Q71">
        <v>5.4345279569892471</v>
      </c>
      <c r="R71">
        <v>13.006406997797892</v>
      </c>
      <c r="S71">
        <v>4.3669804434330297</v>
      </c>
      <c r="T71">
        <v>0</v>
      </c>
      <c r="U71">
        <v>25.702483281319658</v>
      </c>
      <c r="V71">
        <v>6.3321495017438965</v>
      </c>
      <c r="W71">
        <v>13.851350630011453</v>
      </c>
      <c r="X71">
        <v>45.229140679901626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5.0553984000000005</v>
      </c>
      <c r="AF71">
        <v>2.7224999999999993</v>
      </c>
      <c r="AG71">
        <v>0</v>
      </c>
      <c r="AH71">
        <v>11.621600000000003</v>
      </c>
      <c r="AI71">
        <v>0</v>
      </c>
      <c r="AJ71">
        <v>0</v>
      </c>
      <c r="AK71">
        <v>16.584179999999996</v>
      </c>
      <c r="AL71">
        <v>0</v>
      </c>
      <c r="AM71">
        <v>0</v>
      </c>
      <c r="AN71">
        <v>0.59302999999999995</v>
      </c>
      <c r="AO71">
        <v>0</v>
      </c>
      <c r="AP71">
        <v>3.6578982835578757</v>
      </c>
      <c r="AQ71">
        <v>4.7745099999999994</v>
      </c>
      <c r="AR71">
        <v>2.0322</v>
      </c>
      <c r="AS71">
        <v>1.6507999999999998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470.00536608760837</v>
      </c>
      <c r="DN71">
        <v>17.434679254993171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4.6780529351027962</v>
      </c>
      <c r="L72">
        <v>217.81790426100912</v>
      </c>
      <c r="M72">
        <v>28.23269447576099</v>
      </c>
      <c r="N72">
        <v>36.245609027838761</v>
      </c>
      <c r="O72">
        <v>0</v>
      </c>
      <c r="P72">
        <v>37.850628468135191</v>
      </c>
      <c r="Q72">
        <v>5.4345279569892471</v>
      </c>
      <c r="R72">
        <v>13.006406997797892</v>
      </c>
      <c r="S72">
        <v>4.3669804434330297</v>
      </c>
      <c r="T72">
        <v>0</v>
      </c>
      <c r="U72">
        <v>25.702483281319658</v>
      </c>
      <c r="V72">
        <v>6.3289960408366541</v>
      </c>
      <c r="W72">
        <v>13.851350630011455</v>
      </c>
      <c r="X72">
        <v>45.229140679901612</v>
      </c>
      <c r="Y72">
        <v>0</v>
      </c>
      <c r="Z72">
        <v>0</v>
      </c>
      <c r="AA72">
        <v>0</v>
      </c>
      <c r="AB72">
        <v>0</v>
      </c>
      <c r="AC72">
        <v>0</v>
      </c>
      <c r="AD72">
        <v>2.79657</v>
      </c>
      <c r="AE72">
        <v>5.0553984000000005</v>
      </c>
      <c r="AF72">
        <v>2.7224999999999993</v>
      </c>
      <c r="AG72">
        <v>0</v>
      </c>
      <c r="AH72">
        <v>17.432400000000001</v>
      </c>
      <c r="AI72">
        <v>0</v>
      </c>
      <c r="AJ72">
        <v>0</v>
      </c>
      <c r="AK72">
        <v>16.584179999999996</v>
      </c>
      <c r="AL72">
        <v>0</v>
      </c>
      <c r="AM72">
        <v>0</v>
      </c>
      <c r="AN72">
        <v>0.59302999999999995</v>
      </c>
      <c r="AO72">
        <v>0</v>
      </c>
      <c r="AP72">
        <v>3.6578982835578757</v>
      </c>
      <c r="AQ72">
        <v>4.7745099999999994</v>
      </c>
      <c r="AR72">
        <v>2.0322</v>
      </c>
      <c r="AS72">
        <v>1.6507999999999998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478.30368765372748</v>
      </c>
      <c r="DN72">
        <v>17.740574227966846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4.6780529351027962</v>
      </c>
      <c r="L73">
        <v>217.81790426100912</v>
      </c>
      <c r="M73">
        <v>28.23269447576099</v>
      </c>
      <c r="N73">
        <v>36.245609027838761</v>
      </c>
      <c r="O73">
        <v>0</v>
      </c>
      <c r="P73">
        <v>37.850628468135191</v>
      </c>
      <c r="Q73">
        <v>5.4655845033707857</v>
      </c>
      <c r="R73">
        <v>13.006406997797892</v>
      </c>
      <c r="S73">
        <v>4.3669804434330297</v>
      </c>
      <c r="T73">
        <v>0</v>
      </c>
      <c r="U73">
        <v>25.702483281319658</v>
      </c>
      <c r="V73">
        <v>1.2709895039503951</v>
      </c>
      <c r="W73">
        <v>13.851350630011455</v>
      </c>
      <c r="X73">
        <v>45.229140679901619</v>
      </c>
      <c r="Y73">
        <v>0</v>
      </c>
      <c r="Z73">
        <v>0</v>
      </c>
      <c r="AA73">
        <v>2.1568172249701116</v>
      </c>
      <c r="AB73">
        <v>4.0409199999999998</v>
      </c>
      <c r="AC73">
        <v>0</v>
      </c>
      <c r="AD73">
        <v>5.6061096000000008</v>
      </c>
      <c r="AE73">
        <v>5.0553984000000005</v>
      </c>
      <c r="AF73">
        <v>2.7224999999999993</v>
      </c>
      <c r="AG73">
        <v>0</v>
      </c>
      <c r="AH73">
        <v>22.371580000000002</v>
      </c>
      <c r="AI73">
        <v>1.1718000000000002</v>
      </c>
      <c r="AJ73">
        <v>0</v>
      </c>
      <c r="AK73">
        <v>16.584179999999996</v>
      </c>
      <c r="AL73">
        <v>0</v>
      </c>
      <c r="AM73">
        <v>0</v>
      </c>
      <c r="AN73">
        <v>0.59302999999999995</v>
      </c>
      <c r="AO73">
        <v>0</v>
      </c>
      <c r="AP73">
        <v>1.1790797088936957</v>
      </c>
      <c r="AQ73">
        <v>9.5490199999999987</v>
      </c>
      <c r="AR73">
        <v>2.0322</v>
      </c>
      <c r="AS73">
        <v>1.6507999999999998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495.12439446087029</v>
      </c>
      <c r="DN73">
        <v>13.30686568062519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4.6780529351027962</v>
      </c>
      <c r="L74">
        <v>217.81790426100912</v>
      </c>
      <c r="M74">
        <v>28.23269447576099</v>
      </c>
      <c r="N74">
        <v>36.245609027838761</v>
      </c>
      <c r="O74">
        <v>0</v>
      </c>
      <c r="P74">
        <v>37.850628468135191</v>
      </c>
      <c r="Q74">
        <v>5.4655845033707857</v>
      </c>
      <c r="R74">
        <v>13.006406997797892</v>
      </c>
      <c r="S74">
        <v>4.3669804434330297</v>
      </c>
      <c r="T74">
        <v>0</v>
      </c>
      <c r="U74">
        <v>25.702483281319658</v>
      </c>
      <c r="V74">
        <v>1.2709895039503951</v>
      </c>
      <c r="W74">
        <v>13.851350630011455</v>
      </c>
      <c r="X74">
        <v>45.229140679901619</v>
      </c>
      <c r="Y74">
        <v>0</v>
      </c>
      <c r="Z74">
        <v>0</v>
      </c>
      <c r="AA74">
        <v>4.3136344499402233</v>
      </c>
      <c r="AB74">
        <v>4.0409199999999998</v>
      </c>
      <c r="AC74">
        <v>0</v>
      </c>
      <c r="AD74">
        <v>5.6061096000000008</v>
      </c>
      <c r="AE74">
        <v>5.0553984000000005</v>
      </c>
      <c r="AF74">
        <v>2.7224999999999993</v>
      </c>
      <c r="AG74">
        <v>0</v>
      </c>
      <c r="AH74">
        <v>29.054000000000002</v>
      </c>
      <c r="AI74">
        <v>5.0168664000000005</v>
      </c>
      <c r="AJ74">
        <v>0</v>
      </c>
      <c r="AK74">
        <v>16.584179999999996</v>
      </c>
      <c r="AL74">
        <v>0</v>
      </c>
      <c r="AM74">
        <v>0</v>
      </c>
      <c r="AN74">
        <v>0.59302999999999995</v>
      </c>
      <c r="AO74">
        <v>0</v>
      </c>
      <c r="AP74">
        <v>1.1790797088936957</v>
      </c>
      <c r="AQ74">
        <v>14.323529999999995</v>
      </c>
      <c r="AR74">
        <v>2.0322</v>
      </c>
      <c r="AS74">
        <v>1.6507999999999998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511.95642176510125</v>
      </c>
      <c r="DN74">
        <v>13.933652001364282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4.6780529351027962</v>
      </c>
      <c r="L75">
        <v>217.81790426100912</v>
      </c>
      <c r="M75">
        <v>28.23269447576099</v>
      </c>
      <c r="N75">
        <v>36.245609027838761</v>
      </c>
      <c r="O75">
        <v>0</v>
      </c>
      <c r="P75">
        <v>37.850628468135191</v>
      </c>
      <c r="Q75">
        <v>5.4661289713483141</v>
      </c>
      <c r="R75">
        <v>13.006406997797892</v>
      </c>
      <c r="S75">
        <v>4.3669804434330297</v>
      </c>
      <c r="T75">
        <v>0</v>
      </c>
      <c r="U75">
        <v>25.702483281319658</v>
      </c>
      <c r="V75">
        <v>1.2709895039503951</v>
      </c>
      <c r="W75">
        <v>13.857700091680035</v>
      </c>
      <c r="X75">
        <v>45.235498444967668</v>
      </c>
      <c r="Y75">
        <v>0</v>
      </c>
      <c r="Z75">
        <v>0.67500000000000004</v>
      </c>
      <c r="AA75">
        <v>6.4704516749103336</v>
      </c>
      <c r="AB75">
        <v>8.0818399999999997</v>
      </c>
      <c r="AC75">
        <v>0</v>
      </c>
      <c r="AD75">
        <v>11.212219200000002</v>
      </c>
      <c r="AE75">
        <v>10.110796800000001</v>
      </c>
      <c r="AF75">
        <v>5.4450000000000003</v>
      </c>
      <c r="AG75">
        <v>0</v>
      </c>
      <c r="AH75">
        <v>34.864800000000002</v>
      </c>
      <c r="AI75">
        <v>10.033732800000001</v>
      </c>
      <c r="AJ75">
        <v>0</v>
      </c>
      <c r="AK75">
        <v>16.584179999999996</v>
      </c>
      <c r="AL75">
        <v>0</v>
      </c>
      <c r="AM75">
        <v>1.3905999999999996</v>
      </c>
      <c r="AN75">
        <v>0.59302999999999995</v>
      </c>
      <c r="AO75">
        <v>0</v>
      </c>
      <c r="AP75">
        <v>1.1790797088936957</v>
      </c>
      <c r="AQ75">
        <v>14.323529999999995</v>
      </c>
      <c r="AR75">
        <v>2.0322</v>
      </c>
      <c r="AS75">
        <v>1.6507999999999998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543.26740947687665</v>
      </c>
      <c r="DN75">
        <v>15.11092760927111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4.6780529351027962</v>
      </c>
      <c r="L76">
        <v>217.81790426100912</v>
      </c>
      <c r="M76">
        <v>28.23269447576099</v>
      </c>
      <c r="N76">
        <v>36.245609027838761</v>
      </c>
      <c r="O76">
        <v>0</v>
      </c>
      <c r="P76">
        <v>37.850628468135191</v>
      </c>
      <c r="Q76">
        <v>5.4661289713483141</v>
      </c>
      <c r="R76">
        <v>13.006406997797892</v>
      </c>
      <c r="S76">
        <v>4.3669804434330297</v>
      </c>
      <c r="T76">
        <v>0</v>
      </c>
      <c r="U76">
        <v>25.702483281319658</v>
      </c>
      <c r="V76">
        <v>1.2709895039503951</v>
      </c>
      <c r="W76">
        <v>13.857700091680035</v>
      </c>
      <c r="X76">
        <v>45.235498444967668</v>
      </c>
      <c r="Y76">
        <v>0</v>
      </c>
      <c r="Z76">
        <v>4.0014000000000012</v>
      </c>
      <c r="AA76">
        <v>12.116950702079279</v>
      </c>
      <c r="AB76">
        <v>12.12276</v>
      </c>
      <c r="AC76">
        <v>2.9693200000000002</v>
      </c>
      <c r="AD76">
        <v>11.212219200000002</v>
      </c>
      <c r="AE76">
        <v>15.166195200000001</v>
      </c>
      <c r="AF76">
        <v>8.1675000000000004</v>
      </c>
      <c r="AG76">
        <v>0</v>
      </c>
      <c r="AH76">
        <v>43.058028000000014</v>
      </c>
      <c r="AI76">
        <v>10.033732800000001</v>
      </c>
      <c r="AJ76">
        <v>0</v>
      </c>
      <c r="AK76">
        <v>16.584179999999996</v>
      </c>
      <c r="AL76">
        <v>0</v>
      </c>
      <c r="AM76">
        <v>3.2327359999999996</v>
      </c>
      <c r="AN76">
        <v>0.59302999999999995</v>
      </c>
      <c r="AO76">
        <v>0</v>
      </c>
      <c r="AP76">
        <v>1.1790797088936957</v>
      </c>
      <c r="AQ76">
        <v>14.323529999999995</v>
      </c>
      <c r="AR76">
        <v>2.7096000000000005</v>
      </c>
      <c r="AS76">
        <v>1.6507999999999998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579.60779500462581</v>
      </c>
      <c r="DN76">
        <v>13.244343508691035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4.6780529351027962</v>
      </c>
      <c r="L77">
        <v>217.82211982668639</v>
      </c>
      <c r="M77">
        <v>28.23269447576099</v>
      </c>
      <c r="N77">
        <v>36.245609027838761</v>
      </c>
      <c r="O77">
        <v>0</v>
      </c>
      <c r="P77">
        <v>37.850628468135191</v>
      </c>
      <c r="Q77">
        <v>5.4764631375631678</v>
      </c>
      <c r="R77">
        <v>13.006406997797892</v>
      </c>
      <c r="S77">
        <v>4.3669804434330297</v>
      </c>
      <c r="T77">
        <v>0</v>
      </c>
      <c r="U77">
        <v>25.702483281319658</v>
      </c>
      <c r="V77">
        <v>1.2709895039503951</v>
      </c>
      <c r="W77">
        <v>13.857700091680035</v>
      </c>
      <c r="X77">
        <v>45.235498444967668</v>
      </c>
      <c r="Y77">
        <v>0</v>
      </c>
      <c r="Z77">
        <v>4.0014000000000012</v>
      </c>
      <c r="AA77">
        <v>12.116950702079279</v>
      </c>
      <c r="AB77">
        <v>12.12276</v>
      </c>
      <c r="AC77">
        <v>2.9693200000000002</v>
      </c>
      <c r="AD77">
        <v>11.212219200000002</v>
      </c>
      <c r="AE77">
        <v>15.166195200000001</v>
      </c>
      <c r="AF77">
        <v>8.1675000000000004</v>
      </c>
      <c r="AG77">
        <v>0</v>
      </c>
      <c r="AH77">
        <v>43.058028000000014</v>
      </c>
      <c r="AI77">
        <v>10.033732800000001</v>
      </c>
      <c r="AJ77">
        <v>0</v>
      </c>
      <c r="AK77">
        <v>16.584179999999996</v>
      </c>
      <c r="AL77">
        <v>0</v>
      </c>
      <c r="AM77">
        <v>3.2327359999999996</v>
      </c>
      <c r="AN77">
        <v>0.59302999999999995</v>
      </c>
      <c r="AO77">
        <v>0</v>
      </c>
      <c r="AP77">
        <v>1.1790797088936957</v>
      </c>
      <c r="AQ77">
        <v>14.323529999999995</v>
      </c>
      <c r="AR77">
        <v>12.193200000000003</v>
      </c>
      <c r="AS77">
        <v>2.4762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589.56072928088975</v>
      </c>
      <c r="DN77">
        <v>13.614958964319156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4.6780529351027962</v>
      </c>
      <c r="L78">
        <v>217.82211982668639</v>
      </c>
      <c r="M78">
        <v>28.23269447576099</v>
      </c>
      <c r="N78">
        <v>36.245609027838761</v>
      </c>
      <c r="O78">
        <v>0</v>
      </c>
      <c r="P78">
        <v>37.850628468135191</v>
      </c>
      <c r="Q78">
        <v>5.4764631375631678</v>
      </c>
      <c r="R78">
        <v>13.006406997797892</v>
      </c>
      <c r="S78">
        <v>4.3669804434330297</v>
      </c>
      <c r="T78">
        <v>0</v>
      </c>
      <c r="U78">
        <v>25.702483281319658</v>
      </c>
      <c r="V78">
        <v>4.0344838253968254</v>
      </c>
      <c r="W78">
        <v>13.857700091680035</v>
      </c>
      <c r="X78">
        <v>45.235498444967668</v>
      </c>
      <c r="Y78">
        <v>0</v>
      </c>
      <c r="Z78">
        <v>4.0014000000000012</v>
      </c>
      <c r="AA78">
        <v>12.116950702079279</v>
      </c>
      <c r="AB78">
        <v>12.12276</v>
      </c>
      <c r="AC78">
        <v>2.9693200000000002</v>
      </c>
      <c r="AD78">
        <v>11.212219200000002</v>
      </c>
      <c r="AE78">
        <v>15.166195200000001</v>
      </c>
      <c r="AF78">
        <v>8.1675000000000004</v>
      </c>
      <c r="AG78">
        <v>0</v>
      </c>
      <c r="AH78">
        <v>43.058028000000014</v>
      </c>
      <c r="AI78">
        <v>10.033732800000001</v>
      </c>
      <c r="AJ78">
        <v>0</v>
      </c>
      <c r="AK78">
        <v>16.584179999999996</v>
      </c>
      <c r="AL78">
        <v>0</v>
      </c>
      <c r="AM78">
        <v>3.2327359999999996</v>
      </c>
      <c r="AN78">
        <v>0.59302999999999995</v>
      </c>
      <c r="AO78">
        <v>0</v>
      </c>
      <c r="AP78">
        <v>1.1790797088936957</v>
      </c>
      <c r="AQ78">
        <v>14.323529999999995</v>
      </c>
      <c r="AR78">
        <v>12.193200000000003</v>
      </c>
      <c r="AS78">
        <v>2.4762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589.55975905199352</v>
      </c>
      <c r="DN78">
        <v>16.379423514661905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4.6780529351027962</v>
      </c>
      <c r="L79">
        <v>217.82211982668639</v>
      </c>
      <c r="M79">
        <v>28.23269447576099</v>
      </c>
      <c r="N79">
        <v>36.245609027838761</v>
      </c>
      <c r="O79">
        <v>0</v>
      </c>
      <c r="P79">
        <v>37.850628468135191</v>
      </c>
      <c r="Q79">
        <v>5.6231993264078728</v>
      </c>
      <c r="R79">
        <v>13.006406997797892</v>
      </c>
      <c r="S79">
        <v>4.3669804434330297</v>
      </c>
      <c r="T79">
        <v>0</v>
      </c>
      <c r="U79">
        <v>25.702483281319658</v>
      </c>
      <c r="V79">
        <v>6.3569234617308661</v>
      </c>
      <c r="W79">
        <v>13.866775229357797</v>
      </c>
      <c r="X79">
        <v>45.235498444967668</v>
      </c>
      <c r="Y79">
        <v>0</v>
      </c>
      <c r="Z79">
        <v>4.0014000000000012</v>
      </c>
      <c r="AA79">
        <v>7.997187463372323</v>
      </c>
      <c r="AB79">
        <v>12.12276</v>
      </c>
      <c r="AC79">
        <v>4.6884000000000006</v>
      </c>
      <c r="AD79">
        <v>11.212219200000002</v>
      </c>
      <c r="AE79">
        <v>15.166195200000001</v>
      </c>
      <c r="AF79">
        <v>8.1675000000000004</v>
      </c>
      <c r="AG79">
        <v>0</v>
      </c>
      <c r="AH79">
        <v>43.058028000000014</v>
      </c>
      <c r="AI79">
        <v>5.0168664000000005</v>
      </c>
      <c r="AJ79">
        <v>0</v>
      </c>
      <c r="AK79">
        <v>16.584179999999996</v>
      </c>
      <c r="AL79">
        <v>0</v>
      </c>
      <c r="AM79">
        <v>3.2327359999999996</v>
      </c>
      <c r="AN79">
        <v>0.59302999999999995</v>
      </c>
      <c r="AO79">
        <v>0</v>
      </c>
      <c r="AP79">
        <v>1.1790797088936957</v>
      </c>
      <c r="AQ79">
        <v>14.323529999999995</v>
      </c>
      <c r="AR79">
        <v>12.193200000000003</v>
      </c>
      <c r="AS79">
        <v>2.4762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579.44466684784982</v>
      </c>
      <c r="DN79">
        <v>21.555217042955217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4.6780529351027962</v>
      </c>
      <c r="L80">
        <v>217.82211982668639</v>
      </c>
      <c r="M80">
        <v>28.23269447576099</v>
      </c>
      <c r="N80">
        <v>36.245609027838761</v>
      </c>
      <c r="O80">
        <v>0</v>
      </c>
      <c r="P80">
        <v>37.850628468135191</v>
      </c>
      <c r="Q80">
        <v>5.6844573189189189</v>
      </c>
      <c r="R80">
        <v>13.006406997797892</v>
      </c>
      <c r="S80">
        <v>4.3669804434330297</v>
      </c>
      <c r="T80">
        <v>0</v>
      </c>
      <c r="U80">
        <v>25.702483281319658</v>
      </c>
      <c r="V80">
        <v>6.3569234617308661</v>
      </c>
      <c r="W80">
        <v>13.866775229357797</v>
      </c>
      <c r="X80">
        <v>45.235498444967668</v>
      </c>
      <c r="Y80">
        <v>0</v>
      </c>
      <c r="Z80">
        <v>4.0014000000000012</v>
      </c>
      <c r="AA80">
        <v>7.997187463372323</v>
      </c>
      <c r="AB80">
        <v>12.12276</v>
      </c>
      <c r="AC80">
        <v>4.6884000000000006</v>
      </c>
      <c r="AD80">
        <v>11.212219200000002</v>
      </c>
      <c r="AE80">
        <v>15.166195200000001</v>
      </c>
      <c r="AF80">
        <v>8.1675000000000004</v>
      </c>
      <c r="AG80">
        <v>0</v>
      </c>
      <c r="AH80">
        <v>43.058028000000014</v>
      </c>
      <c r="AI80">
        <v>1.1718000000000002</v>
      </c>
      <c r="AJ80">
        <v>0</v>
      </c>
      <c r="AK80">
        <v>16.584179999999996</v>
      </c>
      <c r="AL80">
        <v>0</v>
      </c>
      <c r="AM80">
        <v>3.2327359999999996</v>
      </c>
      <c r="AN80">
        <v>0.59302999999999995</v>
      </c>
      <c r="AO80">
        <v>0</v>
      </c>
      <c r="AP80">
        <v>1.1790797088936957</v>
      </c>
      <c r="AQ80">
        <v>14.323529999999995</v>
      </c>
      <c r="AR80">
        <v>2.7096000000000005</v>
      </c>
      <c r="AS80">
        <v>2.4762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566.65355870163967</v>
      </c>
      <c r="DN80">
        <v>21.078916781676295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4.6780529351027962</v>
      </c>
      <c r="L81">
        <v>217.81845834260702</v>
      </c>
      <c r="M81">
        <v>28.23269447576099</v>
      </c>
      <c r="N81">
        <v>36.245609027838761</v>
      </c>
      <c r="O81">
        <v>0</v>
      </c>
      <c r="P81">
        <v>37.850628468135191</v>
      </c>
      <c r="Q81">
        <v>6.0003150364963505</v>
      </c>
      <c r="R81">
        <v>13.006406997797892</v>
      </c>
      <c r="S81">
        <v>7.4281150537634399</v>
      </c>
      <c r="T81">
        <v>0</v>
      </c>
      <c r="U81">
        <v>25.702483281319658</v>
      </c>
      <c r="V81">
        <v>6.3569234617308661</v>
      </c>
      <c r="W81">
        <v>13.866775229357797</v>
      </c>
      <c r="X81">
        <v>45.257764705365304</v>
      </c>
      <c r="Y81">
        <v>0</v>
      </c>
      <c r="Z81">
        <v>4.0014000000000012</v>
      </c>
      <c r="AA81">
        <v>7.997187463372323</v>
      </c>
      <c r="AB81">
        <v>12.12276</v>
      </c>
      <c r="AC81">
        <v>4.6884000000000006</v>
      </c>
      <c r="AD81">
        <v>11.212219200000002</v>
      </c>
      <c r="AE81">
        <v>15.166195200000001</v>
      </c>
      <c r="AF81">
        <v>8.1675000000000004</v>
      </c>
      <c r="AG81">
        <v>0</v>
      </c>
      <c r="AH81">
        <v>40.67560000000001</v>
      </c>
      <c r="AI81">
        <v>0</v>
      </c>
      <c r="AJ81">
        <v>0</v>
      </c>
      <c r="AK81">
        <v>16.584179999999996</v>
      </c>
      <c r="AL81">
        <v>0</v>
      </c>
      <c r="AM81">
        <v>3.2327359999999996</v>
      </c>
      <c r="AN81">
        <v>0.59302999999999995</v>
      </c>
      <c r="AO81">
        <v>0</v>
      </c>
      <c r="AP81">
        <v>1.1790797088936957</v>
      </c>
      <c r="AQ81">
        <v>14.323529999999995</v>
      </c>
      <c r="AR81">
        <v>2.0322</v>
      </c>
      <c r="AS81">
        <v>1.6507999999999998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565.03084346777496</v>
      </c>
      <c r="DN81">
        <v>21.040201119767211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4.6780529351027962</v>
      </c>
      <c r="L82">
        <v>217.81845834260702</v>
      </c>
      <c r="M82">
        <v>28.23269447576099</v>
      </c>
      <c r="N82">
        <v>36.245609027838761</v>
      </c>
      <c r="O82">
        <v>0</v>
      </c>
      <c r="P82">
        <v>37.850628468135191</v>
      </c>
      <c r="Q82">
        <v>6.0003150364963505</v>
      </c>
      <c r="R82">
        <v>13.006406997797892</v>
      </c>
      <c r="S82">
        <v>7.4281150537634399</v>
      </c>
      <c r="T82">
        <v>0</v>
      </c>
      <c r="U82">
        <v>25.702483281319658</v>
      </c>
      <c r="V82">
        <v>6.3569234617308661</v>
      </c>
      <c r="W82">
        <v>13.866775229357797</v>
      </c>
      <c r="X82">
        <v>45.257764705365304</v>
      </c>
      <c r="Y82">
        <v>0</v>
      </c>
      <c r="Z82">
        <v>4.0014000000000012</v>
      </c>
      <c r="AA82">
        <v>3.9258920274736862</v>
      </c>
      <c r="AB82">
        <v>8.0818399999999997</v>
      </c>
      <c r="AC82">
        <v>0</v>
      </c>
      <c r="AD82">
        <v>5.6061096000000008</v>
      </c>
      <c r="AE82">
        <v>15.166195200000001</v>
      </c>
      <c r="AF82">
        <v>5.4450000000000003</v>
      </c>
      <c r="AG82">
        <v>0</v>
      </c>
      <c r="AH82">
        <v>37.479659999999996</v>
      </c>
      <c r="AI82">
        <v>0</v>
      </c>
      <c r="AJ82">
        <v>0</v>
      </c>
      <c r="AK82">
        <v>16.584179999999996</v>
      </c>
      <c r="AL82">
        <v>0</v>
      </c>
      <c r="AM82">
        <v>3.2327359999999996</v>
      </c>
      <c r="AN82">
        <v>0.59302999999999995</v>
      </c>
      <c r="AO82">
        <v>0</v>
      </c>
      <c r="AP82">
        <v>1.1790797088936957</v>
      </c>
      <c r="AQ82">
        <v>14.323529999999995</v>
      </c>
      <c r="AR82">
        <v>2.0322</v>
      </c>
      <c r="AS82">
        <v>1.6507999999999998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541.57904409932655</v>
      </c>
      <c r="DN82">
        <v>20.166835452316914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4.8542077440952687</v>
      </c>
      <c r="L83">
        <v>217.82238527573006</v>
      </c>
      <c r="M83">
        <v>28.23269447576099</v>
      </c>
      <c r="N83">
        <v>36.245609027838761</v>
      </c>
      <c r="O83">
        <v>0</v>
      </c>
      <c r="P83">
        <v>37.850628468135191</v>
      </c>
      <c r="Q83">
        <v>6.221554160583942</v>
      </c>
      <c r="R83">
        <v>13.006406997797892</v>
      </c>
      <c r="S83">
        <v>7.941246324607329</v>
      </c>
      <c r="T83">
        <v>0</v>
      </c>
      <c r="U83">
        <v>25.702483281319658</v>
      </c>
      <c r="V83">
        <v>6.3569234617308661</v>
      </c>
      <c r="W83">
        <v>13.866775229357797</v>
      </c>
      <c r="X83">
        <v>45.257764705365304</v>
      </c>
      <c r="Y83">
        <v>0</v>
      </c>
      <c r="Z83">
        <v>2.0007000000000006</v>
      </c>
      <c r="AA83">
        <v>0</v>
      </c>
      <c r="AB83">
        <v>4.0409199999999998</v>
      </c>
      <c r="AC83">
        <v>0</v>
      </c>
      <c r="AD83">
        <v>2.79657</v>
      </c>
      <c r="AE83">
        <v>10.110796800000001</v>
      </c>
      <c r="AF83">
        <v>2.7224999999999993</v>
      </c>
      <c r="AG83">
        <v>0</v>
      </c>
      <c r="AH83">
        <v>23.243200000000005</v>
      </c>
      <c r="AI83">
        <v>0</v>
      </c>
      <c r="AJ83">
        <v>0</v>
      </c>
      <c r="AK83">
        <v>16.584179999999996</v>
      </c>
      <c r="AL83">
        <v>0</v>
      </c>
      <c r="AM83">
        <v>3.2327359999999996</v>
      </c>
      <c r="AN83">
        <v>0.59302999999999995</v>
      </c>
      <c r="AO83">
        <v>0</v>
      </c>
      <c r="AP83">
        <v>1.1790797088936957</v>
      </c>
      <c r="AQ83">
        <v>14.323529999999995</v>
      </c>
      <c r="AR83">
        <v>2.0322</v>
      </c>
      <c r="AS83">
        <v>1.6507999999999998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508.91835721269717</v>
      </c>
      <c r="DN83">
        <v>18.950564448519433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4.6781284012191744</v>
      </c>
      <c r="L84">
        <v>217.82238527573006</v>
      </c>
      <c r="M84">
        <v>28.23269447576099</v>
      </c>
      <c r="N84">
        <v>36.245609027838761</v>
      </c>
      <c r="O84">
        <v>0</v>
      </c>
      <c r="P84">
        <v>37.850628468135191</v>
      </c>
      <c r="Q84">
        <v>6.221554160583942</v>
      </c>
      <c r="R84">
        <v>13.006406997797892</v>
      </c>
      <c r="S84">
        <v>7.941246324607329</v>
      </c>
      <c r="T84">
        <v>0</v>
      </c>
      <c r="U84">
        <v>25.702483281319658</v>
      </c>
      <c r="V84">
        <v>6.3569234617308661</v>
      </c>
      <c r="W84">
        <v>13.866775229357797</v>
      </c>
      <c r="X84">
        <v>45.257764705365304</v>
      </c>
      <c r="Y84">
        <v>0</v>
      </c>
      <c r="Z84">
        <v>2.0007000000000006</v>
      </c>
      <c r="AA84">
        <v>0</v>
      </c>
      <c r="AB84">
        <v>0</v>
      </c>
      <c r="AC84">
        <v>0</v>
      </c>
      <c r="AD84">
        <v>0</v>
      </c>
      <c r="AE84">
        <v>5.0553984000000005</v>
      </c>
      <c r="AF84">
        <v>2.7224999999999993</v>
      </c>
      <c r="AG84">
        <v>0</v>
      </c>
      <c r="AH84">
        <v>17.432400000000001</v>
      </c>
      <c r="AI84">
        <v>0</v>
      </c>
      <c r="AJ84">
        <v>0</v>
      </c>
      <c r="AK84">
        <v>16.584179999999996</v>
      </c>
      <c r="AL84">
        <v>0</v>
      </c>
      <c r="AM84">
        <v>3.2327359999999996</v>
      </c>
      <c r="AN84">
        <v>0.59302999999999995</v>
      </c>
      <c r="AO84">
        <v>0</v>
      </c>
      <c r="AP84">
        <v>1.1790797088936957</v>
      </c>
      <c r="AQ84">
        <v>14.323529999999995</v>
      </c>
      <c r="AR84">
        <v>2.0322</v>
      </c>
      <c r="AS84">
        <v>1.6507999999999998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491.68047309333531</v>
      </c>
      <c r="DN84">
        <v>18.308680825005371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4.6781284012191744</v>
      </c>
      <c r="L85">
        <v>197.07319463500687</v>
      </c>
      <c r="M85">
        <v>28.23269447576099</v>
      </c>
      <c r="N85">
        <v>36.245609027838761</v>
      </c>
      <c r="O85">
        <v>0</v>
      </c>
      <c r="P85">
        <v>37.850628468135191</v>
      </c>
      <c r="Q85">
        <v>6.221554160583942</v>
      </c>
      <c r="R85">
        <v>13.006406997797892</v>
      </c>
      <c r="S85">
        <v>7.941246324607329</v>
      </c>
      <c r="T85">
        <v>0</v>
      </c>
      <c r="U85">
        <v>25.702483281319658</v>
      </c>
      <c r="V85">
        <v>6.3569234617308661</v>
      </c>
      <c r="W85">
        <v>13.866775229357797</v>
      </c>
      <c r="X85">
        <v>45.257764705365304</v>
      </c>
      <c r="Y85">
        <v>0</v>
      </c>
      <c r="Z85">
        <v>2.0007000000000006</v>
      </c>
      <c r="AA85">
        <v>0</v>
      </c>
      <c r="AB85">
        <v>0</v>
      </c>
      <c r="AC85">
        <v>0</v>
      </c>
      <c r="AD85">
        <v>0</v>
      </c>
      <c r="AE85">
        <v>5.0553984000000005</v>
      </c>
      <c r="AF85">
        <v>2.7224999999999993</v>
      </c>
      <c r="AG85">
        <v>0</v>
      </c>
      <c r="AH85">
        <v>11.621600000000003</v>
      </c>
      <c r="AI85">
        <v>0</v>
      </c>
      <c r="AJ85">
        <v>0</v>
      </c>
      <c r="AK85">
        <v>16.584179999999996</v>
      </c>
      <c r="AL85">
        <v>0</v>
      </c>
      <c r="AM85">
        <v>3.2327359999999996</v>
      </c>
      <c r="AN85">
        <v>0.59302999999999995</v>
      </c>
      <c r="AO85">
        <v>0</v>
      </c>
      <c r="AP85">
        <v>1.1790797088936957</v>
      </c>
      <c r="AQ85">
        <v>13.917599999999998</v>
      </c>
      <c r="AR85">
        <v>3.3870000000000005</v>
      </c>
      <c r="AS85">
        <v>1.6507999999999998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466.98879191061229</v>
      </c>
      <c r="DN85">
        <v>17.389241367005184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4.6781284012191744</v>
      </c>
      <c r="L86">
        <v>176.3293811191952</v>
      </c>
      <c r="M86">
        <v>28.23269447576099</v>
      </c>
      <c r="N86">
        <v>36.245609027838761</v>
      </c>
      <c r="O86">
        <v>0</v>
      </c>
      <c r="P86">
        <v>37.850628468135191</v>
      </c>
      <c r="Q86">
        <v>4.3550879124087603</v>
      </c>
      <c r="R86">
        <v>13.006406997797892</v>
      </c>
      <c r="S86">
        <v>7.941246324607329</v>
      </c>
      <c r="T86">
        <v>0</v>
      </c>
      <c r="U86">
        <v>25.702483281319658</v>
      </c>
      <c r="V86">
        <v>6.3569234617308661</v>
      </c>
      <c r="W86">
        <v>13.866775229357797</v>
      </c>
      <c r="X86">
        <v>45.257764705365304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5.0553984000000005</v>
      </c>
      <c r="AF86">
        <v>2.7224999999999993</v>
      </c>
      <c r="AG86">
        <v>0</v>
      </c>
      <c r="AH86">
        <v>11.621600000000003</v>
      </c>
      <c r="AI86">
        <v>0</v>
      </c>
      <c r="AJ86">
        <v>0</v>
      </c>
      <c r="AK86">
        <v>16.584179999999996</v>
      </c>
      <c r="AL86">
        <v>0</v>
      </c>
      <c r="AM86">
        <v>1.5092099999999999</v>
      </c>
      <c r="AN86">
        <v>0.59302999999999995</v>
      </c>
      <c r="AO86">
        <v>0</v>
      </c>
      <c r="AP86">
        <v>1.1790797088936957</v>
      </c>
      <c r="AQ86">
        <v>13.917599999999998</v>
      </c>
      <c r="AR86">
        <v>3.3870000000000005</v>
      </c>
      <c r="AS86">
        <v>1.6507999999999998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441.59969506971976</v>
      </c>
      <c r="DN86">
        <v>16.443832443910797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4.6781284012191744</v>
      </c>
      <c r="L87">
        <v>134.84155215552968</v>
      </c>
      <c r="M87">
        <v>28.23269447576099</v>
      </c>
      <c r="N87">
        <v>36.245609027838761</v>
      </c>
      <c r="O87">
        <v>0</v>
      </c>
      <c r="P87">
        <v>37.850628468135191</v>
      </c>
      <c r="Q87">
        <v>4.3550879124087603</v>
      </c>
      <c r="R87">
        <v>13.006406997797892</v>
      </c>
      <c r="S87">
        <v>2.6982290436835892</v>
      </c>
      <c r="T87">
        <v>0</v>
      </c>
      <c r="U87">
        <v>25.702483281319658</v>
      </c>
      <c r="V87">
        <v>6.3569234617308661</v>
      </c>
      <c r="W87">
        <v>13.866775229357797</v>
      </c>
      <c r="X87">
        <v>45.257764705365304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5.0553984000000005</v>
      </c>
      <c r="AF87">
        <v>2.7224999999999993</v>
      </c>
      <c r="AG87">
        <v>0</v>
      </c>
      <c r="AH87">
        <v>5.8108000000000013</v>
      </c>
      <c r="AI87">
        <v>0</v>
      </c>
      <c r="AJ87">
        <v>0</v>
      </c>
      <c r="AK87">
        <v>16.584179999999996</v>
      </c>
      <c r="AL87">
        <v>0</v>
      </c>
      <c r="AM87">
        <v>1.2269999999999999</v>
      </c>
      <c r="AN87">
        <v>0.59302999999999995</v>
      </c>
      <c r="AO87">
        <v>0</v>
      </c>
      <c r="AP87">
        <v>1.1790797088936957</v>
      </c>
      <c r="AQ87">
        <v>13.917599999999998</v>
      </c>
      <c r="AR87">
        <v>3.3870000000000005</v>
      </c>
      <c r="AS87">
        <v>1.6507999999999998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390.67221536851912</v>
      </c>
      <c r="DN87">
        <v>14.547455900522261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0.9957977627380159</v>
      </c>
      <c r="L88">
        <v>109.9488494896097</v>
      </c>
      <c r="M88">
        <v>28.23269447576099</v>
      </c>
      <c r="N88">
        <v>36.245609027838761</v>
      </c>
      <c r="O88">
        <v>0</v>
      </c>
      <c r="P88">
        <v>37.850628468135191</v>
      </c>
      <c r="Q88">
        <v>4.3550879124087603</v>
      </c>
      <c r="R88">
        <v>2.0004182298546893</v>
      </c>
      <c r="S88">
        <v>2.6982290436835892</v>
      </c>
      <c r="T88">
        <v>0</v>
      </c>
      <c r="U88">
        <v>25.702483281319658</v>
      </c>
      <c r="V88">
        <v>2.0021609632446133</v>
      </c>
      <c r="W88">
        <v>13.866775229357797</v>
      </c>
      <c r="X88">
        <v>45.257764705365304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5.0553984000000005</v>
      </c>
      <c r="AF88">
        <v>2.7224999999999993</v>
      </c>
      <c r="AG88">
        <v>0</v>
      </c>
      <c r="AH88">
        <v>5.8108000000000013</v>
      </c>
      <c r="AI88">
        <v>0</v>
      </c>
      <c r="AJ88">
        <v>0</v>
      </c>
      <c r="AK88">
        <v>16.584179999999996</v>
      </c>
      <c r="AL88">
        <v>0</v>
      </c>
      <c r="AM88">
        <v>0</v>
      </c>
      <c r="AN88">
        <v>0.59302999999999995</v>
      </c>
      <c r="AO88">
        <v>0</v>
      </c>
      <c r="AP88">
        <v>1.1790797088936957</v>
      </c>
      <c r="AQ88">
        <v>13.917599999999998</v>
      </c>
      <c r="AR88">
        <v>3.3870000000000005</v>
      </c>
      <c r="AS88">
        <v>1.6507999999999998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347.13077490420909</v>
      </c>
      <c r="DN88">
        <v>12.926111794001738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0.99579180509413057</v>
      </c>
      <c r="L89">
        <v>109.9488494896097</v>
      </c>
      <c r="M89">
        <v>28.23269447576099</v>
      </c>
      <c r="N89">
        <v>36.245609027838761</v>
      </c>
      <c r="O89">
        <v>0</v>
      </c>
      <c r="P89">
        <v>37.850628468135191</v>
      </c>
      <c r="Q89">
        <v>4.3550879124087603</v>
      </c>
      <c r="R89">
        <v>2.0004182298546893</v>
      </c>
      <c r="S89">
        <v>2.6982290436835892</v>
      </c>
      <c r="T89">
        <v>0</v>
      </c>
      <c r="U89">
        <v>25.702483281319658</v>
      </c>
      <c r="V89">
        <v>2.0021609632446133</v>
      </c>
      <c r="W89">
        <v>13.866775229357797</v>
      </c>
      <c r="X89">
        <v>45.257764705365304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5.0553984000000005</v>
      </c>
      <c r="AF89">
        <v>2.7224999999999993</v>
      </c>
      <c r="AG89">
        <v>0</v>
      </c>
      <c r="AH89">
        <v>5.8108000000000013</v>
      </c>
      <c r="AI89">
        <v>0</v>
      </c>
      <c r="AJ89">
        <v>0</v>
      </c>
      <c r="AK89">
        <v>16.584179999999996</v>
      </c>
      <c r="AL89">
        <v>0</v>
      </c>
      <c r="AM89">
        <v>0</v>
      </c>
      <c r="AN89">
        <v>0.59302999999999995</v>
      </c>
      <c r="AO89">
        <v>0</v>
      </c>
      <c r="AP89">
        <v>0.78605313926246378</v>
      </c>
      <c r="AQ89">
        <v>13.917599999999998</v>
      </c>
      <c r="AR89">
        <v>3.3870000000000005</v>
      </c>
      <c r="AS89">
        <v>1.6507999999999998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346.75187525381114</v>
      </c>
      <c r="DN89">
        <v>12.911978917124536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0.99578729830697088</v>
      </c>
      <c r="L90">
        <v>109.9488494896097</v>
      </c>
      <c r="M90">
        <v>28.23269447576099</v>
      </c>
      <c r="N90">
        <v>36.245609027838761</v>
      </c>
      <c r="O90">
        <v>0</v>
      </c>
      <c r="P90">
        <v>37.850628468135191</v>
      </c>
      <c r="Q90">
        <v>4.3550879124087603</v>
      </c>
      <c r="R90">
        <v>2.0004182298546893</v>
      </c>
      <c r="S90">
        <v>2.6982290436835892</v>
      </c>
      <c r="T90">
        <v>0</v>
      </c>
      <c r="U90">
        <v>25.702483281319658</v>
      </c>
      <c r="V90">
        <v>2.0021609632446133</v>
      </c>
      <c r="W90">
        <v>13.866775229357797</v>
      </c>
      <c r="X90">
        <v>45.257764705365304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5.0553984000000005</v>
      </c>
      <c r="AF90">
        <v>2.7224999999999993</v>
      </c>
      <c r="AG90">
        <v>0</v>
      </c>
      <c r="AH90">
        <v>5.8108000000000013</v>
      </c>
      <c r="AI90">
        <v>0</v>
      </c>
      <c r="AJ90">
        <v>0</v>
      </c>
      <c r="AK90">
        <v>16.584179999999996</v>
      </c>
      <c r="AL90">
        <v>0</v>
      </c>
      <c r="AM90">
        <v>0</v>
      </c>
      <c r="AN90">
        <v>0.59302999999999995</v>
      </c>
      <c r="AO90">
        <v>0</v>
      </c>
      <c r="AP90">
        <v>0.78605313926246378</v>
      </c>
      <c r="AQ90">
        <v>9.2783999999999978</v>
      </c>
      <c r="AR90">
        <v>3.3870000000000005</v>
      </c>
      <c r="AS90">
        <v>1.6507999999999998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342.27921818881765</v>
      </c>
      <c r="DN90">
        <v>12.745431475330875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0.98534157124681909</v>
      </c>
      <c r="L91">
        <v>109.9488494896097</v>
      </c>
      <c r="M91">
        <v>28.23269447576099</v>
      </c>
      <c r="N91">
        <v>36.245609027838761</v>
      </c>
      <c r="O91">
        <v>0</v>
      </c>
      <c r="P91">
        <v>37.850628468135191</v>
      </c>
      <c r="Q91">
        <v>4.3550879124087603</v>
      </c>
      <c r="R91">
        <v>4.2714428497131935</v>
      </c>
      <c r="S91">
        <v>2.6982290436835892</v>
      </c>
      <c r="T91">
        <v>0</v>
      </c>
      <c r="U91">
        <v>25.702483281319658</v>
      </c>
      <c r="V91">
        <v>2.4375222425373133</v>
      </c>
      <c r="W91">
        <v>13.866775229357797</v>
      </c>
      <c r="X91">
        <v>45.257764705365304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5.0553984000000005</v>
      </c>
      <c r="AF91">
        <v>2.7224999999999993</v>
      </c>
      <c r="AG91">
        <v>0</v>
      </c>
      <c r="AH91">
        <v>5.8108000000000013</v>
      </c>
      <c r="AI91">
        <v>0</v>
      </c>
      <c r="AJ91">
        <v>0</v>
      </c>
      <c r="AK91">
        <v>16.584179999999996</v>
      </c>
      <c r="AL91">
        <v>0</v>
      </c>
      <c r="AM91">
        <v>0</v>
      </c>
      <c r="AN91">
        <v>0.59302999999999995</v>
      </c>
      <c r="AO91">
        <v>0</v>
      </c>
      <c r="AP91">
        <v>0.78605313926246378</v>
      </c>
      <c r="AQ91">
        <v>9.2783999999999978</v>
      </c>
      <c r="AR91">
        <v>3.3870000000000005</v>
      </c>
      <c r="AS91">
        <v>1.6507999999999998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344.87837412397278</v>
      </c>
      <c r="DN91">
        <v>12.842215712266835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1.0060748382803677</v>
      </c>
      <c r="L92">
        <v>109.9488494896097</v>
      </c>
      <c r="M92">
        <v>28.23269447576099</v>
      </c>
      <c r="N92">
        <v>36.245609027838761</v>
      </c>
      <c r="O92">
        <v>0</v>
      </c>
      <c r="P92">
        <v>37.850628468135191</v>
      </c>
      <c r="Q92">
        <v>4.3550879124087603</v>
      </c>
      <c r="R92">
        <v>2.0016177565392352</v>
      </c>
      <c r="S92">
        <v>2.6982290436835892</v>
      </c>
      <c r="T92">
        <v>0</v>
      </c>
      <c r="U92">
        <v>25.702483281319658</v>
      </c>
      <c r="V92">
        <v>2.0011090569561159</v>
      </c>
      <c r="W92">
        <v>13.866775229357797</v>
      </c>
      <c r="X92">
        <v>45.257764705365304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5.0553984000000005</v>
      </c>
      <c r="AF92">
        <v>2.7224999999999993</v>
      </c>
      <c r="AG92">
        <v>0</v>
      </c>
      <c r="AH92">
        <v>0</v>
      </c>
      <c r="AI92">
        <v>0</v>
      </c>
      <c r="AJ92">
        <v>0</v>
      </c>
      <c r="AK92">
        <v>16.584179999999996</v>
      </c>
      <c r="AL92">
        <v>0</v>
      </c>
      <c r="AM92">
        <v>0</v>
      </c>
      <c r="AN92">
        <v>0.59302999999999995</v>
      </c>
      <c r="AO92">
        <v>0</v>
      </c>
      <c r="AP92">
        <v>0.78605313926246378</v>
      </c>
      <c r="AQ92">
        <v>9.2783999999999978</v>
      </c>
      <c r="AR92">
        <v>3.3870000000000005</v>
      </c>
      <c r="AS92">
        <v>1.6507999999999998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336.68708649172004</v>
      </c>
      <c r="DN92">
        <v>12.537198332797956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0.99581374239811205</v>
      </c>
      <c r="L93">
        <v>109.9488494896097</v>
      </c>
      <c r="M93">
        <v>28.23269447576099</v>
      </c>
      <c r="N93">
        <v>36.245609027838761</v>
      </c>
      <c r="O93">
        <v>0</v>
      </c>
      <c r="P93">
        <v>37.850628468135191</v>
      </c>
      <c r="Q93">
        <v>4.3550879124087603</v>
      </c>
      <c r="R93">
        <v>2.0016177565392352</v>
      </c>
      <c r="S93">
        <v>2.6982290436835892</v>
      </c>
      <c r="T93">
        <v>0</v>
      </c>
      <c r="U93">
        <v>25.702483281319658</v>
      </c>
      <c r="V93">
        <v>2.0011090569561159</v>
      </c>
      <c r="W93">
        <v>13.866775229357797</v>
      </c>
      <c r="X93">
        <v>45.257764705365304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5.0553984000000005</v>
      </c>
      <c r="AF93">
        <v>2.7224999999999993</v>
      </c>
      <c r="AG93">
        <v>0</v>
      </c>
      <c r="AH93">
        <v>0</v>
      </c>
      <c r="AI93">
        <v>0</v>
      </c>
      <c r="AJ93">
        <v>0</v>
      </c>
      <c r="AK93">
        <v>16.584179999999996</v>
      </c>
      <c r="AL93">
        <v>0</v>
      </c>
      <c r="AM93">
        <v>0</v>
      </c>
      <c r="AN93">
        <v>0.59302999999999995</v>
      </c>
      <c r="AO93">
        <v>0</v>
      </c>
      <c r="AP93">
        <v>0.78605313926246378</v>
      </c>
      <c r="AQ93">
        <v>9.2783999999999978</v>
      </c>
      <c r="AR93">
        <v>2.0322</v>
      </c>
      <c r="AS93">
        <v>1.6507999999999998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335.37103096825035</v>
      </c>
      <c r="DN93">
        <v>12.488192760385424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0.99575620767494355</v>
      </c>
      <c r="L94">
        <v>109.9488494896097</v>
      </c>
      <c r="M94">
        <v>28.23269447576099</v>
      </c>
      <c r="N94">
        <v>36.245609027838761</v>
      </c>
      <c r="O94">
        <v>0</v>
      </c>
      <c r="P94">
        <v>37.850628468135191</v>
      </c>
      <c r="Q94">
        <v>4.3550879124087603</v>
      </c>
      <c r="R94">
        <v>2.0016177565392352</v>
      </c>
      <c r="S94">
        <v>2.6982290436835892</v>
      </c>
      <c r="T94">
        <v>0</v>
      </c>
      <c r="U94">
        <v>25.702483281319658</v>
      </c>
      <c r="V94">
        <v>2.0011090569561159</v>
      </c>
      <c r="W94">
        <v>13.866775229357797</v>
      </c>
      <c r="X94">
        <v>45.257764705365304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5.0553984000000005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16.584179999999996</v>
      </c>
      <c r="AL94">
        <v>0</v>
      </c>
      <c r="AM94">
        <v>0</v>
      </c>
      <c r="AN94">
        <v>0.59302999999999995</v>
      </c>
      <c r="AO94">
        <v>0</v>
      </c>
      <c r="AP94">
        <v>0.78605313926246378</v>
      </c>
      <c r="AQ94">
        <v>4.6971899999999991</v>
      </c>
      <c r="AR94">
        <v>2.0322</v>
      </c>
      <c r="AS94">
        <v>1.6507999999999998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328.32946884142427</v>
      </c>
      <c r="DN94">
        <v>12.225987352488271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0.99582668977469657</v>
      </c>
      <c r="L95">
        <v>109.9488494896097</v>
      </c>
      <c r="M95">
        <v>28.23269447576099</v>
      </c>
      <c r="N95">
        <v>36.245609027838761</v>
      </c>
      <c r="O95">
        <v>0</v>
      </c>
      <c r="P95">
        <v>37.850628468135191</v>
      </c>
      <c r="Q95">
        <v>4.3550879124087603</v>
      </c>
      <c r="R95">
        <v>2.0034602076124566</v>
      </c>
      <c r="S95">
        <v>2.6982290436835892</v>
      </c>
      <c r="T95">
        <v>0</v>
      </c>
      <c r="U95">
        <v>25.702483281319658</v>
      </c>
      <c r="V95">
        <v>2.00207468879668</v>
      </c>
      <c r="W95">
        <v>13.866775229357797</v>
      </c>
      <c r="X95">
        <v>45.257764705365304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5.0553984000000005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16.584179999999996</v>
      </c>
      <c r="AL95">
        <v>0</v>
      </c>
      <c r="AM95">
        <v>0</v>
      </c>
      <c r="AN95">
        <v>0.59302999999999995</v>
      </c>
      <c r="AO95">
        <v>0</v>
      </c>
      <c r="AP95">
        <v>0.78605313926246378</v>
      </c>
      <c r="AQ95">
        <v>4.4458999999999991</v>
      </c>
      <c r="AR95">
        <v>2.0322</v>
      </c>
      <c r="AS95">
        <v>1.6507999999999998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328.08997527929705</v>
      </c>
      <c r="DN95">
        <v>12.217069479629028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0.99582668977469657</v>
      </c>
      <c r="L96">
        <v>109.9488494896097</v>
      </c>
      <c r="M96">
        <v>28.23269447576099</v>
      </c>
      <c r="N96">
        <v>36.245609027838761</v>
      </c>
      <c r="O96">
        <v>0</v>
      </c>
      <c r="P96">
        <v>37.850628468135191</v>
      </c>
      <c r="Q96">
        <v>4.3550879124087603</v>
      </c>
      <c r="R96">
        <v>2.0034602076124566</v>
      </c>
      <c r="S96">
        <v>2.6982290436835892</v>
      </c>
      <c r="T96">
        <v>0</v>
      </c>
      <c r="U96">
        <v>25.702483281319658</v>
      </c>
      <c r="V96">
        <v>2.00207468879668</v>
      </c>
      <c r="W96">
        <v>2.0012047574626863</v>
      </c>
      <c r="X96">
        <v>14.999934660297242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5.0553984000000005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16.584179999999996</v>
      </c>
      <c r="AL96">
        <v>0</v>
      </c>
      <c r="AM96">
        <v>0</v>
      </c>
      <c r="AN96">
        <v>0.59302999999999995</v>
      </c>
      <c r="AO96">
        <v>0</v>
      </c>
      <c r="AP96">
        <v>0.78605313926246378</v>
      </c>
      <c r="AQ96">
        <v>0</v>
      </c>
      <c r="AR96">
        <v>2.0322</v>
      </c>
      <c r="AS96">
        <v>1.6507999999999998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283.19251273072712</v>
      </c>
      <c r="DN96">
        <v>10.545231511235727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0.99582668977469657</v>
      </c>
      <c r="L97">
        <v>109.9488494896097</v>
      </c>
      <c r="M97">
        <v>28.23269447576099</v>
      </c>
      <c r="N97">
        <v>36.245609027838761</v>
      </c>
      <c r="O97">
        <v>0</v>
      </c>
      <c r="P97">
        <v>37.850628468135191</v>
      </c>
      <c r="Q97">
        <v>4.3550879124087603</v>
      </c>
      <c r="R97">
        <v>2.0034602076124566</v>
      </c>
      <c r="S97">
        <v>2.6982290436835892</v>
      </c>
      <c r="T97">
        <v>0</v>
      </c>
      <c r="U97">
        <v>25.702483281319658</v>
      </c>
      <c r="V97">
        <v>2.00207468879668</v>
      </c>
      <c r="W97">
        <v>2.0012047574626863</v>
      </c>
      <c r="X97">
        <v>14.999934660297242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5.0553984000000005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16.584179999999996</v>
      </c>
      <c r="AL97">
        <v>0</v>
      </c>
      <c r="AM97">
        <v>0</v>
      </c>
      <c r="AN97">
        <v>0.59302999999999995</v>
      </c>
      <c r="AO97">
        <v>0</v>
      </c>
      <c r="AP97">
        <v>0.78605313926246378</v>
      </c>
      <c r="AQ97">
        <v>0</v>
      </c>
      <c r="AR97">
        <v>3.3870000000000005</v>
      </c>
      <c r="AS97">
        <v>2.4762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285.29444378389053</v>
      </c>
      <c r="DN97">
        <v>10.623500458072305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0.99582668977469657</v>
      </c>
      <c r="L98">
        <v>109.9488494896097</v>
      </c>
      <c r="M98">
        <v>28.23269447576099</v>
      </c>
      <c r="N98">
        <v>36.245609027838761</v>
      </c>
      <c r="O98">
        <v>0</v>
      </c>
      <c r="P98">
        <v>37.850628468135191</v>
      </c>
      <c r="Q98">
        <v>4.3550879124087603</v>
      </c>
      <c r="R98">
        <v>2.0034602076124566</v>
      </c>
      <c r="S98">
        <v>2.6982290436835892</v>
      </c>
      <c r="T98">
        <v>0</v>
      </c>
      <c r="U98">
        <v>25.702483281319658</v>
      </c>
      <c r="V98">
        <v>2.00207468879668</v>
      </c>
      <c r="W98">
        <v>2.0012047574626863</v>
      </c>
      <c r="X98">
        <v>14.999934660297242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5.0553984000000005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16.584179999999996</v>
      </c>
      <c r="AL98">
        <v>0</v>
      </c>
      <c r="AM98">
        <v>0</v>
      </c>
      <c r="AN98">
        <v>0.59302999999999995</v>
      </c>
      <c r="AO98">
        <v>0</v>
      </c>
      <c r="AP98">
        <v>0.78605313926246378</v>
      </c>
      <c r="AQ98">
        <v>0</v>
      </c>
      <c r="AR98">
        <v>3.3870000000000005</v>
      </c>
      <c r="AS98">
        <v>2.8888999999999996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285.69232775571629</v>
      </c>
      <c r="DN98">
        <v>10.638316486246556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8.0102796201909784E-2</v>
      </c>
      <c r="L99">
        <f t="shared" si="2"/>
        <v>3.9459065170674523</v>
      </c>
      <c r="M99">
        <f t="shared" si="2"/>
        <v>0.67758466741826451</v>
      </c>
      <c r="N99">
        <f t="shared" si="2"/>
        <v>0.86989461666813062</v>
      </c>
      <c r="O99">
        <f t="shared" si="2"/>
        <v>0</v>
      </c>
      <c r="P99">
        <f t="shared" si="2"/>
        <v>0.90841479791743829</v>
      </c>
      <c r="Q99">
        <f t="shared" si="2"/>
        <v>8.9541258769798432E-2</v>
      </c>
      <c r="R99">
        <f t="shared" si="2"/>
        <v>0.22466779023250935</v>
      </c>
      <c r="S99">
        <f t="shared" si="2"/>
        <v>7.2885981747824929E-2</v>
      </c>
      <c r="T99">
        <f t="shared" si="2"/>
        <v>0</v>
      </c>
      <c r="U99">
        <f t="shared" si="2"/>
        <v>0.61685959875167162</v>
      </c>
      <c r="V99">
        <f t="shared" si="2"/>
        <v>0.11084527075605337</v>
      </c>
      <c r="W99">
        <f t="shared" si="2"/>
        <v>0.2912499243497923</v>
      </c>
      <c r="X99">
        <f t="shared" si="2"/>
        <v>0.96652403831385858</v>
      </c>
      <c r="Y99">
        <f t="shared" si="2"/>
        <v>0</v>
      </c>
      <c r="Z99">
        <f t="shared" si="2"/>
        <v>1.634310000000001E-2</v>
      </c>
      <c r="AA99">
        <f t="shared" si="2"/>
        <v>4.1197632387069541E-2</v>
      </c>
      <c r="AB99">
        <f t="shared" si="2"/>
        <v>5.3542189999999996E-2</v>
      </c>
      <c r="AC99">
        <f t="shared" si="2"/>
        <v>1.1486580000000001E-2</v>
      </c>
      <c r="AD99">
        <f t="shared" si="2"/>
        <v>4.2042579600000005E-2</v>
      </c>
      <c r="AE99">
        <f t="shared" si="2"/>
        <v>0.14407885439999985</v>
      </c>
      <c r="AF99">
        <f t="shared" si="2"/>
        <v>6.3978749999999959E-2</v>
      </c>
      <c r="AG99">
        <f t="shared" si="2"/>
        <v>0</v>
      </c>
      <c r="AH99">
        <f t="shared" si="2"/>
        <v>0.2469590000000001</v>
      </c>
      <c r="AI99">
        <f t="shared" si="2"/>
        <v>1.9936224000000002E-2</v>
      </c>
      <c r="AJ99">
        <f t="shared" si="2"/>
        <v>0</v>
      </c>
      <c r="AK99">
        <f t="shared" si="2"/>
        <v>0.39802032000000015</v>
      </c>
      <c r="AL99">
        <f t="shared" si="2"/>
        <v>0</v>
      </c>
      <c r="AM99">
        <f t="shared" si="2"/>
        <v>1.8403977500000005E-2</v>
      </c>
      <c r="AN99">
        <f t="shared" si="2"/>
        <v>1.4232719999999982E-2</v>
      </c>
      <c r="AO99">
        <f t="shared" si="2"/>
        <v>0</v>
      </c>
      <c r="AP99">
        <f t="shared" si="2"/>
        <v>3.1705846398721121E-2</v>
      </c>
      <c r="AQ99">
        <f t="shared" si="2"/>
        <v>0.12564499999999998</v>
      </c>
      <c r="AR99">
        <f t="shared" si="2"/>
        <v>8.4844349999999943E-2</v>
      </c>
      <c r="AS99">
        <f t="shared" si="2"/>
        <v>6.7094702500000075E-2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9.8761756782334409</v>
      </c>
      <c r="DN99">
        <f t="shared" si="3"/>
        <v>0.3578134067470457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64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61.7</v>
      </c>
      <c r="DN3">
        <v>2.2999999999999972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64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61.7</v>
      </c>
      <c r="DN4">
        <v>2.2999999999999972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63.000000000000007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60.74</v>
      </c>
      <c r="DN5">
        <v>2.2600000000000051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63.000000000000007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60.74</v>
      </c>
      <c r="DN6">
        <v>2.2600000000000051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61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58.81</v>
      </c>
      <c r="DN7">
        <v>2.1899999999999977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59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56.88</v>
      </c>
      <c r="DN8">
        <v>2.1199999999999974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60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57.85</v>
      </c>
      <c r="DN9">
        <v>2.1499999999999986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61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58.81</v>
      </c>
      <c r="DN10">
        <v>2.1899999999999977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58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55.92</v>
      </c>
      <c r="DN11">
        <v>2.0799999999999983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58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55.92</v>
      </c>
      <c r="DN12">
        <v>2.0799999999999983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57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54.95</v>
      </c>
      <c r="DN13">
        <v>2.0499999999999972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58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55.92</v>
      </c>
      <c r="DN14">
        <v>2.0799999999999983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57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54.95</v>
      </c>
      <c r="DN15">
        <v>2.0499999999999972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56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53.99</v>
      </c>
      <c r="DN16">
        <v>2.009999999999998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56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53.99</v>
      </c>
      <c r="DN17">
        <v>2.009999999999998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56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53.99</v>
      </c>
      <c r="DN18">
        <v>2.009999999999998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59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56.88</v>
      </c>
      <c r="DN19">
        <v>2.1199999999999974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57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54.95</v>
      </c>
      <c r="DN20">
        <v>2.0499999999999972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59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56.88</v>
      </c>
      <c r="DN21">
        <v>2.1199999999999974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59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56.88</v>
      </c>
      <c r="DN22">
        <v>2.1199999999999974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60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57.85</v>
      </c>
      <c r="DN23">
        <v>2.1499999999999986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64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61.7</v>
      </c>
      <c r="DN24">
        <v>2.2999999999999972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66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63.63</v>
      </c>
      <c r="DN25">
        <v>2.3699999999999974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67.489999999999995</v>
      </c>
      <c r="DN26">
        <v>2.5100000000000051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73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70.38</v>
      </c>
      <c r="DN27">
        <v>2.6200000000000045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79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76.16</v>
      </c>
      <c r="DN28">
        <v>2.8400000000000034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85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81.95</v>
      </c>
      <c r="DN29">
        <v>3.0499999999999972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85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81.95</v>
      </c>
      <c r="DN30">
        <v>3.0499999999999972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93.75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90.38</v>
      </c>
      <c r="DN31">
        <v>3.3700000000000045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93.75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90.38</v>
      </c>
      <c r="DN32">
        <v>3.3700000000000045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93.75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90.38</v>
      </c>
      <c r="DN33">
        <v>3.3700000000000045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93.75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90.38</v>
      </c>
      <c r="DN34">
        <v>3.3700000000000045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93.75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90.38</v>
      </c>
      <c r="DN35">
        <v>3.3700000000000045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93.75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90.38</v>
      </c>
      <c r="DN36">
        <v>3.3700000000000045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93.75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90.38</v>
      </c>
      <c r="DN37">
        <v>3.3700000000000045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93.75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90.38</v>
      </c>
      <c r="DN38">
        <v>3.3700000000000045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93.75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90.38</v>
      </c>
      <c r="DN39">
        <v>3.3700000000000045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93.75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90.38</v>
      </c>
      <c r="DN40">
        <v>3.3700000000000045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93.75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90.38</v>
      </c>
      <c r="DN41">
        <v>3.3700000000000045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93.75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90.38</v>
      </c>
      <c r="DN42">
        <v>3.3700000000000045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93.75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90.38</v>
      </c>
      <c r="DN43">
        <v>3.3700000000000045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93.75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90.38</v>
      </c>
      <c r="DN44">
        <v>3.3700000000000045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93.75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90.38</v>
      </c>
      <c r="DN45">
        <v>3.3700000000000045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93.75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90.38</v>
      </c>
      <c r="DN46">
        <v>3.3700000000000045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93.75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90.38</v>
      </c>
      <c r="DN47">
        <v>3.3700000000000045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93.75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90.38</v>
      </c>
      <c r="DN48">
        <v>3.3700000000000045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93.75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90.38</v>
      </c>
      <c r="DN49">
        <v>3.3700000000000045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93.75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90.38</v>
      </c>
      <c r="DN50">
        <v>3.3700000000000045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93.75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90.38</v>
      </c>
      <c r="DN51">
        <v>3.3700000000000045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93.75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90.38</v>
      </c>
      <c r="DN52">
        <v>3.3700000000000045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93.75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90.38</v>
      </c>
      <c r="DN53">
        <v>3.3700000000000045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93.75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90.38</v>
      </c>
      <c r="DN54">
        <v>3.3700000000000045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93.75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90.38</v>
      </c>
      <c r="DN55">
        <v>3.3700000000000045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93.75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90.38</v>
      </c>
      <c r="DN56">
        <v>3.3700000000000045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93.75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90.38</v>
      </c>
      <c r="DN57">
        <v>3.3700000000000045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93.75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90.38</v>
      </c>
      <c r="DN58">
        <v>3.3700000000000045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93.75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90.38</v>
      </c>
      <c r="DN59">
        <v>3.3700000000000045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93.75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90.38</v>
      </c>
      <c r="DN60">
        <v>3.3700000000000045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93.75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90.38</v>
      </c>
      <c r="DN61">
        <v>3.3700000000000045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93.75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90.38</v>
      </c>
      <c r="DN62">
        <v>3.3700000000000045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93.75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90.38</v>
      </c>
      <c r="DN63">
        <v>3.3700000000000045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93.75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90.38</v>
      </c>
      <c r="DN64">
        <v>3.3700000000000045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93.75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90.38</v>
      </c>
      <c r="DN65">
        <v>3.3700000000000045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93.75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90.38</v>
      </c>
      <c r="DN66">
        <v>3.3700000000000045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93.75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90.38</v>
      </c>
      <c r="DN67">
        <v>3.3700000000000045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93.75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90.38</v>
      </c>
      <c r="DN68">
        <v>3.3700000000000045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93.75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90.38</v>
      </c>
      <c r="DN69">
        <v>3.3700000000000045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93.75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90.38</v>
      </c>
      <c r="DN70">
        <v>3.3700000000000045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93.75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90.38</v>
      </c>
      <c r="DN71">
        <v>3.3700000000000045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93.75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90.38</v>
      </c>
      <c r="DN72">
        <v>3.3700000000000045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93.75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90.38</v>
      </c>
      <c r="DN73">
        <v>3.3700000000000045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93.75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90.38</v>
      </c>
      <c r="DN74">
        <v>3.3700000000000045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93.75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90.38</v>
      </c>
      <c r="DN75">
        <v>3.3700000000000045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93.75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90.38</v>
      </c>
      <c r="DN76">
        <v>3.3700000000000045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93.75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90.38</v>
      </c>
      <c r="DN77">
        <v>3.3700000000000045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93.75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90.38</v>
      </c>
      <c r="DN78">
        <v>3.3700000000000045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93.75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90.38</v>
      </c>
      <c r="DN79">
        <v>3.3700000000000045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93.75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90.38</v>
      </c>
      <c r="DN80">
        <v>3.3700000000000045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93.75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90.38</v>
      </c>
      <c r="DN81">
        <v>3.3700000000000045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93.75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90.38</v>
      </c>
      <c r="DN82">
        <v>3.3700000000000045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93.75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90.38</v>
      </c>
      <c r="DN83">
        <v>3.3700000000000045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93.75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90.38</v>
      </c>
      <c r="DN84">
        <v>3.3700000000000045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93.75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90.38</v>
      </c>
      <c r="DN85">
        <v>3.3700000000000045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92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88.7</v>
      </c>
      <c r="DN86">
        <v>3.2999999999999972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89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85.8</v>
      </c>
      <c r="DN87">
        <v>3.2000000000000028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90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86.77</v>
      </c>
      <c r="DN88">
        <v>3.230000000000004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86.24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83.14</v>
      </c>
      <c r="DN89">
        <v>3.0999999999999943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86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82.91</v>
      </c>
      <c r="DN90">
        <v>3.0900000000000034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82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79.06</v>
      </c>
      <c r="DN91">
        <v>2.9399999999999977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81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78.09</v>
      </c>
      <c r="DN92">
        <v>2.9099999999999966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77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74.239999999999995</v>
      </c>
      <c r="DN93">
        <v>2.7600000000000051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77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74.239999999999995</v>
      </c>
      <c r="DN94">
        <v>2.7600000000000051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74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71.34</v>
      </c>
      <c r="DN95">
        <v>2.6599999999999966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74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71.34</v>
      </c>
      <c r="DN96">
        <v>2.6599999999999966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72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69.42</v>
      </c>
      <c r="DN97">
        <v>2.5799999999999983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67.489999999999995</v>
      </c>
      <c r="DN98">
        <v>2.5100000000000051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1.9933725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1.9217500000000018</v>
      </c>
      <c r="DN99">
        <f t="shared" si="3"/>
        <v>7.1622500000000047E-2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340</v>
      </c>
      <c r="AU1" t="s">
        <v>341</v>
      </c>
      <c r="AV1" t="s">
        <v>347</v>
      </c>
      <c r="AW1" t="s">
        <v>348</v>
      </c>
      <c r="AX1" t="s">
        <v>349</v>
      </c>
      <c r="AY1" s="75" t="s">
        <v>418</v>
      </c>
      <c r="AZ1" s="75" t="s">
        <v>419</v>
      </c>
      <c r="BA1" s="75" t="s">
        <v>425</v>
      </c>
      <c r="BB1" s="75" t="s">
        <v>429</v>
      </c>
      <c r="BC1" s="38" t="s">
        <v>381</v>
      </c>
      <c r="BD1" s="37" t="s">
        <v>393</v>
      </c>
      <c r="BE1" s="37" t="s">
        <v>385</v>
      </c>
      <c r="BF1" s="37" t="s">
        <v>387</v>
      </c>
      <c r="BG1" s="37" t="s">
        <v>392</v>
      </c>
      <c r="BH1" s="37" t="s">
        <v>389</v>
      </c>
      <c r="BI1" s="37" t="s">
        <v>388</v>
      </c>
      <c r="BJ1" s="37" t="s">
        <v>395</v>
      </c>
      <c r="BK1" s="37" t="s">
        <v>383</v>
      </c>
      <c r="BL1" s="37" t="s">
        <v>396</v>
      </c>
      <c r="BM1" s="37" t="s">
        <v>386</v>
      </c>
      <c r="BN1" s="37" t="s">
        <v>382</v>
      </c>
      <c r="BO1" s="37" t="s">
        <v>391</v>
      </c>
      <c r="BP1" s="37" t="s">
        <v>384</v>
      </c>
      <c r="BQ1" s="37" t="s">
        <v>394</v>
      </c>
      <c r="BR1" s="37" t="s">
        <v>390</v>
      </c>
      <c r="BS1" s="148" t="s">
        <v>420</v>
      </c>
      <c r="BT1" s="148" t="s">
        <v>421</v>
      </c>
      <c r="BU1" s="148" t="s">
        <v>431</v>
      </c>
      <c r="BV1" s="148" t="s">
        <v>432</v>
      </c>
      <c r="BW1" s="148" t="s">
        <v>433</v>
      </c>
      <c r="BX1" s="148" t="s">
        <v>434</v>
      </c>
      <c r="BY1" s="148" t="s">
        <v>435</v>
      </c>
      <c r="BZ1" s="75" t="s">
        <v>412</v>
      </c>
      <c r="CA1" s="75" t="s">
        <v>413</v>
      </c>
      <c r="CB1" s="75" t="s">
        <v>414</v>
      </c>
      <c r="CC1" s="75" t="s">
        <v>415</v>
      </c>
      <c r="CD1" s="75" t="s">
        <v>416</v>
      </c>
      <c r="CE1" s="36" t="s">
        <v>407</v>
      </c>
      <c r="CF1" s="36" t="s">
        <v>408</v>
      </c>
      <c r="CG1" s="36" t="s">
        <v>409</v>
      </c>
      <c r="CH1" s="36" t="s">
        <v>410</v>
      </c>
      <c r="CI1" t="s">
        <v>426</v>
      </c>
      <c r="CJ1" t="s">
        <v>427</v>
      </c>
      <c r="CK1" t="s">
        <v>423</v>
      </c>
      <c r="CL1" t="s">
        <v>424</v>
      </c>
      <c r="CM1" t="s">
        <v>428</v>
      </c>
      <c r="CN1" t="s">
        <v>406</v>
      </c>
      <c r="CO1" t="s">
        <v>422</v>
      </c>
      <c r="CP1" t="s">
        <v>417</v>
      </c>
      <c r="CQ1" t="s">
        <v>411</v>
      </c>
      <c r="CR1" t="s">
        <v>430</v>
      </c>
      <c r="DM1" t="s">
        <v>142</v>
      </c>
      <c r="DN1" t="s">
        <v>185</v>
      </c>
    </row>
    <row r="2" spans="1:118">
      <c r="A2" s="216"/>
      <c r="AS2" s="166"/>
      <c r="AT2" s="166"/>
      <c r="AU2" s="166"/>
      <c r="AV2" s="166"/>
      <c r="AW2" s="166"/>
      <c r="AX2" s="166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20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19.282</v>
      </c>
      <c r="DN3">
        <v>0.71799999999999997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20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19.282</v>
      </c>
      <c r="DN4">
        <v>0.71799999999999997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18.579999999999998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17.912977999999999</v>
      </c>
      <c r="DN5">
        <v>0.66702199999999934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17.79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17.151339</v>
      </c>
      <c r="DN6">
        <v>0.63866099999999904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16.28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15.695548</v>
      </c>
      <c r="DN7">
        <v>0.58445200000000064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13.49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13.005709</v>
      </c>
      <c r="DN8">
        <v>0.48429100000000069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12.2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11.76202</v>
      </c>
      <c r="DN9">
        <v>0.43797999999999959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14.02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13.516681999999999</v>
      </c>
      <c r="DN10">
        <v>0.50331800000000015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13.73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13.237093</v>
      </c>
      <c r="DN11">
        <v>0.49290700000000065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13.39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12.909299000000001</v>
      </c>
      <c r="DN12">
        <v>0.48070099999999982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13.68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13.188888</v>
      </c>
      <c r="DN13">
        <v>0.49111199999999933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14.17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13.661296999999999</v>
      </c>
      <c r="DN14">
        <v>0.50870300000000057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15.29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14.741089000000001</v>
      </c>
      <c r="DN15">
        <v>0.54891099999999859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14.46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13.940886000000001</v>
      </c>
      <c r="DN16">
        <v>0.51911400000000008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17.18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16.563237999999998</v>
      </c>
      <c r="DN17">
        <v>0.61676200000000136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17.989999999999998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17.344159000000001</v>
      </c>
      <c r="DN18">
        <v>0.64584099999999722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17.510000000000002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16.881391000000001</v>
      </c>
      <c r="DN19">
        <v>0.62860900000000086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20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19.282</v>
      </c>
      <c r="DN20">
        <v>0.71799999999999997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20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19.282</v>
      </c>
      <c r="DN21">
        <v>0.71799999999999997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20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19.282</v>
      </c>
      <c r="DN22">
        <v>0.71799999999999997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20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19.282</v>
      </c>
      <c r="DN23">
        <v>0.71799999999999997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20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19.282</v>
      </c>
      <c r="DN24">
        <v>0.71799999999999997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20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19.282</v>
      </c>
      <c r="DN25">
        <v>0.71799999999999997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20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19.282</v>
      </c>
      <c r="DN26">
        <v>0.71799999999999997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20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19.282</v>
      </c>
      <c r="DN27">
        <v>0.71799999999999997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20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19.282</v>
      </c>
      <c r="DN28">
        <v>0.71799999999999997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20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19.282</v>
      </c>
      <c r="DN29">
        <v>0.71799999999999997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20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19.282</v>
      </c>
      <c r="DN30">
        <v>0.71799999999999997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20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19.282</v>
      </c>
      <c r="DN31">
        <v>0.71799999999999997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20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19.282</v>
      </c>
      <c r="DN32">
        <v>0.71799999999999997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20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19.282</v>
      </c>
      <c r="DN33">
        <v>0.71799999999999997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20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19.282</v>
      </c>
      <c r="DN34">
        <v>0.71799999999999997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20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19.282</v>
      </c>
      <c r="DN35">
        <v>0.71799999999999997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20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19.282</v>
      </c>
      <c r="DN36">
        <v>0.71799999999999997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20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19.282</v>
      </c>
      <c r="DN37">
        <v>0.71799999999999997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20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19.282</v>
      </c>
      <c r="DN38">
        <v>0.71799999999999997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20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19.282</v>
      </c>
      <c r="DN39">
        <v>0.71799999999999997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20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19.282</v>
      </c>
      <c r="DN40">
        <v>0.71799999999999997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20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19.282</v>
      </c>
      <c r="DN41">
        <v>0.71799999999999997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20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19.282</v>
      </c>
      <c r="DN42">
        <v>0.71799999999999997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20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19.282</v>
      </c>
      <c r="DN43">
        <v>0.71799999999999997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20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19.282</v>
      </c>
      <c r="DN44">
        <v>0.71799999999999997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18.940000000000001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18.260054</v>
      </c>
      <c r="DN45">
        <v>0.67994600000000105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19.02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18.337181999999999</v>
      </c>
      <c r="DN46">
        <v>0.68281800000000104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20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19.282</v>
      </c>
      <c r="DN47">
        <v>0.71799999999999997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16.71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16.110111</v>
      </c>
      <c r="DN48">
        <v>0.599889000000001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18.381933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17.722021999999999</v>
      </c>
      <c r="DN49">
        <v>0.65991100000000102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20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19.282</v>
      </c>
      <c r="DN50">
        <v>0.71799999999999997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20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19.282</v>
      </c>
      <c r="DN51">
        <v>0.71799999999999997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20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19.282</v>
      </c>
      <c r="DN52">
        <v>0.71799999999999997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20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19.282</v>
      </c>
      <c r="DN53">
        <v>0.71799999999999997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20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19.282</v>
      </c>
      <c r="DN54">
        <v>0.71799999999999997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20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19.282</v>
      </c>
      <c r="DN55">
        <v>0.71799999999999997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20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19.282</v>
      </c>
      <c r="DN56">
        <v>0.71799999999999997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20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19.282</v>
      </c>
      <c r="DN57">
        <v>0.71799999999999997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20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19.282</v>
      </c>
      <c r="DN58">
        <v>0.71799999999999997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20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19.282</v>
      </c>
      <c r="DN59">
        <v>0.71799999999999997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20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19.282</v>
      </c>
      <c r="DN60">
        <v>0.71799999999999997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20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19.282</v>
      </c>
      <c r="DN61">
        <v>0.71799999999999997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20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19.282</v>
      </c>
      <c r="DN62">
        <v>0.71799999999999997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20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19.282</v>
      </c>
      <c r="DN63">
        <v>0.71799999999999997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20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19.282</v>
      </c>
      <c r="DN64">
        <v>0.71799999999999997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20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19.282</v>
      </c>
      <c r="DN65">
        <v>0.71799999999999997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20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19.282</v>
      </c>
      <c r="DN66">
        <v>0.71799999999999997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20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19.282</v>
      </c>
      <c r="DN67">
        <v>0.71799999999999997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20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19.282</v>
      </c>
      <c r="DN68">
        <v>0.71799999999999997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20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19.282</v>
      </c>
      <c r="DN69">
        <v>0.71799999999999997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20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19.282</v>
      </c>
      <c r="DN70">
        <v>0.71799999999999997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20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19.282</v>
      </c>
      <c r="DN71">
        <v>0.71799999999999997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20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19.282</v>
      </c>
      <c r="DN72">
        <v>0.71799999999999997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20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19.282</v>
      </c>
      <c r="DN73">
        <v>0.71799999999999997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20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19.282</v>
      </c>
      <c r="DN74">
        <v>0.71799999999999997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20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19.282</v>
      </c>
      <c r="DN75">
        <v>0.71799999999999997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20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19.282</v>
      </c>
      <c r="DN76">
        <v>0.71799999999999997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20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19.282</v>
      </c>
      <c r="DN77">
        <v>0.71799999999999997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20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19.282</v>
      </c>
      <c r="DN78">
        <v>0.71799999999999997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20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19.282</v>
      </c>
      <c r="DN79">
        <v>0.71799999999999997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20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19.282</v>
      </c>
      <c r="DN80">
        <v>0.71799999999999997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20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19.282</v>
      </c>
      <c r="DN81">
        <v>0.71799999999999997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20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19.282</v>
      </c>
      <c r="DN82">
        <v>0.71799999999999997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20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19.282</v>
      </c>
      <c r="DN83">
        <v>0.71799999999999997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20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19.282</v>
      </c>
      <c r="DN84">
        <v>0.71799999999999997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20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19.282</v>
      </c>
      <c r="DN85">
        <v>0.71799999999999997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20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19.282</v>
      </c>
      <c r="DN86">
        <v>0.71799999999999997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20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19.282</v>
      </c>
      <c r="DN87">
        <v>0.71799999999999997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20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19.282</v>
      </c>
      <c r="DN88">
        <v>0.71799999999999997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20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19.282</v>
      </c>
      <c r="DN89">
        <v>0.71799999999999997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20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19.282</v>
      </c>
      <c r="DN90">
        <v>0.71799999999999997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20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19.282</v>
      </c>
      <c r="DN91">
        <v>0.71799999999999997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20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19.282</v>
      </c>
      <c r="DN92">
        <v>0.71799999999999997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19.059999999999999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18.375745999999999</v>
      </c>
      <c r="DN93">
        <v>0.68425399999999925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19.999946999999999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19.281949000000001</v>
      </c>
      <c r="DN94">
        <v>0.71799799999999792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20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19.282</v>
      </c>
      <c r="DN95">
        <v>0.71799999999999997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20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19.282</v>
      </c>
      <c r="DN96">
        <v>0.71799999999999997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20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19.282</v>
      </c>
      <c r="DN97">
        <v>0.71799999999999997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20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19.282</v>
      </c>
      <c r="DN98">
        <v>0.71799999999999997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0.46046797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0.44393716999999944</v>
      </c>
      <c r="DN99">
        <f t="shared" si="3"/>
        <v>1.653080000000004E-2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45254</v>
      </c>
      <c r="B1" s="8" t="s">
        <v>266</v>
      </c>
      <c r="C1" s="8" t="s">
        <v>267</v>
      </c>
      <c r="D1" s="8" t="s">
        <v>268</v>
      </c>
      <c r="G1" s="26"/>
    </row>
    <row r="2" spans="1:9">
      <c r="A2" s="9" t="s">
        <v>160</v>
      </c>
      <c r="F2" s="26" t="s">
        <v>269</v>
      </c>
      <c r="G2" s="26"/>
      <c r="H2" s="8" t="s">
        <v>438</v>
      </c>
      <c r="I2" s="8" t="s">
        <v>439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171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134.97</v>
      </c>
      <c r="L3" s="196">
        <v>102.42</v>
      </c>
      <c r="M3" s="196">
        <v>61.48</v>
      </c>
      <c r="N3" s="196">
        <v>50.01</v>
      </c>
      <c r="O3" s="196">
        <v>70.66</v>
      </c>
      <c r="P3" s="196">
        <v>23.5</v>
      </c>
      <c r="Q3" s="196">
        <v>3.36</v>
      </c>
      <c r="R3" s="196">
        <v>4.82</v>
      </c>
      <c r="S3" s="196">
        <v>3.12</v>
      </c>
      <c r="T3" s="196">
        <v>0</v>
      </c>
      <c r="U3" s="196">
        <v>59.88</v>
      </c>
      <c r="V3" s="196">
        <v>3.67</v>
      </c>
      <c r="W3" s="196">
        <v>19.149999999999999</v>
      </c>
      <c r="X3" s="196">
        <v>62.46</v>
      </c>
      <c r="Y3" s="196">
        <v>0</v>
      </c>
      <c r="Z3">
        <v>0</v>
      </c>
      <c r="AA3" s="196">
        <v>15.67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84.02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80</v>
      </c>
      <c r="AQ3" s="196">
        <v>19.28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134.97</v>
      </c>
      <c r="L4" s="196">
        <v>102.42</v>
      </c>
      <c r="M4" s="196">
        <v>61.48</v>
      </c>
      <c r="N4" s="196">
        <v>50.01</v>
      </c>
      <c r="O4" s="196">
        <v>70.66</v>
      </c>
      <c r="P4" s="196">
        <v>23.5</v>
      </c>
      <c r="Q4" s="196">
        <v>3.36</v>
      </c>
      <c r="R4" s="196">
        <v>4.82</v>
      </c>
      <c r="S4" s="196">
        <v>3.12</v>
      </c>
      <c r="T4" s="196">
        <v>0</v>
      </c>
      <c r="U4" s="196">
        <v>59.88</v>
      </c>
      <c r="V4" s="196">
        <v>2.89</v>
      </c>
      <c r="W4" s="196">
        <v>19.149999999999999</v>
      </c>
      <c r="X4" s="196">
        <v>62.46</v>
      </c>
      <c r="Y4" s="196">
        <v>0</v>
      </c>
      <c r="Z4">
        <v>0</v>
      </c>
      <c r="AA4" s="196">
        <v>15.67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84.02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57.84</v>
      </c>
      <c r="AQ4" s="196">
        <v>13.5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134.97</v>
      </c>
      <c r="L5" s="196">
        <v>102.42</v>
      </c>
      <c r="M5" s="196">
        <v>61.48</v>
      </c>
      <c r="N5" s="196">
        <v>50.01</v>
      </c>
      <c r="O5" s="196">
        <v>70.66</v>
      </c>
      <c r="P5" s="196">
        <v>23.5</v>
      </c>
      <c r="Q5" s="196">
        <v>3.36</v>
      </c>
      <c r="R5" s="196">
        <v>4.82</v>
      </c>
      <c r="S5" s="196">
        <v>3.12</v>
      </c>
      <c r="T5" s="196">
        <v>0</v>
      </c>
      <c r="U5" s="196">
        <v>59.88</v>
      </c>
      <c r="V5" s="196">
        <v>2.89</v>
      </c>
      <c r="W5" s="196">
        <v>19.149999999999999</v>
      </c>
      <c r="X5" s="196">
        <v>62.46</v>
      </c>
      <c r="Y5" s="196">
        <v>0</v>
      </c>
      <c r="Z5">
        <v>0</v>
      </c>
      <c r="AA5" s="196">
        <v>15.67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84.02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57.84</v>
      </c>
      <c r="AQ5" s="196">
        <v>13.5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134.97</v>
      </c>
      <c r="L6" s="196">
        <v>102.42</v>
      </c>
      <c r="M6" s="196">
        <v>61.48</v>
      </c>
      <c r="N6" s="196">
        <v>50.01</v>
      </c>
      <c r="O6" s="196">
        <v>70.66</v>
      </c>
      <c r="P6" s="196">
        <v>23.5</v>
      </c>
      <c r="Q6" s="196">
        <v>3.36</v>
      </c>
      <c r="R6" s="196">
        <v>4.82</v>
      </c>
      <c r="S6" s="196">
        <v>3.12</v>
      </c>
      <c r="T6" s="196">
        <v>0</v>
      </c>
      <c r="U6" s="196">
        <v>59.88</v>
      </c>
      <c r="V6" s="196">
        <v>2.89</v>
      </c>
      <c r="W6" s="196">
        <v>19.149999999999999</v>
      </c>
      <c r="X6" s="196">
        <v>26.99</v>
      </c>
      <c r="Y6" s="196">
        <v>0</v>
      </c>
      <c r="Z6">
        <v>0</v>
      </c>
      <c r="AA6" s="196">
        <v>15.67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84.02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57.84</v>
      </c>
      <c r="AQ6" s="196">
        <v>13.5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134.97</v>
      </c>
      <c r="L7" s="196">
        <v>102.42</v>
      </c>
      <c r="M7" s="196">
        <v>61.48</v>
      </c>
      <c r="N7" s="196">
        <v>50.01</v>
      </c>
      <c r="O7" s="196">
        <v>70.66</v>
      </c>
      <c r="P7" s="196">
        <v>23.5</v>
      </c>
      <c r="Q7" s="196">
        <v>3.36</v>
      </c>
      <c r="R7" s="196">
        <v>4.82</v>
      </c>
      <c r="S7" s="196">
        <v>3.12</v>
      </c>
      <c r="T7" s="196">
        <v>0</v>
      </c>
      <c r="U7" s="196">
        <v>59.88</v>
      </c>
      <c r="V7" s="196">
        <v>2.89</v>
      </c>
      <c r="W7" s="196">
        <v>4.82</v>
      </c>
      <c r="X7" s="196">
        <v>13.94</v>
      </c>
      <c r="Y7" s="196">
        <v>0</v>
      </c>
      <c r="Z7">
        <v>0</v>
      </c>
      <c r="AA7" s="196">
        <v>15.67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84.02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57.84</v>
      </c>
      <c r="AQ7" s="196">
        <v>13.5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134.97</v>
      </c>
      <c r="L8" s="196">
        <v>102.42</v>
      </c>
      <c r="M8" s="196">
        <v>61.48</v>
      </c>
      <c r="N8" s="196">
        <v>50.01</v>
      </c>
      <c r="O8" s="196">
        <v>70.66</v>
      </c>
      <c r="P8" s="196">
        <v>23.5</v>
      </c>
      <c r="Q8" s="196">
        <v>3.36</v>
      </c>
      <c r="R8" s="196">
        <v>4.82</v>
      </c>
      <c r="S8" s="196">
        <v>3.12</v>
      </c>
      <c r="T8" s="196">
        <v>0</v>
      </c>
      <c r="U8" s="196">
        <v>59.88</v>
      </c>
      <c r="V8" s="196">
        <v>2.89</v>
      </c>
      <c r="W8" s="196">
        <v>4.82</v>
      </c>
      <c r="X8" s="196">
        <v>13.94</v>
      </c>
      <c r="Y8" s="196">
        <v>0</v>
      </c>
      <c r="Z8">
        <v>0</v>
      </c>
      <c r="AA8" s="196">
        <v>15.67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84.02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57.84</v>
      </c>
      <c r="AQ8" s="196">
        <v>13.5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134.97</v>
      </c>
      <c r="L9" s="196">
        <v>102.42</v>
      </c>
      <c r="M9" s="196">
        <v>61.48</v>
      </c>
      <c r="N9" s="196">
        <v>50.01</v>
      </c>
      <c r="O9" s="196">
        <v>70.66</v>
      </c>
      <c r="P9" s="196">
        <v>23.5</v>
      </c>
      <c r="Q9" s="196">
        <v>3.36</v>
      </c>
      <c r="R9" s="196">
        <v>4.82</v>
      </c>
      <c r="S9" s="196">
        <v>3.12</v>
      </c>
      <c r="T9" s="196">
        <v>0</v>
      </c>
      <c r="U9" s="196">
        <v>59.88</v>
      </c>
      <c r="V9" s="196">
        <v>2.89</v>
      </c>
      <c r="W9" s="196">
        <v>4.82</v>
      </c>
      <c r="X9" s="196">
        <v>13.94</v>
      </c>
      <c r="Y9" s="196">
        <v>0</v>
      </c>
      <c r="Z9">
        <v>0</v>
      </c>
      <c r="AA9" s="196">
        <v>15.16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84.02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57.84</v>
      </c>
      <c r="AQ9" s="196">
        <v>13.5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134.97</v>
      </c>
      <c r="L10" s="196">
        <v>102.42</v>
      </c>
      <c r="M10" s="196">
        <v>61.48</v>
      </c>
      <c r="N10" s="196">
        <v>50.01</v>
      </c>
      <c r="O10" s="196">
        <v>70.66</v>
      </c>
      <c r="P10" s="196">
        <v>23.5</v>
      </c>
      <c r="Q10" s="196">
        <v>3.36</v>
      </c>
      <c r="R10" s="196">
        <v>4.82</v>
      </c>
      <c r="S10" s="196">
        <v>3.12</v>
      </c>
      <c r="T10" s="196">
        <v>0</v>
      </c>
      <c r="U10" s="196">
        <v>59.88</v>
      </c>
      <c r="V10" s="196">
        <v>2.89</v>
      </c>
      <c r="W10" s="196">
        <v>4.82</v>
      </c>
      <c r="X10" s="196">
        <v>13.94</v>
      </c>
      <c r="Y10" s="196">
        <v>0</v>
      </c>
      <c r="Z10">
        <v>0</v>
      </c>
      <c r="AA10" s="196">
        <v>15.16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84.02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57.84</v>
      </c>
      <c r="AQ10" s="196">
        <v>13.5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134.97</v>
      </c>
      <c r="L11" s="196">
        <v>102.42</v>
      </c>
      <c r="M11" s="196">
        <v>61.48</v>
      </c>
      <c r="N11" s="196">
        <v>50.01</v>
      </c>
      <c r="O11" s="196">
        <v>70.66</v>
      </c>
      <c r="P11" s="196">
        <v>23.5</v>
      </c>
      <c r="Q11" s="196">
        <v>3.36</v>
      </c>
      <c r="R11" s="196">
        <v>4.82</v>
      </c>
      <c r="S11" s="196">
        <v>3.12</v>
      </c>
      <c r="T11" s="196">
        <v>0</v>
      </c>
      <c r="U11" s="196">
        <v>59.88</v>
      </c>
      <c r="V11" s="196">
        <v>2.89</v>
      </c>
      <c r="W11" s="196">
        <v>4.82</v>
      </c>
      <c r="X11" s="196">
        <v>13.94</v>
      </c>
      <c r="Y11" s="196">
        <v>0</v>
      </c>
      <c r="Z11">
        <v>0</v>
      </c>
      <c r="AA11" s="196">
        <v>15.16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84.02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57.84</v>
      </c>
      <c r="AQ11" s="196">
        <v>13.5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134.97</v>
      </c>
      <c r="L12" s="196">
        <v>102.42</v>
      </c>
      <c r="M12" s="196">
        <v>61.48</v>
      </c>
      <c r="N12" s="196">
        <v>50.01</v>
      </c>
      <c r="O12" s="196">
        <v>70.66</v>
      </c>
      <c r="P12" s="196">
        <v>23.5</v>
      </c>
      <c r="Q12" s="196">
        <v>3.36</v>
      </c>
      <c r="R12" s="196">
        <v>4.82</v>
      </c>
      <c r="S12" s="196">
        <v>3.12</v>
      </c>
      <c r="T12" s="196">
        <v>0</v>
      </c>
      <c r="U12" s="196">
        <v>59.88</v>
      </c>
      <c r="V12" s="196">
        <v>2.89</v>
      </c>
      <c r="W12" s="196">
        <v>4.82</v>
      </c>
      <c r="X12" s="196">
        <v>13.94</v>
      </c>
      <c r="Y12" s="196">
        <v>0</v>
      </c>
      <c r="Z12">
        <v>0</v>
      </c>
      <c r="AA12" s="196">
        <v>15.16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84.02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57.84</v>
      </c>
      <c r="AQ12" s="196">
        <v>13.5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134.97</v>
      </c>
      <c r="L13" s="196">
        <v>102.42</v>
      </c>
      <c r="M13" s="196">
        <v>61.48</v>
      </c>
      <c r="N13" s="196">
        <v>50.01</v>
      </c>
      <c r="O13" s="196">
        <v>70.66</v>
      </c>
      <c r="P13" s="196">
        <v>23.5</v>
      </c>
      <c r="Q13" s="196">
        <v>3.36</v>
      </c>
      <c r="R13" s="196">
        <v>4.6500000000000004</v>
      </c>
      <c r="S13" s="196">
        <v>3.12</v>
      </c>
      <c r="T13" s="196">
        <v>0</v>
      </c>
      <c r="U13" s="196">
        <v>59.88</v>
      </c>
      <c r="V13" s="196">
        <v>2.78</v>
      </c>
      <c r="W13" s="196">
        <v>4.6500000000000004</v>
      </c>
      <c r="X13" s="196">
        <v>13.8</v>
      </c>
      <c r="Y13" s="196">
        <v>0</v>
      </c>
      <c r="Z13">
        <v>0</v>
      </c>
      <c r="AA13" s="196">
        <v>15.16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84.02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57.85</v>
      </c>
      <c r="AQ13" s="196">
        <v>13.5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134.97</v>
      </c>
      <c r="L14" s="196">
        <v>102.42</v>
      </c>
      <c r="M14" s="196">
        <v>61.48</v>
      </c>
      <c r="N14" s="196">
        <v>50.01</v>
      </c>
      <c r="O14" s="196">
        <v>70.66</v>
      </c>
      <c r="P14" s="196">
        <v>23.5</v>
      </c>
      <c r="Q14" s="196">
        <v>3.36</v>
      </c>
      <c r="R14" s="196">
        <v>4.6500000000000004</v>
      </c>
      <c r="S14" s="196">
        <v>3.12</v>
      </c>
      <c r="T14" s="196">
        <v>0</v>
      </c>
      <c r="U14" s="196">
        <v>59.88</v>
      </c>
      <c r="V14" s="196">
        <v>2.78</v>
      </c>
      <c r="W14" s="196">
        <v>4.6500000000000004</v>
      </c>
      <c r="X14" s="196">
        <v>13.5</v>
      </c>
      <c r="Y14" s="196">
        <v>0</v>
      </c>
      <c r="Z14">
        <v>0</v>
      </c>
      <c r="AA14" s="196">
        <v>15.16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84.02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57.85</v>
      </c>
      <c r="AQ14" s="196">
        <v>13.5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134.97</v>
      </c>
      <c r="L15" s="196">
        <v>102.42</v>
      </c>
      <c r="M15" s="196">
        <v>61.48</v>
      </c>
      <c r="N15" s="196">
        <v>50.01</v>
      </c>
      <c r="O15" s="196">
        <v>70.66</v>
      </c>
      <c r="P15" s="196">
        <v>23.5</v>
      </c>
      <c r="Q15" s="196">
        <v>3.36</v>
      </c>
      <c r="R15" s="196">
        <v>4.6500000000000004</v>
      </c>
      <c r="S15" s="196">
        <v>3.12</v>
      </c>
      <c r="T15" s="196">
        <v>0</v>
      </c>
      <c r="U15" s="196">
        <v>59.88</v>
      </c>
      <c r="V15" s="196">
        <v>2.78</v>
      </c>
      <c r="W15" s="196">
        <v>4.6500000000000004</v>
      </c>
      <c r="X15" s="196">
        <v>13.5</v>
      </c>
      <c r="Y15" s="196">
        <v>0</v>
      </c>
      <c r="Z15">
        <v>0</v>
      </c>
      <c r="AA15" s="196">
        <v>15.16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84.02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57.85</v>
      </c>
      <c r="AQ15" s="196">
        <v>13.5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134.97</v>
      </c>
      <c r="L16" s="196">
        <v>102.42</v>
      </c>
      <c r="M16" s="196">
        <v>61.48</v>
      </c>
      <c r="N16" s="196">
        <v>50.01</v>
      </c>
      <c r="O16" s="196">
        <v>70.66</v>
      </c>
      <c r="P16" s="196">
        <v>23.5</v>
      </c>
      <c r="Q16" s="196">
        <v>3.36</v>
      </c>
      <c r="R16" s="196">
        <v>4.6500000000000004</v>
      </c>
      <c r="S16" s="196">
        <v>3.12</v>
      </c>
      <c r="T16" s="196">
        <v>0</v>
      </c>
      <c r="U16" s="196">
        <v>59.88</v>
      </c>
      <c r="V16" s="196">
        <v>2.78</v>
      </c>
      <c r="W16" s="196">
        <v>4.6500000000000004</v>
      </c>
      <c r="X16" s="196">
        <v>13.5</v>
      </c>
      <c r="Y16" s="196">
        <v>0</v>
      </c>
      <c r="Z16">
        <v>0</v>
      </c>
      <c r="AA16" s="196">
        <v>15.16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84.02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57.85</v>
      </c>
      <c r="AQ16" s="196">
        <v>13.5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134.97</v>
      </c>
      <c r="L17" s="196">
        <v>102.42</v>
      </c>
      <c r="M17" s="196">
        <v>61.48</v>
      </c>
      <c r="N17" s="196">
        <v>50.01</v>
      </c>
      <c r="O17" s="196">
        <v>70.66</v>
      </c>
      <c r="P17" s="196">
        <v>23.5</v>
      </c>
      <c r="Q17" s="196">
        <v>3.36</v>
      </c>
      <c r="R17" s="196">
        <v>4.6500000000000004</v>
      </c>
      <c r="S17" s="196">
        <v>3.12</v>
      </c>
      <c r="T17" s="196">
        <v>0</v>
      </c>
      <c r="U17" s="196">
        <v>59.88</v>
      </c>
      <c r="V17" s="196">
        <v>2.78</v>
      </c>
      <c r="W17" s="196">
        <v>4.6500000000000004</v>
      </c>
      <c r="X17" s="196">
        <v>13.5</v>
      </c>
      <c r="Y17" s="196">
        <v>0</v>
      </c>
      <c r="Z17">
        <v>0</v>
      </c>
      <c r="AA17" s="196">
        <v>15.16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84.02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57.85</v>
      </c>
      <c r="AQ17" s="196">
        <v>13.5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134.97</v>
      </c>
      <c r="L18" s="196">
        <v>102.42</v>
      </c>
      <c r="M18" s="196">
        <v>61.48</v>
      </c>
      <c r="N18" s="196">
        <v>50.01</v>
      </c>
      <c r="O18" s="196">
        <v>70.66</v>
      </c>
      <c r="P18" s="196">
        <v>23.5</v>
      </c>
      <c r="Q18" s="196">
        <v>3.36</v>
      </c>
      <c r="R18" s="196">
        <v>4.6500000000000004</v>
      </c>
      <c r="S18" s="196">
        <v>3.12</v>
      </c>
      <c r="T18" s="196">
        <v>0</v>
      </c>
      <c r="U18" s="196">
        <v>59.88</v>
      </c>
      <c r="V18" s="196">
        <v>2.78</v>
      </c>
      <c r="W18" s="196">
        <v>4.6500000000000004</v>
      </c>
      <c r="X18" s="196">
        <v>13.5</v>
      </c>
      <c r="Y18" s="196">
        <v>0</v>
      </c>
      <c r="Z18">
        <v>0</v>
      </c>
      <c r="AA18" s="196">
        <v>15.16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84.02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57.85</v>
      </c>
      <c r="AQ18" s="196">
        <v>13.5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134.97</v>
      </c>
      <c r="L19" s="196">
        <v>102.42</v>
      </c>
      <c r="M19" s="196">
        <v>61.48</v>
      </c>
      <c r="N19" s="196">
        <v>50.01</v>
      </c>
      <c r="O19" s="196">
        <v>70.66</v>
      </c>
      <c r="P19" s="196">
        <v>23.5</v>
      </c>
      <c r="Q19" s="196">
        <v>3.36</v>
      </c>
      <c r="R19" s="196">
        <v>4.6500000000000004</v>
      </c>
      <c r="S19" s="196">
        <v>3.12</v>
      </c>
      <c r="T19" s="196">
        <v>0</v>
      </c>
      <c r="U19" s="196">
        <v>59.88</v>
      </c>
      <c r="V19" s="196">
        <v>2.78</v>
      </c>
      <c r="W19" s="196">
        <v>11.57</v>
      </c>
      <c r="X19" s="196">
        <v>13.5</v>
      </c>
      <c r="Y19" s="196">
        <v>0</v>
      </c>
      <c r="Z19">
        <v>0</v>
      </c>
      <c r="AA19" s="196">
        <v>15.16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84.02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57.85</v>
      </c>
      <c r="AQ19" s="196">
        <v>13.5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134.97</v>
      </c>
      <c r="L20" s="196">
        <v>102.42</v>
      </c>
      <c r="M20" s="196">
        <v>61.48</v>
      </c>
      <c r="N20" s="196">
        <v>50.01</v>
      </c>
      <c r="O20" s="196">
        <v>70.66</v>
      </c>
      <c r="P20" s="196">
        <v>23.5</v>
      </c>
      <c r="Q20" s="196">
        <v>3.36</v>
      </c>
      <c r="R20" s="196">
        <v>4.6500000000000004</v>
      </c>
      <c r="S20" s="196">
        <v>3.12</v>
      </c>
      <c r="T20" s="196">
        <v>0</v>
      </c>
      <c r="U20" s="196">
        <v>59.88</v>
      </c>
      <c r="V20" s="196">
        <v>2.78</v>
      </c>
      <c r="W20" s="196">
        <v>19.149999999999999</v>
      </c>
      <c r="X20" s="196">
        <v>28.92</v>
      </c>
      <c r="Y20" s="196">
        <v>0</v>
      </c>
      <c r="Z20">
        <v>0</v>
      </c>
      <c r="AA20" s="196">
        <v>15.16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84.02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57.84</v>
      </c>
      <c r="AQ20" s="196">
        <v>13.5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134.97</v>
      </c>
      <c r="L21" s="196">
        <v>102.42</v>
      </c>
      <c r="M21" s="196">
        <v>61.48</v>
      </c>
      <c r="N21" s="196">
        <v>50.01</v>
      </c>
      <c r="O21" s="196">
        <v>70.66</v>
      </c>
      <c r="P21" s="196">
        <v>23.5</v>
      </c>
      <c r="Q21" s="196">
        <v>3.36</v>
      </c>
      <c r="R21" s="196">
        <v>4.6500000000000004</v>
      </c>
      <c r="S21" s="196">
        <v>3.12</v>
      </c>
      <c r="T21" s="196">
        <v>0</v>
      </c>
      <c r="U21" s="196">
        <v>59.88</v>
      </c>
      <c r="V21" s="196">
        <v>2.78</v>
      </c>
      <c r="W21" s="196">
        <v>18.32</v>
      </c>
      <c r="X21" s="196">
        <v>62.46</v>
      </c>
      <c r="Y21" s="196">
        <v>0</v>
      </c>
      <c r="Z21">
        <v>0</v>
      </c>
      <c r="AA21" s="196">
        <v>15.16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84.02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57.84</v>
      </c>
      <c r="AQ21" s="196">
        <v>13.5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134.97</v>
      </c>
      <c r="L22" s="196">
        <v>102.42</v>
      </c>
      <c r="M22" s="196">
        <v>61.48</v>
      </c>
      <c r="N22" s="196">
        <v>50.01</v>
      </c>
      <c r="O22" s="196">
        <v>70.66</v>
      </c>
      <c r="P22" s="196">
        <v>23.5</v>
      </c>
      <c r="Q22" s="196">
        <v>3.36</v>
      </c>
      <c r="R22" s="196">
        <v>4.6500000000000004</v>
      </c>
      <c r="S22" s="196">
        <v>0</v>
      </c>
      <c r="T22" s="196">
        <v>0</v>
      </c>
      <c r="U22" s="196">
        <v>59.88</v>
      </c>
      <c r="V22" s="196">
        <v>2.78</v>
      </c>
      <c r="W22" s="196">
        <v>18.32</v>
      </c>
      <c r="X22" s="196">
        <v>62.46</v>
      </c>
      <c r="Y22" s="196">
        <v>0</v>
      </c>
      <c r="Z22">
        <v>0</v>
      </c>
      <c r="AA22" s="196">
        <v>15.16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84.02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77.13</v>
      </c>
      <c r="AQ22" s="196">
        <v>13.5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134.97</v>
      </c>
      <c r="L23" s="196">
        <v>102.42</v>
      </c>
      <c r="M23" s="196">
        <v>61.48</v>
      </c>
      <c r="N23" s="196">
        <v>50.01</v>
      </c>
      <c r="O23" s="196">
        <v>70.66</v>
      </c>
      <c r="P23" s="196">
        <v>23.5</v>
      </c>
      <c r="Q23" s="196">
        <v>3.36</v>
      </c>
      <c r="R23" s="196">
        <v>12.17</v>
      </c>
      <c r="S23" s="196">
        <v>0</v>
      </c>
      <c r="T23" s="196">
        <v>0</v>
      </c>
      <c r="U23" s="196">
        <v>59.88</v>
      </c>
      <c r="V23" s="196">
        <v>7.8</v>
      </c>
      <c r="W23" s="196">
        <v>19.149999999999999</v>
      </c>
      <c r="X23" s="196">
        <v>62.46</v>
      </c>
      <c r="Y23" s="196">
        <v>0</v>
      </c>
      <c r="Z23">
        <v>0</v>
      </c>
      <c r="AA23" s="196">
        <v>15.16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84.02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117.84</v>
      </c>
      <c r="AQ23" s="196">
        <v>13.5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159.07</v>
      </c>
      <c r="L24" s="196">
        <v>102.42</v>
      </c>
      <c r="M24" s="196">
        <v>61.48</v>
      </c>
      <c r="N24" s="196">
        <v>50.01</v>
      </c>
      <c r="O24" s="196">
        <v>70.66</v>
      </c>
      <c r="P24" s="196">
        <v>23.5</v>
      </c>
      <c r="Q24" s="196">
        <v>3.36</v>
      </c>
      <c r="R24" s="196">
        <v>17.95</v>
      </c>
      <c r="S24" s="196">
        <v>0</v>
      </c>
      <c r="T24" s="196">
        <v>0</v>
      </c>
      <c r="U24" s="196">
        <v>59.88</v>
      </c>
      <c r="V24" s="196">
        <v>8.15</v>
      </c>
      <c r="W24" s="196">
        <v>19.149999999999999</v>
      </c>
      <c r="X24" s="196">
        <v>62.46</v>
      </c>
      <c r="Y24" s="196">
        <v>0</v>
      </c>
      <c r="Z24">
        <v>0</v>
      </c>
      <c r="AA24" s="196">
        <v>15.67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84.02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105.49</v>
      </c>
      <c r="AQ24" s="196">
        <v>28.41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210.17</v>
      </c>
      <c r="L25" s="196">
        <v>102.42</v>
      </c>
      <c r="M25" s="196">
        <v>61.48</v>
      </c>
      <c r="N25" s="196">
        <v>50.01</v>
      </c>
      <c r="O25" s="196">
        <v>70.66</v>
      </c>
      <c r="P25" s="196">
        <v>23.5</v>
      </c>
      <c r="Q25" s="196">
        <v>3.36</v>
      </c>
      <c r="R25" s="196">
        <v>17.95</v>
      </c>
      <c r="S25" s="196">
        <v>0</v>
      </c>
      <c r="T25" s="196">
        <v>0</v>
      </c>
      <c r="U25" s="196">
        <v>59.88</v>
      </c>
      <c r="V25" s="196">
        <v>8.5399999999999991</v>
      </c>
      <c r="W25" s="196">
        <v>19.149999999999999</v>
      </c>
      <c r="X25" s="196">
        <v>62.46</v>
      </c>
      <c r="Y25" s="196">
        <v>0</v>
      </c>
      <c r="Z25">
        <v>0</v>
      </c>
      <c r="AA25" s="196">
        <v>15.67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82.25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117.84</v>
      </c>
      <c r="AQ25" s="196">
        <v>38.200000000000003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245.65</v>
      </c>
      <c r="L26" s="196">
        <v>115.92</v>
      </c>
      <c r="M26" s="196">
        <v>61.48</v>
      </c>
      <c r="N26" s="196">
        <v>50.01</v>
      </c>
      <c r="O26" s="196">
        <v>70.66</v>
      </c>
      <c r="P26" s="196">
        <v>23.5</v>
      </c>
      <c r="Q26" s="196">
        <v>8.7100000000000009</v>
      </c>
      <c r="R26" s="196">
        <v>17.95</v>
      </c>
      <c r="S26" s="196">
        <v>0</v>
      </c>
      <c r="T26" s="196">
        <v>0</v>
      </c>
      <c r="U26" s="196">
        <v>59.88</v>
      </c>
      <c r="V26" s="196">
        <v>8.7799999999999994</v>
      </c>
      <c r="W26" s="196">
        <v>19.149999999999999</v>
      </c>
      <c r="X26" s="196">
        <v>62.46</v>
      </c>
      <c r="Y26" s="196">
        <v>0</v>
      </c>
      <c r="Z26">
        <v>0</v>
      </c>
      <c r="AA26" s="196">
        <v>15.67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82.25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117.84</v>
      </c>
      <c r="AQ26" s="196">
        <v>38.200000000000003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245.65</v>
      </c>
      <c r="L27" s="196">
        <v>148.54</v>
      </c>
      <c r="M27" s="196">
        <v>61.48</v>
      </c>
      <c r="N27" s="196">
        <v>50.01</v>
      </c>
      <c r="O27" s="196">
        <v>70.66</v>
      </c>
      <c r="P27" s="196">
        <v>23.5</v>
      </c>
      <c r="Q27" s="196">
        <v>8.6999999999999993</v>
      </c>
      <c r="R27" s="196">
        <v>17.95</v>
      </c>
      <c r="S27" s="196">
        <v>0</v>
      </c>
      <c r="T27" s="196">
        <v>0</v>
      </c>
      <c r="U27" s="196">
        <v>59.88</v>
      </c>
      <c r="V27" s="196">
        <v>8.7799999999999994</v>
      </c>
      <c r="W27" s="196">
        <v>19.149999999999999</v>
      </c>
      <c r="X27" s="196">
        <v>62.53</v>
      </c>
      <c r="Y27" s="196">
        <v>0</v>
      </c>
      <c r="Z27">
        <v>0</v>
      </c>
      <c r="AA27" s="196">
        <v>15.67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82.25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117.84</v>
      </c>
      <c r="AQ27" s="196">
        <v>38.200000000000003</v>
      </c>
      <c r="AR27" s="196">
        <v>0.05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245.65</v>
      </c>
      <c r="L28" s="196">
        <v>197</v>
      </c>
      <c r="M28" s="196">
        <v>61.48</v>
      </c>
      <c r="N28" s="196">
        <v>50.01</v>
      </c>
      <c r="O28" s="196">
        <v>70.66</v>
      </c>
      <c r="P28" s="196">
        <v>23.5</v>
      </c>
      <c r="Q28" s="196">
        <v>8.6999999999999993</v>
      </c>
      <c r="R28" s="196">
        <v>17.95</v>
      </c>
      <c r="S28" s="196">
        <v>0</v>
      </c>
      <c r="T28" s="196">
        <v>0</v>
      </c>
      <c r="U28" s="196">
        <v>59.88</v>
      </c>
      <c r="V28" s="196">
        <v>8.7799999999999994</v>
      </c>
      <c r="W28" s="196">
        <v>19.149999999999999</v>
      </c>
      <c r="X28" s="196">
        <v>62.46</v>
      </c>
      <c r="Y28" s="196">
        <v>0</v>
      </c>
      <c r="Z28">
        <v>0</v>
      </c>
      <c r="AA28" s="196">
        <v>15.67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82.25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117.84</v>
      </c>
      <c r="AQ28" s="196">
        <v>38.200000000000003</v>
      </c>
      <c r="AR28" s="196">
        <v>0.56999999999999995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245.65</v>
      </c>
      <c r="L29" s="196">
        <v>195.78</v>
      </c>
      <c r="M29" s="196">
        <v>61.48</v>
      </c>
      <c r="N29" s="196">
        <v>50.01</v>
      </c>
      <c r="O29" s="196">
        <v>70.66</v>
      </c>
      <c r="P29" s="196">
        <v>23.5</v>
      </c>
      <c r="Q29" s="196">
        <v>8.6999999999999993</v>
      </c>
      <c r="R29" s="196">
        <v>17.95</v>
      </c>
      <c r="S29" s="196">
        <v>0</v>
      </c>
      <c r="T29" s="196">
        <v>0</v>
      </c>
      <c r="U29" s="196">
        <v>59.88</v>
      </c>
      <c r="V29" s="196">
        <v>8.7799999999999994</v>
      </c>
      <c r="W29" s="196">
        <v>19.149999999999999</v>
      </c>
      <c r="X29" s="196">
        <v>62.46</v>
      </c>
      <c r="Y29" s="196">
        <v>0</v>
      </c>
      <c r="Z29">
        <v>0</v>
      </c>
      <c r="AA29" s="196">
        <v>15.67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82.25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117.84</v>
      </c>
      <c r="AQ29" s="196">
        <v>38.200000000000003</v>
      </c>
      <c r="AR29" s="196">
        <v>4.2699999999999996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245.65</v>
      </c>
      <c r="L30" s="196">
        <v>193.85</v>
      </c>
      <c r="M30" s="196">
        <v>61.48</v>
      </c>
      <c r="N30" s="196">
        <v>50.01</v>
      </c>
      <c r="O30" s="196">
        <v>70.66</v>
      </c>
      <c r="P30" s="196">
        <v>23.5</v>
      </c>
      <c r="Q30" s="196">
        <v>6.46</v>
      </c>
      <c r="R30" s="196">
        <v>17.95</v>
      </c>
      <c r="S30" s="196">
        <v>0</v>
      </c>
      <c r="T30" s="196">
        <v>0</v>
      </c>
      <c r="U30" s="196">
        <v>59.88</v>
      </c>
      <c r="V30" s="196">
        <v>8.7799999999999994</v>
      </c>
      <c r="W30" s="196">
        <v>19.149999999999999</v>
      </c>
      <c r="X30" s="196">
        <v>62.46</v>
      </c>
      <c r="Y30" s="196">
        <v>0</v>
      </c>
      <c r="Z30">
        <v>0</v>
      </c>
      <c r="AA30" s="196">
        <v>15.67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82.25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117.84</v>
      </c>
      <c r="AQ30" s="196">
        <v>38.200000000000003</v>
      </c>
      <c r="AR30" s="196">
        <v>12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245.65</v>
      </c>
      <c r="L31" s="196">
        <v>193.27</v>
      </c>
      <c r="M31" s="196">
        <v>61.48</v>
      </c>
      <c r="N31" s="196">
        <v>50.01</v>
      </c>
      <c r="O31" s="196">
        <v>70.66</v>
      </c>
      <c r="P31" s="196">
        <v>23.5</v>
      </c>
      <c r="Q31" s="196">
        <v>8.6999999999999993</v>
      </c>
      <c r="R31" s="196">
        <v>17.95</v>
      </c>
      <c r="S31" s="196">
        <v>0</v>
      </c>
      <c r="T31" s="196">
        <v>0</v>
      </c>
      <c r="U31" s="196">
        <v>59.88</v>
      </c>
      <c r="V31" s="196">
        <v>8.7799999999999994</v>
      </c>
      <c r="W31" s="196">
        <v>19.149999999999999</v>
      </c>
      <c r="X31" s="196">
        <v>62.46</v>
      </c>
      <c r="Y31" s="196">
        <v>0</v>
      </c>
      <c r="Z31">
        <v>0</v>
      </c>
      <c r="AA31" s="196">
        <v>15.16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82.25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117.84</v>
      </c>
      <c r="AQ31" s="196">
        <v>38.200000000000003</v>
      </c>
      <c r="AR31" s="196">
        <v>22.9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245.65</v>
      </c>
      <c r="L32" s="196">
        <v>193.27</v>
      </c>
      <c r="M32" s="196">
        <v>61.48</v>
      </c>
      <c r="N32" s="196">
        <v>50.01</v>
      </c>
      <c r="O32" s="196">
        <v>70.66</v>
      </c>
      <c r="P32" s="196">
        <v>23.5</v>
      </c>
      <c r="Q32" s="196">
        <v>8.6999999999999993</v>
      </c>
      <c r="R32" s="196">
        <v>17.95</v>
      </c>
      <c r="S32" s="196">
        <v>0</v>
      </c>
      <c r="T32" s="196">
        <v>0</v>
      </c>
      <c r="U32" s="196">
        <v>59.88</v>
      </c>
      <c r="V32" s="196">
        <v>8.7799999999999994</v>
      </c>
      <c r="W32" s="196">
        <v>19.149999999999999</v>
      </c>
      <c r="X32" s="196">
        <v>62.46</v>
      </c>
      <c r="Y32" s="196">
        <v>0</v>
      </c>
      <c r="Z32">
        <v>0</v>
      </c>
      <c r="AA32" s="196">
        <v>15.16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82.25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117.84</v>
      </c>
      <c r="AQ32" s="196">
        <v>38.200000000000003</v>
      </c>
      <c r="AR32" s="196">
        <v>36.46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245.65</v>
      </c>
      <c r="L33" s="196">
        <v>193.56</v>
      </c>
      <c r="M33" s="196">
        <v>61.48</v>
      </c>
      <c r="N33" s="196">
        <v>50.01</v>
      </c>
      <c r="O33" s="196">
        <v>70.66</v>
      </c>
      <c r="P33" s="196">
        <v>23.5</v>
      </c>
      <c r="Q33" s="196">
        <v>8.7100000000000009</v>
      </c>
      <c r="R33" s="196">
        <v>17.95</v>
      </c>
      <c r="S33" s="196">
        <v>0</v>
      </c>
      <c r="T33" s="196">
        <v>0</v>
      </c>
      <c r="U33" s="196">
        <v>59.88</v>
      </c>
      <c r="V33" s="196">
        <v>8.7799999999999994</v>
      </c>
      <c r="W33" s="196">
        <v>19.149999999999999</v>
      </c>
      <c r="X33" s="196">
        <v>62.46</v>
      </c>
      <c r="Y33" s="196">
        <v>0</v>
      </c>
      <c r="Z33">
        <v>0</v>
      </c>
      <c r="AA33" s="196">
        <v>15.16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75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117.84</v>
      </c>
      <c r="AQ33" s="196">
        <v>38.200000000000003</v>
      </c>
      <c r="AR33" s="196">
        <v>44.5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245.65</v>
      </c>
      <c r="L34" s="196">
        <v>193.56</v>
      </c>
      <c r="M34" s="196">
        <v>61.48</v>
      </c>
      <c r="N34" s="196">
        <v>50.01</v>
      </c>
      <c r="O34" s="196">
        <v>70.66</v>
      </c>
      <c r="P34" s="196">
        <v>23.5</v>
      </c>
      <c r="Q34" s="196">
        <v>8.7100000000000009</v>
      </c>
      <c r="R34" s="196">
        <v>17.95</v>
      </c>
      <c r="S34" s="196">
        <v>0</v>
      </c>
      <c r="T34" s="196">
        <v>0</v>
      </c>
      <c r="U34" s="196">
        <v>59.88</v>
      </c>
      <c r="V34" s="196">
        <v>8.7799999999999994</v>
      </c>
      <c r="W34" s="196">
        <v>19.149999999999999</v>
      </c>
      <c r="X34" s="196">
        <v>62.46</v>
      </c>
      <c r="Y34" s="196">
        <v>0</v>
      </c>
      <c r="Z34">
        <v>0</v>
      </c>
      <c r="AA34" s="196">
        <v>15.16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82.06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117.84</v>
      </c>
      <c r="AQ34" s="196">
        <v>38.200000000000003</v>
      </c>
      <c r="AR34" s="196">
        <v>44.5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245.65</v>
      </c>
      <c r="L35" s="196">
        <v>193.56</v>
      </c>
      <c r="M35" s="196">
        <v>61.48</v>
      </c>
      <c r="N35" s="196">
        <v>50.01</v>
      </c>
      <c r="O35" s="196">
        <v>70.66</v>
      </c>
      <c r="P35" s="196">
        <v>23.5</v>
      </c>
      <c r="Q35" s="196">
        <v>8.7100000000000009</v>
      </c>
      <c r="R35" s="196">
        <v>17.95</v>
      </c>
      <c r="S35" s="196">
        <v>0</v>
      </c>
      <c r="T35" s="196">
        <v>0</v>
      </c>
      <c r="U35" s="196">
        <v>59.88</v>
      </c>
      <c r="V35" s="196">
        <v>8.7799999999999994</v>
      </c>
      <c r="W35" s="196">
        <v>19.149999999999999</v>
      </c>
      <c r="X35" s="196">
        <v>62.46</v>
      </c>
      <c r="Y35" s="196">
        <v>0</v>
      </c>
      <c r="Z35">
        <v>0</v>
      </c>
      <c r="AA35" s="196">
        <v>15.16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82.06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117.84</v>
      </c>
      <c r="AQ35" s="196">
        <v>38.200000000000003</v>
      </c>
      <c r="AR35" s="196">
        <v>44.5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245.65</v>
      </c>
      <c r="L36" s="196">
        <v>193.56</v>
      </c>
      <c r="M36" s="196">
        <v>61.48</v>
      </c>
      <c r="N36" s="196">
        <v>50.01</v>
      </c>
      <c r="O36" s="196">
        <v>70.66</v>
      </c>
      <c r="P36" s="196">
        <v>23.5</v>
      </c>
      <c r="Q36" s="196">
        <v>8.7100000000000009</v>
      </c>
      <c r="R36" s="196">
        <v>17.95</v>
      </c>
      <c r="S36" s="196">
        <v>0</v>
      </c>
      <c r="T36" s="196">
        <v>0</v>
      </c>
      <c r="U36" s="196">
        <v>59.88</v>
      </c>
      <c r="V36" s="196">
        <v>8.7799999999999994</v>
      </c>
      <c r="W36" s="196">
        <v>19.149999999999999</v>
      </c>
      <c r="X36" s="196">
        <v>62.46</v>
      </c>
      <c r="Y36" s="196">
        <v>0</v>
      </c>
      <c r="Z36">
        <v>0</v>
      </c>
      <c r="AA36" s="196">
        <v>15.16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82.06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117.84</v>
      </c>
      <c r="AQ36" s="196">
        <v>38.200000000000003</v>
      </c>
      <c r="AR36" s="196">
        <v>44.5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245.65</v>
      </c>
      <c r="L37" s="196">
        <v>194.17</v>
      </c>
      <c r="M37" s="196">
        <v>61.48</v>
      </c>
      <c r="N37" s="196">
        <v>50.01</v>
      </c>
      <c r="O37" s="196">
        <v>70.66</v>
      </c>
      <c r="P37" s="196">
        <v>23.5</v>
      </c>
      <c r="Q37" s="196">
        <v>8.6999999999999993</v>
      </c>
      <c r="R37" s="196">
        <v>17.95</v>
      </c>
      <c r="S37" s="196">
        <v>0</v>
      </c>
      <c r="T37" s="196">
        <v>0</v>
      </c>
      <c r="U37" s="196">
        <v>59.88</v>
      </c>
      <c r="V37" s="196">
        <v>8.7799999999999994</v>
      </c>
      <c r="W37" s="196">
        <v>19.149999999999999</v>
      </c>
      <c r="X37" s="196">
        <v>62.46</v>
      </c>
      <c r="Y37" s="196">
        <v>0</v>
      </c>
      <c r="Z37">
        <v>0</v>
      </c>
      <c r="AA37" s="196">
        <v>13.45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82.06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117.84</v>
      </c>
      <c r="AQ37" s="196">
        <v>38.200000000000003</v>
      </c>
      <c r="AR37" s="196">
        <v>47.5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245.65</v>
      </c>
      <c r="L38" s="196">
        <v>194.17</v>
      </c>
      <c r="M38" s="196">
        <v>61.48</v>
      </c>
      <c r="N38" s="196">
        <v>50.01</v>
      </c>
      <c r="O38" s="196">
        <v>70.66</v>
      </c>
      <c r="P38" s="196">
        <v>23.5</v>
      </c>
      <c r="Q38" s="196">
        <v>8.6999999999999993</v>
      </c>
      <c r="R38" s="196">
        <v>17.95</v>
      </c>
      <c r="S38" s="196">
        <v>0</v>
      </c>
      <c r="T38" s="196">
        <v>0</v>
      </c>
      <c r="U38" s="196">
        <v>59.88</v>
      </c>
      <c r="V38" s="196">
        <v>8.7799999999999994</v>
      </c>
      <c r="W38" s="196">
        <v>19.149999999999999</v>
      </c>
      <c r="X38" s="196">
        <v>62.46</v>
      </c>
      <c r="Y38" s="196">
        <v>0</v>
      </c>
      <c r="Z38">
        <v>0</v>
      </c>
      <c r="AA38" s="196">
        <v>13.45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82.06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117.84</v>
      </c>
      <c r="AQ38" s="196">
        <v>38.200000000000003</v>
      </c>
      <c r="AR38" s="196">
        <v>47.5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245.65</v>
      </c>
      <c r="L39" s="196">
        <v>194.17</v>
      </c>
      <c r="M39" s="196">
        <v>61.48</v>
      </c>
      <c r="N39" s="196">
        <v>50.01</v>
      </c>
      <c r="O39" s="196">
        <v>70.66</v>
      </c>
      <c r="P39" s="196">
        <v>23.5</v>
      </c>
      <c r="Q39" s="196">
        <v>8.7100000000000009</v>
      </c>
      <c r="R39" s="196">
        <v>17.95</v>
      </c>
      <c r="S39" s="196">
        <v>0</v>
      </c>
      <c r="T39" s="196">
        <v>0</v>
      </c>
      <c r="U39" s="196">
        <v>59.88</v>
      </c>
      <c r="V39" s="196">
        <v>8.7799999999999994</v>
      </c>
      <c r="W39" s="196">
        <v>19.149999999999999</v>
      </c>
      <c r="X39" s="196">
        <v>62.46</v>
      </c>
      <c r="Y39" s="196">
        <v>0</v>
      </c>
      <c r="Z39">
        <v>0</v>
      </c>
      <c r="AA39" s="196">
        <v>13.45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82.06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117.84</v>
      </c>
      <c r="AQ39" s="196">
        <v>38.200000000000003</v>
      </c>
      <c r="AR39" s="196">
        <v>47.5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245.65</v>
      </c>
      <c r="L40" s="196">
        <v>193.27</v>
      </c>
      <c r="M40" s="196">
        <v>61.48</v>
      </c>
      <c r="N40" s="196">
        <v>50.01</v>
      </c>
      <c r="O40" s="196">
        <v>70.66</v>
      </c>
      <c r="P40" s="196">
        <v>23.5</v>
      </c>
      <c r="Q40" s="196">
        <v>7.38</v>
      </c>
      <c r="R40" s="196">
        <v>17.95</v>
      </c>
      <c r="S40" s="196">
        <v>0</v>
      </c>
      <c r="T40" s="196">
        <v>0</v>
      </c>
      <c r="U40" s="196">
        <v>59.88</v>
      </c>
      <c r="V40" s="196">
        <v>8.7799999999999994</v>
      </c>
      <c r="W40" s="196">
        <v>19.149999999999999</v>
      </c>
      <c r="X40" s="196">
        <v>62.46</v>
      </c>
      <c r="Y40" s="196">
        <v>0</v>
      </c>
      <c r="Z40">
        <v>0</v>
      </c>
      <c r="AA40" s="196">
        <v>13.45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78.709999999999994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117.84</v>
      </c>
      <c r="AQ40" s="196">
        <v>38.200000000000003</v>
      </c>
      <c r="AR40" s="196">
        <v>47.5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245.65</v>
      </c>
      <c r="L41" s="196">
        <v>193.27</v>
      </c>
      <c r="M41" s="196">
        <v>61.48</v>
      </c>
      <c r="N41" s="196">
        <v>50.01</v>
      </c>
      <c r="O41" s="196">
        <v>70.66</v>
      </c>
      <c r="P41" s="196">
        <v>23.5</v>
      </c>
      <c r="Q41" s="196">
        <v>7.38</v>
      </c>
      <c r="R41" s="196">
        <v>17.95</v>
      </c>
      <c r="S41" s="196">
        <v>0</v>
      </c>
      <c r="T41" s="196">
        <v>0</v>
      </c>
      <c r="U41" s="196">
        <v>59.88</v>
      </c>
      <c r="V41" s="196">
        <v>8.7799999999999994</v>
      </c>
      <c r="W41" s="196">
        <v>19.149999999999999</v>
      </c>
      <c r="X41" s="196">
        <v>62.46</v>
      </c>
      <c r="Y41" s="196">
        <v>0</v>
      </c>
      <c r="Z41">
        <v>0</v>
      </c>
      <c r="AA41" s="196">
        <v>14.45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78.709999999999994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117.84</v>
      </c>
      <c r="AQ41" s="196">
        <v>38.200000000000003</v>
      </c>
      <c r="AR41" s="196">
        <v>47.5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245.65</v>
      </c>
      <c r="L42" s="196">
        <v>193.27</v>
      </c>
      <c r="M42" s="196">
        <v>61.48</v>
      </c>
      <c r="N42" s="196">
        <v>50.01</v>
      </c>
      <c r="O42" s="196">
        <v>70.66</v>
      </c>
      <c r="P42" s="196">
        <v>23.5</v>
      </c>
      <c r="Q42" s="196">
        <v>7.38</v>
      </c>
      <c r="R42" s="196">
        <v>17.95</v>
      </c>
      <c r="S42" s="196">
        <v>0</v>
      </c>
      <c r="T42" s="196">
        <v>0</v>
      </c>
      <c r="U42" s="196">
        <v>59.88</v>
      </c>
      <c r="V42" s="196">
        <v>8.7799999999999994</v>
      </c>
      <c r="W42" s="196">
        <v>19.149999999999999</v>
      </c>
      <c r="X42" s="196">
        <v>62.46</v>
      </c>
      <c r="Y42" s="196">
        <v>0</v>
      </c>
      <c r="Z42">
        <v>0</v>
      </c>
      <c r="AA42" s="196">
        <v>14.45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78.709999999999994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117.84</v>
      </c>
      <c r="AQ42" s="196">
        <v>38.200000000000003</v>
      </c>
      <c r="AR42" s="196">
        <v>47.5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245.65</v>
      </c>
      <c r="L43" s="196">
        <v>202.91</v>
      </c>
      <c r="M43" s="196">
        <v>61.48</v>
      </c>
      <c r="N43" s="196">
        <v>50.01</v>
      </c>
      <c r="O43" s="196">
        <v>70.66</v>
      </c>
      <c r="P43" s="196">
        <v>23.5</v>
      </c>
      <c r="Q43" s="196">
        <v>5.47</v>
      </c>
      <c r="R43" s="196">
        <v>17.95</v>
      </c>
      <c r="S43" s="196">
        <v>0</v>
      </c>
      <c r="T43" s="196">
        <v>0</v>
      </c>
      <c r="U43" s="196">
        <v>59.88</v>
      </c>
      <c r="V43" s="196">
        <v>8.7799999999999994</v>
      </c>
      <c r="W43" s="196">
        <v>19.149999999999999</v>
      </c>
      <c r="X43" s="196">
        <v>62.46</v>
      </c>
      <c r="Y43" s="196">
        <v>0</v>
      </c>
      <c r="Z43">
        <v>0</v>
      </c>
      <c r="AA43" s="196">
        <v>15.16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75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117.84</v>
      </c>
      <c r="AQ43" s="196">
        <v>38.200000000000003</v>
      </c>
      <c r="AR43" s="196">
        <v>47.5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245.65</v>
      </c>
      <c r="L44" s="196">
        <v>136.38999999999999</v>
      </c>
      <c r="M44" s="196">
        <v>61.48</v>
      </c>
      <c r="N44" s="196">
        <v>50.01</v>
      </c>
      <c r="O44" s="196">
        <v>70.66</v>
      </c>
      <c r="P44" s="196">
        <v>23.5</v>
      </c>
      <c r="Q44" s="196">
        <v>5.47</v>
      </c>
      <c r="R44" s="196">
        <v>17.95</v>
      </c>
      <c r="S44" s="196">
        <v>0</v>
      </c>
      <c r="T44" s="196">
        <v>0</v>
      </c>
      <c r="U44" s="196">
        <v>59.88</v>
      </c>
      <c r="V44" s="196">
        <v>8.7799999999999994</v>
      </c>
      <c r="W44" s="196">
        <v>19.149999999999999</v>
      </c>
      <c r="X44" s="196">
        <v>62.46</v>
      </c>
      <c r="Y44" s="196">
        <v>0</v>
      </c>
      <c r="Z44">
        <v>0</v>
      </c>
      <c r="AA44" s="196">
        <v>15.16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75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117.84</v>
      </c>
      <c r="AQ44" s="196">
        <v>38.200000000000003</v>
      </c>
      <c r="AR44" s="196">
        <v>47.5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245.65</v>
      </c>
      <c r="L45" s="196">
        <v>98.26</v>
      </c>
      <c r="M45" s="196">
        <v>61.48</v>
      </c>
      <c r="N45" s="196">
        <v>50.01</v>
      </c>
      <c r="O45" s="196">
        <v>70.66</v>
      </c>
      <c r="P45" s="196">
        <v>23.5</v>
      </c>
      <c r="Q45" s="196">
        <v>5.47</v>
      </c>
      <c r="R45" s="196">
        <v>17.95</v>
      </c>
      <c r="S45" s="196">
        <v>0</v>
      </c>
      <c r="T45" s="196">
        <v>0</v>
      </c>
      <c r="U45" s="196">
        <v>59.88</v>
      </c>
      <c r="V45" s="196">
        <v>8.7799999999999994</v>
      </c>
      <c r="W45" s="196">
        <v>19.149999999999999</v>
      </c>
      <c r="X45" s="196">
        <v>62.46</v>
      </c>
      <c r="Y45" s="196">
        <v>0</v>
      </c>
      <c r="Z45">
        <v>0</v>
      </c>
      <c r="AA45" s="196">
        <v>15.16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75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117.84</v>
      </c>
      <c r="AQ45" s="196">
        <v>38.200000000000003</v>
      </c>
      <c r="AR45" s="196">
        <v>47.5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212.1</v>
      </c>
      <c r="L46" s="196">
        <v>98.26</v>
      </c>
      <c r="M46" s="196">
        <v>61.48</v>
      </c>
      <c r="N46" s="196">
        <v>50.01</v>
      </c>
      <c r="O46" s="196">
        <v>70.66</v>
      </c>
      <c r="P46" s="196">
        <v>23.5</v>
      </c>
      <c r="Q46" s="196">
        <v>2.81</v>
      </c>
      <c r="R46" s="196">
        <v>17.95</v>
      </c>
      <c r="S46" s="196">
        <v>0</v>
      </c>
      <c r="T46" s="196">
        <v>0</v>
      </c>
      <c r="U46" s="196">
        <v>59.88</v>
      </c>
      <c r="V46" s="196">
        <v>8.7799999999999994</v>
      </c>
      <c r="W46" s="196">
        <v>19.149999999999999</v>
      </c>
      <c r="X46" s="196">
        <v>62.46</v>
      </c>
      <c r="Y46" s="196">
        <v>0</v>
      </c>
      <c r="Z46">
        <v>0</v>
      </c>
      <c r="AA46" s="196">
        <v>15.16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75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117.84</v>
      </c>
      <c r="AQ46" s="196">
        <v>38.200000000000003</v>
      </c>
      <c r="AR46" s="196">
        <v>47.5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182.21</v>
      </c>
      <c r="L47" s="196">
        <v>98.26</v>
      </c>
      <c r="M47" s="196">
        <v>61.48</v>
      </c>
      <c r="N47" s="196">
        <v>50.01</v>
      </c>
      <c r="O47" s="196">
        <v>70.66</v>
      </c>
      <c r="P47" s="196">
        <v>23.5</v>
      </c>
      <c r="Q47" s="196">
        <v>3.24</v>
      </c>
      <c r="R47" s="196">
        <v>17.95</v>
      </c>
      <c r="S47" s="196">
        <v>0</v>
      </c>
      <c r="T47" s="196">
        <v>0</v>
      </c>
      <c r="U47" s="196">
        <v>59.88</v>
      </c>
      <c r="V47" s="196">
        <v>8.7799999999999994</v>
      </c>
      <c r="W47" s="196">
        <v>19.149999999999999</v>
      </c>
      <c r="X47" s="196">
        <v>62.46</v>
      </c>
      <c r="Y47" s="196">
        <v>0</v>
      </c>
      <c r="Z47">
        <v>0</v>
      </c>
      <c r="AA47" s="196">
        <v>15.16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78.709999999999994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117.84</v>
      </c>
      <c r="AQ47" s="196">
        <v>38.200000000000003</v>
      </c>
      <c r="AR47" s="196">
        <v>47.5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208.24</v>
      </c>
      <c r="L48" s="196">
        <v>98.26</v>
      </c>
      <c r="M48" s="196">
        <v>61.48</v>
      </c>
      <c r="N48" s="196">
        <v>50.01</v>
      </c>
      <c r="O48" s="196">
        <v>70.66</v>
      </c>
      <c r="P48" s="196">
        <v>23.5</v>
      </c>
      <c r="Q48" s="196">
        <v>3.24</v>
      </c>
      <c r="R48" s="196">
        <v>17.95</v>
      </c>
      <c r="S48" s="196">
        <v>0</v>
      </c>
      <c r="T48" s="196">
        <v>0</v>
      </c>
      <c r="U48" s="196">
        <v>59.88</v>
      </c>
      <c r="V48" s="196">
        <v>8.7799999999999994</v>
      </c>
      <c r="W48" s="196">
        <v>19.149999999999999</v>
      </c>
      <c r="X48" s="196">
        <v>62.46</v>
      </c>
      <c r="Y48" s="196">
        <v>0</v>
      </c>
      <c r="Z48">
        <v>0</v>
      </c>
      <c r="AA48" s="196">
        <v>15.16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78.709999999999994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117.84</v>
      </c>
      <c r="AQ48" s="196">
        <v>38.200000000000003</v>
      </c>
      <c r="AR48" s="196">
        <v>47.5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185.11</v>
      </c>
      <c r="L49" s="196">
        <v>98.26</v>
      </c>
      <c r="M49" s="196">
        <v>61.48</v>
      </c>
      <c r="N49" s="196">
        <v>50.01</v>
      </c>
      <c r="O49" s="196">
        <v>70.66</v>
      </c>
      <c r="P49" s="196">
        <v>23.5</v>
      </c>
      <c r="Q49" s="196">
        <v>3.24</v>
      </c>
      <c r="R49" s="196">
        <v>17.95</v>
      </c>
      <c r="S49" s="196">
        <v>0</v>
      </c>
      <c r="T49" s="196">
        <v>0</v>
      </c>
      <c r="U49" s="196">
        <v>59.88</v>
      </c>
      <c r="V49" s="196">
        <v>8.7799999999999994</v>
      </c>
      <c r="W49" s="196">
        <v>19.149999999999999</v>
      </c>
      <c r="X49" s="196">
        <v>62.46</v>
      </c>
      <c r="Y49" s="196">
        <v>0</v>
      </c>
      <c r="Z49">
        <v>0</v>
      </c>
      <c r="AA49" s="196">
        <v>15.16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78.709999999999994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117.84</v>
      </c>
      <c r="AQ49" s="196">
        <v>38.200000000000003</v>
      </c>
      <c r="AR49" s="196">
        <v>47.5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161</v>
      </c>
      <c r="L50" s="196">
        <v>98.9</v>
      </c>
      <c r="M50" s="196">
        <v>61.48</v>
      </c>
      <c r="N50" s="196">
        <v>50.01</v>
      </c>
      <c r="O50" s="196">
        <v>70.66</v>
      </c>
      <c r="P50" s="196">
        <v>23.5</v>
      </c>
      <c r="Q50" s="196">
        <v>3.24</v>
      </c>
      <c r="R50" s="196">
        <v>17.95</v>
      </c>
      <c r="S50" s="196">
        <v>0</v>
      </c>
      <c r="T50" s="196">
        <v>0</v>
      </c>
      <c r="U50" s="196">
        <v>59.88</v>
      </c>
      <c r="V50" s="196">
        <v>8.7799999999999994</v>
      </c>
      <c r="W50" s="196">
        <v>19.149999999999999</v>
      </c>
      <c r="X50" s="196">
        <v>62.46</v>
      </c>
      <c r="Y50" s="196">
        <v>0</v>
      </c>
      <c r="Z50">
        <v>0</v>
      </c>
      <c r="AA50" s="196">
        <v>15.16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78.709999999999994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117.84</v>
      </c>
      <c r="AQ50" s="196">
        <v>38.200000000000003</v>
      </c>
      <c r="AR50" s="196">
        <v>47.5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135.54</v>
      </c>
      <c r="L51" s="196">
        <v>98.9</v>
      </c>
      <c r="M51" s="196">
        <v>61.48</v>
      </c>
      <c r="N51" s="196">
        <v>50.01</v>
      </c>
      <c r="O51" s="196">
        <v>70.66</v>
      </c>
      <c r="P51" s="196">
        <v>23.5</v>
      </c>
      <c r="Q51" s="196">
        <v>3.24</v>
      </c>
      <c r="R51" s="196">
        <v>17.95</v>
      </c>
      <c r="S51" s="196">
        <v>0</v>
      </c>
      <c r="T51" s="196">
        <v>0</v>
      </c>
      <c r="U51" s="196">
        <v>59.88</v>
      </c>
      <c r="V51" s="196">
        <v>8.7799999999999994</v>
      </c>
      <c r="W51" s="196">
        <v>19.149999999999999</v>
      </c>
      <c r="X51" s="196">
        <v>62.46</v>
      </c>
      <c r="Y51" s="196">
        <v>0</v>
      </c>
      <c r="Z51">
        <v>0</v>
      </c>
      <c r="AA51" s="196">
        <v>15.16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75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117.84</v>
      </c>
      <c r="AQ51" s="196">
        <v>38.200000000000003</v>
      </c>
      <c r="AR51" s="196">
        <v>47.5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134.97</v>
      </c>
      <c r="L52" s="196">
        <v>99.26</v>
      </c>
      <c r="M52" s="196">
        <v>61.48</v>
      </c>
      <c r="N52" s="196">
        <v>50.01</v>
      </c>
      <c r="O52" s="196">
        <v>70.66</v>
      </c>
      <c r="P52" s="196">
        <v>23.5</v>
      </c>
      <c r="Q52" s="196">
        <v>3.24</v>
      </c>
      <c r="R52" s="196">
        <v>17.95</v>
      </c>
      <c r="S52" s="196">
        <v>0</v>
      </c>
      <c r="T52" s="196">
        <v>0</v>
      </c>
      <c r="U52" s="196">
        <v>59.88</v>
      </c>
      <c r="V52" s="196">
        <v>8.7799999999999994</v>
      </c>
      <c r="W52" s="196">
        <v>19.149999999999999</v>
      </c>
      <c r="X52" s="196">
        <v>62.46</v>
      </c>
      <c r="Y52" s="196">
        <v>0</v>
      </c>
      <c r="Z52">
        <v>0</v>
      </c>
      <c r="AA52" s="196">
        <v>15.16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75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117.84</v>
      </c>
      <c r="AQ52" s="196">
        <v>19.28</v>
      </c>
      <c r="AR52" s="196">
        <v>47.5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134.97</v>
      </c>
      <c r="L53" s="196">
        <v>101.56</v>
      </c>
      <c r="M53" s="196">
        <v>61.48</v>
      </c>
      <c r="N53" s="196">
        <v>50.01</v>
      </c>
      <c r="O53" s="196">
        <v>70.66</v>
      </c>
      <c r="P53" s="196">
        <v>23.5</v>
      </c>
      <c r="Q53" s="196">
        <v>3.24</v>
      </c>
      <c r="R53" s="196">
        <v>4.82</v>
      </c>
      <c r="S53" s="196">
        <v>0</v>
      </c>
      <c r="T53" s="196">
        <v>0</v>
      </c>
      <c r="U53" s="196">
        <v>59.88</v>
      </c>
      <c r="V53" s="196">
        <v>8.7799999999999994</v>
      </c>
      <c r="W53" s="196">
        <v>19.149999999999999</v>
      </c>
      <c r="X53" s="196">
        <v>62.46</v>
      </c>
      <c r="Y53" s="196">
        <v>0</v>
      </c>
      <c r="Z53">
        <v>0</v>
      </c>
      <c r="AA53" s="196">
        <v>15.16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81.53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117.84</v>
      </c>
      <c r="AQ53" s="196">
        <v>13.01</v>
      </c>
      <c r="AR53" s="196">
        <v>47.5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134.97</v>
      </c>
      <c r="L54" s="196">
        <v>101.56</v>
      </c>
      <c r="M54" s="196">
        <v>61.48</v>
      </c>
      <c r="N54" s="196">
        <v>50.01</v>
      </c>
      <c r="O54" s="196">
        <v>70.66</v>
      </c>
      <c r="P54" s="196">
        <v>23.5</v>
      </c>
      <c r="Q54" s="196">
        <v>3.24</v>
      </c>
      <c r="R54" s="196">
        <v>4.82</v>
      </c>
      <c r="S54" s="196">
        <v>0</v>
      </c>
      <c r="T54" s="196">
        <v>0</v>
      </c>
      <c r="U54" s="196">
        <v>59.88</v>
      </c>
      <c r="V54" s="196">
        <v>2.78</v>
      </c>
      <c r="W54" s="196">
        <v>19.149999999999999</v>
      </c>
      <c r="X54" s="196">
        <v>62.46</v>
      </c>
      <c r="Y54" s="196">
        <v>0</v>
      </c>
      <c r="Z54">
        <v>0</v>
      </c>
      <c r="AA54" s="196">
        <v>15.16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81.53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100.27</v>
      </c>
      <c r="AQ54" s="196">
        <v>13.01</v>
      </c>
      <c r="AR54" s="196">
        <v>47.5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134.97</v>
      </c>
      <c r="L55" s="196">
        <v>104.86</v>
      </c>
      <c r="M55" s="196">
        <v>61.48</v>
      </c>
      <c r="N55" s="196">
        <v>50.01</v>
      </c>
      <c r="O55" s="196">
        <v>70.66</v>
      </c>
      <c r="P55" s="196">
        <v>23.5</v>
      </c>
      <c r="Q55" s="196">
        <v>3</v>
      </c>
      <c r="R55" s="196">
        <v>4.82</v>
      </c>
      <c r="S55" s="196">
        <v>0</v>
      </c>
      <c r="T55" s="196">
        <v>0</v>
      </c>
      <c r="U55" s="196">
        <v>59.88</v>
      </c>
      <c r="V55" s="196">
        <v>2.89</v>
      </c>
      <c r="W55" s="196">
        <v>19.149999999999999</v>
      </c>
      <c r="X55" s="196">
        <v>62.46</v>
      </c>
      <c r="Y55" s="196">
        <v>0</v>
      </c>
      <c r="Z55">
        <v>0</v>
      </c>
      <c r="AA55" s="196">
        <v>15.16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84.02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57.25</v>
      </c>
      <c r="AQ55" s="196">
        <v>14.13</v>
      </c>
      <c r="AR55" s="196">
        <v>47.5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134.97</v>
      </c>
      <c r="L56" s="196">
        <v>105.43</v>
      </c>
      <c r="M56" s="196">
        <v>61.48</v>
      </c>
      <c r="N56" s="196">
        <v>50.01</v>
      </c>
      <c r="O56" s="196">
        <v>70.66</v>
      </c>
      <c r="P56" s="196">
        <v>23.5</v>
      </c>
      <c r="Q56" s="196">
        <v>4.0599999999999996</v>
      </c>
      <c r="R56" s="196">
        <v>4.82</v>
      </c>
      <c r="S56" s="196">
        <v>0</v>
      </c>
      <c r="T56" s="196">
        <v>0</v>
      </c>
      <c r="U56" s="196">
        <v>59.88</v>
      </c>
      <c r="V56" s="196">
        <v>2.89</v>
      </c>
      <c r="W56" s="196">
        <v>19.149999999999999</v>
      </c>
      <c r="X56" s="196">
        <v>62.46</v>
      </c>
      <c r="Y56" s="196">
        <v>0</v>
      </c>
      <c r="Z56">
        <v>0</v>
      </c>
      <c r="AA56" s="196">
        <v>15.16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84.02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57.25</v>
      </c>
      <c r="AQ56" s="196">
        <v>14.13</v>
      </c>
      <c r="AR56" s="196">
        <v>47.5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134.97</v>
      </c>
      <c r="L57" s="196">
        <v>105.43</v>
      </c>
      <c r="M57" s="196">
        <v>61.48</v>
      </c>
      <c r="N57" s="196">
        <v>50.01</v>
      </c>
      <c r="O57" s="196">
        <v>70.66</v>
      </c>
      <c r="P57" s="196">
        <v>23.5</v>
      </c>
      <c r="Q57" s="196">
        <v>4.0599999999999996</v>
      </c>
      <c r="R57" s="196">
        <v>4.82</v>
      </c>
      <c r="S57" s="196">
        <v>0</v>
      </c>
      <c r="T57" s="196">
        <v>0</v>
      </c>
      <c r="U57" s="196">
        <v>59.88</v>
      </c>
      <c r="V57" s="196">
        <v>2.89</v>
      </c>
      <c r="W57" s="196">
        <v>19.149999999999999</v>
      </c>
      <c r="X57" s="196">
        <v>62.46</v>
      </c>
      <c r="Y57" s="196">
        <v>0</v>
      </c>
      <c r="Z57">
        <v>0</v>
      </c>
      <c r="AA57" s="196">
        <v>15.16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84.02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77.13</v>
      </c>
      <c r="AQ57" s="196">
        <v>14.46</v>
      </c>
      <c r="AR57" s="196">
        <v>47.5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134.97</v>
      </c>
      <c r="L58" s="196">
        <v>105.26</v>
      </c>
      <c r="M58" s="196">
        <v>61.48</v>
      </c>
      <c r="N58" s="196">
        <v>50.01</v>
      </c>
      <c r="O58" s="196">
        <v>70.66</v>
      </c>
      <c r="P58" s="196">
        <v>23.5</v>
      </c>
      <c r="Q58" s="196">
        <v>4.0599999999999996</v>
      </c>
      <c r="R58" s="196">
        <v>4.82</v>
      </c>
      <c r="S58" s="196">
        <v>0</v>
      </c>
      <c r="T58" s="196">
        <v>0</v>
      </c>
      <c r="U58" s="196">
        <v>59.88</v>
      </c>
      <c r="V58" s="196">
        <v>2.89</v>
      </c>
      <c r="W58" s="196">
        <v>19.149999999999999</v>
      </c>
      <c r="X58" s="196">
        <v>62.46</v>
      </c>
      <c r="Y58" s="196">
        <v>0</v>
      </c>
      <c r="Z58">
        <v>0</v>
      </c>
      <c r="AA58" s="196">
        <v>15.16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84.02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91.59</v>
      </c>
      <c r="AQ58" s="196">
        <v>14.46</v>
      </c>
      <c r="AR58" s="196">
        <v>47.5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134.97</v>
      </c>
      <c r="L59" s="196">
        <v>101.67</v>
      </c>
      <c r="M59" s="196">
        <v>61.48</v>
      </c>
      <c r="N59" s="196">
        <v>50.01</v>
      </c>
      <c r="O59" s="196">
        <v>70.66</v>
      </c>
      <c r="P59" s="196">
        <v>23.5</v>
      </c>
      <c r="Q59" s="196">
        <v>2.41</v>
      </c>
      <c r="R59" s="196">
        <v>4.82</v>
      </c>
      <c r="S59" s="196">
        <v>0</v>
      </c>
      <c r="T59" s="196">
        <v>0</v>
      </c>
      <c r="U59" s="196">
        <v>59.88</v>
      </c>
      <c r="V59" s="196">
        <v>2.89</v>
      </c>
      <c r="W59" s="196">
        <v>19.149999999999999</v>
      </c>
      <c r="X59" s="196">
        <v>62.46</v>
      </c>
      <c r="Y59" s="196">
        <v>0</v>
      </c>
      <c r="Z59">
        <v>0</v>
      </c>
      <c r="AA59" s="196">
        <v>15.16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82.25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117.84</v>
      </c>
      <c r="AQ59" s="196">
        <v>14.46</v>
      </c>
      <c r="AR59" s="196">
        <v>47.5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134.97</v>
      </c>
      <c r="L60" s="196">
        <v>102.56</v>
      </c>
      <c r="M60" s="196">
        <v>61.48</v>
      </c>
      <c r="N60" s="196">
        <v>50.01</v>
      </c>
      <c r="O60" s="196">
        <v>70.66</v>
      </c>
      <c r="P60" s="196">
        <v>23.5</v>
      </c>
      <c r="Q60" s="196">
        <v>2.41</v>
      </c>
      <c r="R60" s="196">
        <v>17.95</v>
      </c>
      <c r="S60" s="196">
        <v>0</v>
      </c>
      <c r="T60" s="196">
        <v>0</v>
      </c>
      <c r="U60" s="196">
        <v>59.88</v>
      </c>
      <c r="V60" s="196">
        <v>8.7799999999999994</v>
      </c>
      <c r="W60" s="196">
        <v>19.149999999999999</v>
      </c>
      <c r="X60" s="196">
        <v>62.46</v>
      </c>
      <c r="Y60" s="196">
        <v>0</v>
      </c>
      <c r="Z60">
        <v>0</v>
      </c>
      <c r="AA60" s="196">
        <v>15.16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82.25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117.84</v>
      </c>
      <c r="AQ60" s="196">
        <v>14.46</v>
      </c>
      <c r="AR60" s="196">
        <v>47.5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134.97</v>
      </c>
      <c r="L61" s="196">
        <v>101.67</v>
      </c>
      <c r="M61" s="196">
        <v>61.48</v>
      </c>
      <c r="N61" s="196">
        <v>50.01</v>
      </c>
      <c r="O61" s="196">
        <v>70.66</v>
      </c>
      <c r="P61" s="196">
        <v>23.5</v>
      </c>
      <c r="Q61" s="196">
        <v>2.41</v>
      </c>
      <c r="R61" s="196">
        <v>17.95</v>
      </c>
      <c r="S61" s="196">
        <v>0</v>
      </c>
      <c r="T61" s="196">
        <v>0</v>
      </c>
      <c r="U61" s="196">
        <v>59.88</v>
      </c>
      <c r="V61" s="196">
        <v>8.7799999999999994</v>
      </c>
      <c r="W61" s="196">
        <v>19.149999999999999</v>
      </c>
      <c r="X61" s="196">
        <v>62.46</v>
      </c>
      <c r="Y61" s="196">
        <v>0</v>
      </c>
      <c r="Z61">
        <v>0</v>
      </c>
      <c r="AA61" s="196">
        <v>15.16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82.25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117.84</v>
      </c>
      <c r="AQ61" s="196">
        <v>38.200000000000003</v>
      </c>
      <c r="AR61" s="196">
        <v>47.5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154.26</v>
      </c>
      <c r="L62" s="196">
        <v>101.67</v>
      </c>
      <c r="M62" s="196">
        <v>61.48</v>
      </c>
      <c r="N62" s="196">
        <v>50.01</v>
      </c>
      <c r="O62" s="196">
        <v>70.66</v>
      </c>
      <c r="P62" s="196">
        <v>23.5</v>
      </c>
      <c r="Q62" s="196">
        <v>2.41</v>
      </c>
      <c r="R62" s="196">
        <v>17.95</v>
      </c>
      <c r="S62" s="196">
        <v>0</v>
      </c>
      <c r="T62" s="196">
        <v>0</v>
      </c>
      <c r="U62" s="196">
        <v>59.88</v>
      </c>
      <c r="V62" s="196">
        <v>8.7799999999999994</v>
      </c>
      <c r="W62" s="196">
        <v>19.149999999999999</v>
      </c>
      <c r="X62" s="196">
        <v>62.46</v>
      </c>
      <c r="Y62" s="196">
        <v>0</v>
      </c>
      <c r="Z62">
        <v>0</v>
      </c>
      <c r="AA62" s="196">
        <v>15.16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82.25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117.84</v>
      </c>
      <c r="AQ62" s="196">
        <v>38.200000000000003</v>
      </c>
      <c r="AR62" s="196">
        <v>47.5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178.36</v>
      </c>
      <c r="L63" s="196">
        <v>101.13</v>
      </c>
      <c r="M63" s="196">
        <v>61.48</v>
      </c>
      <c r="N63" s="196">
        <v>50.01</v>
      </c>
      <c r="O63" s="196">
        <v>70.66</v>
      </c>
      <c r="P63" s="196">
        <v>23.5</v>
      </c>
      <c r="Q63" s="196">
        <v>2.41</v>
      </c>
      <c r="R63" s="196">
        <v>17.95</v>
      </c>
      <c r="S63" s="196">
        <v>0</v>
      </c>
      <c r="T63" s="196">
        <v>0</v>
      </c>
      <c r="U63" s="196">
        <v>59.88</v>
      </c>
      <c r="V63" s="196">
        <v>8.7799999999999994</v>
      </c>
      <c r="W63" s="196">
        <v>19.149999999999999</v>
      </c>
      <c r="X63" s="196">
        <v>62.46</v>
      </c>
      <c r="Y63" s="196">
        <v>0</v>
      </c>
      <c r="Z63">
        <v>0</v>
      </c>
      <c r="AA63" s="196">
        <v>15.16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75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117.84</v>
      </c>
      <c r="AQ63" s="196">
        <v>38.200000000000003</v>
      </c>
      <c r="AR63" s="196">
        <v>47.5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202.46</v>
      </c>
      <c r="L64" s="196">
        <v>101.13</v>
      </c>
      <c r="M64" s="196">
        <v>61.48</v>
      </c>
      <c r="N64" s="196">
        <v>50.01</v>
      </c>
      <c r="O64" s="196">
        <v>70.66</v>
      </c>
      <c r="P64" s="196">
        <v>23.5</v>
      </c>
      <c r="Q64" s="196">
        <v>2.41</v>
      </c>
      <c r="R64" s="196">
        <v>17.95</v>
      </c>
      <c r="S64" s="196">
        <v>0</v>
      </c>
      <c r="T64" s="196">
        <v>0</v>
      </c>
      <c r="U64" s="196">
        <v>59.88</v>
      </c>
      <c r="V64" s="196">
        <v>8.7799999999999994</v>
      </c>
      <c r="W64" s="196">
        <v>19.149999999999999</v>
      </c>
      <c r="X64" s="196">
        <v>62.46</v>
      </c>
      <c r="Y64" s="196">
        <v>0</v>
      </c>
      <c r="Z64">
        <v>0</v>
      </c>
      <c r="AA64" s="196">
        <v>15.16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75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117.84</v>
      </c>
      <c r="AQ64" s="196">
        <v>38.200000000000003</v>
      </c>
      <c r="AR64" s="196">
        <v>47.5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202.46</v>
      </c>
      <c r="L65" s="196">
        <v>101.13</v>
      </c>
      <c r="M65" s="196">
        <v>61.48</v>
      </c>
      <c r="N65" s="196">
        <v>50.01</v>
      </c>
      <c r="O65" s="196">
        <v>70.66</v>
      </c>
      <c r="P65" s="196">
        <v>23.5</v>
      </c>
      <c r="Q65" s="196">
        <v>2.41</v>
      </c>
      <c r="R65" s="196">
        <v>17.95</v>
      </c>
      <c r="S65" s="196">
        <v>0</v>
      </c>
      <c r="T65" s="196">
        <v>0</v>
      </c>
      <c r="U65" s="196">
        <v>59.88</v>
      </c>
      <c r="V65" s="196">
        <v>8.7799999999999994</v>
      </c>
      <c r="W65" s="196">
        <v>19.149999999999999</v>
      </c>
      <c r="X65" s="196">
        <v>62.46</v>
      </c>
      <c r="Y65" s="196">
        <v>0</v>
      </c>
      <c r="Z65">
        <v>0</v>
      </c>
      <c r="AA65" s="196">
        <v>15.16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75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117.84</v>
      </c>
      <c r="AQ65" s="196">
        <v>38.200000000000003</v>
      </c>
      <c r="AR65" s="196">
        <v>47.5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245.65</v>
      </c>
      <c r="L66" s="196">
        <v>101.13</v>
      </c>
      <c r="M66" s="196">
        <v>61.48</v>
      </c>
      <c r="N66" s="196">
        <v>50.01</v>
      </c>
      <c r="O66" s="196">
        <v>70.66</v>
      </c>
      <c r="P66" s="196">
        <v>23.5</v>
      </c>
      <c r="Q66" s="196">
        <v>2.41</v>
      </c>
      <c r="R66" s="196">
        <v>17.95</v>
      </c>
      <c r="S66" s="196">
        <v>0</v>
      </c>
      <c r="T66" s="196">
        <v>0</v>
      </c>
      <c r="U66" s="196">
        <v>59.88</v>
      </c>
      <c r="V66" s="196">
        <v>8.7799999999999994</v>
      </c>
      <c r="W66" s="196">
        <v>19.149999999999999</v>
      </c>
      <c r="X66" s="196">
        <v>62.46</v>
      </c>
      <c r="Y66" s="196">
        <v>0</v>
      </c>
      <c r="Z66">
        <v>0</v>
      </c>
      <c r="AA66" s="196">
        <v>15.16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75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117.84</v>
      </c>
      <c r="AQ66" s="196">
        <v>38.200000000000003</v>
      </c>
      <c r="AR66" s="196">
        <v>47.3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245.65</v>
      </c>
      <c r="L67" s="196">
        <v>144.51</v>
      </c>
      <c r="M67" s="196">
        <v>61.48</v>
      </c>
      <c r="N67" s="196">
        <v>50.01</v>
      </c>
      <c r="O67" s="196">
        <v>70.66</v>
      </c>
      <c r="P67" s="196">
        <v>23.5</v>
      </c>
      <c r="Q67" s="196">
        <v>7.51</v>
      </c>
      <c r="R67" s="196">
        <v>17.95</v>
      </c>
      <c r="S67" s="196">
        <v>0</v>
      </c>
      <c r="T67" s="196">
        <v>0</v>
      </c>
      <c r="U67" s="196">
        <v>59.88</v>
      </c>
      <c r="V67" s="196">
        <v>8.7799999999999994</v>
      </c>
      <c r="W67" s="196">
        <v>19.149999999999999</v>
      </c>
      <c r="X67" s="196">
        <v>62.46</v>
      </c>
      <c r="Y67" s="196">
        <v>0</v>
      </c>
      <c r="Z67">
        <v>0</v>
      </c>
      <c r="AA67" s="196">
        <v>15.16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75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117.84</v>
      </c>
      <c r="AQ67" s="196">
        <v>38.200000000000003</v>
      </c>
      <c r="AR67" s="196">
        <v>36.75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245.65</v>
      </c>
      <c r="L68" s="196">
        <v>192.72</v>
      </c>
      <c r="M68" s="196">
        <v>61.48</v>
      </c>
      <c r="N68" s="196">
        <v>50.01</v>
      </c>
      <c r="O68" s="196">
        <v>70.66</v>
      </c>
      <c r="P68" s="196">
        <v>23.5</v>
      </c>
      <c r="Q68" s="196">
        <v>7.74</v>
      </c>
      <c r="R68" s="196">
        <v>17.95</v>
      </c>
      <c r="S68" s="196">
        <v>0</v>
      </c>
      <c r="T68" s="196">
        <v>0</v>
      </c>
      <c r="U68" s="196">
        <v>59.88</v>
      </c>
      <c r="V68" s="196">
        <v>8.7799999999999994</v>
      </c>
      <c r="W68" s="196">
        <v>19.149999999999999</v>
      </c>
      <c r="X68" s="196">
        <v>62.46</v>
      </c>
      <c r="Y68" s="196">
        <v>0</v>
      </c>
      <c r="Z68">
        <v>0</v>
      </c>
      <c r="AA68" s="196">
        <v>15.16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75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117.84</v>
      </c>
      <c r="AQ68" s="196">
        <v>38.200000000000003</v>
      </c>
      <c r="AR68" s="196">
        <v>26.97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245.65</v>
      </c>
      <c r="L69" s="196">
        <v>192.72</v>
      </c>
      <c r="M69" s="196">
        <v>61.48</v>
      </c>
      <c r="N69" s="196">
        <v>50.01</v>
      </c>
      <c r="O69" s="196">
        <v>70.66</v>
      </c>
      <c r="P69" s="196">
        <v>23.5</v>
      </c>
      <c r="Q69" s="196">
        <v>8.7100000000000009</v>
      </c>
      <c r="R69" s="196">
        <v>17.95</v>
      </c>
      <c r="S69" s="196">
        <v>0</v>
      </c>
      <c r="T69" s="196">
        <v>0</v>
      </c>
      <c r="U69" s="196">
        <v>59.88</v>
      </c>
      <c r="V69" s="196">
        <v>8.7799999999999994</v>
      </c>
      <c r="W69" s="196">
        <v>19.149999999999999</v>
      </c>
      <c r="X69" s="196">
        <v>62.46</v>
      </c>
      <c r="Y69" s="196">
        <v>0</v>
      </c>
      <c r="Z69">
        <v>0</v>
      </c>
      <c r="AA69" s="196">
        <v>15.16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75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117.84</v>
      </c>
      <c r="AQ69" s="196">
        <v>38.200000000000003</v>
      </c>
      <c r="AR69" s="196">
        <v>9.5399999999999991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245.65</v>
      </c>
      <c r="L70" s="196">
        <v>192.72</v>
      </c>
      <c r="M70" s="196">
        <v>61.48</v>
      </c>
      <c r="N70" s="196">
        <v>50.01</v>
      </c>
      <c r="O70" s="196">
        <v>70.66</v>
      </c>
      <c r="P70" s="196">
        <v>23.5</v>
      </c>
      <c r="Q70" s="196">
        <v>8.7100000000000009</v>
      </c>
      <c r="R70" s="196">
        <v>17.95</v>
      </c>
      <c r="S70" s="196">
        <v>0</v>
      </c>
      <c r="T70" s="196">
        <v>0</v>
      </c>
      <c r="U70" s="196">
        <v>59.88</v>
      </c>
      <c r="V70" s="196">
        <v>8.7799999999999994</v>
      </c>
      <c r="W70" s="196">
        <v>19.149999999999999</v>
      </c>
      <c r="X70" s="196">
        <v>62.46</v>
      </c>
      <c r="Y70" s="196">
        <v>0</v>
      </c>
      <c r="Z70">
        <v>0</v>
      </c>
      <c r="AA70" s="196">
        <v>15.16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99.61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117.84</v>
      </c>
      <c r="AQ70" s="196">
        <v>38.200000000000003</v>
      </c>
      <c r="AR70" s="196">
        <v>4.04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245.65</v>
      </c>
      <c r="L71" s="196">
        <v>192.72</v>
      </c>
      <c r="M71" s="196">
        <v>61.48</v>
      </c>
      <c r="N71" s="196">
        <v>50.01</v>
      </c>
      <c r="O71" s="196">
        <v>70.66</v>
      </c>
      <c r="P71" s="196">
        <v>23.5</v>
      </c>
      <c r="Q71" s="196">
        <v>7.88</v>
      </c>
      <c r="R71" s="196">
        <v>17.95</v>
      </c>
      <c r="S71" s="196">
        <v>0</v>
      </c>
      <c r="T71" s="196">
        <v>0</v>
      </c>
      <c r="U71" s="196">
        <v>59.88</v>
      </c>
      <c r="V71" s="196">
        <v>8.86</v>
      </c>
      <c r="W71" s="196">
        <v>19.2</v>
      </c>
      <c r="X71" s="196">
        <v>62.55</v>
      </c>
      <c r="Y71" s="196">
        <v>0</v>
      </c>
      <c r="Z71">
        <v>0</v>
      </c>
      <c r="AA71" s="196">
        <v>15.67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137.22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117.84</v>
      </c>
      <c r="AQ71" s="196">
        <v>38.200000000000003</v>
      </c>
      <c r="AR71" s="196">
        <v>0.45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245.65</v>
      </c>
      <c r="L72" s="196">
        <v>192.72</v>
      </c>
      <c r="M72" s="196">
        <v>61.48</v>
      </c>
      <c r="N72" s="196">
        <v>50.01</v>
      </c>
      <c r="O72" s="196">
        <v>70.66</v>
      </c>
      <c r="P72" s="196">
        <v>23.5</v>
      </c>
      <c r="Q72" s="196">
        <v>7.88</v>
      </c>
      <c r="R72" s="196">
        <v>17.95</v>
      </c>
      <c r="S72" s="196">
        <v>0</v>
      </c>
      <c r="T72" s="196">
        <v>0</v>
      </c>
      <c r="U72" s="196">
        <v>59.88</v>
      </c>
      <c r="V72" s="196">
        <v>8.8699999999999992</v>
      </c>
      <c r="W72" s="196">
        <v>19.2</v>
      </c>
      <c r="X72" s="196">
        <v>62.55</v>
      </c>
      <c r="Y72" s="196">
        <v>0</v>
      </c>
      <c r="Z72">
        <v>0</v>
      </c>
      <c r="AA72" s="196">
        <v>15.67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137.22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117.84</v>
      </c>
      <c r="AQ72" s="196">
        <v>38.200000000000003</v>
      </c>
      <c r="AR72" s="196">
        <v>0.37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245.65</v>
      </c>
      <c r="L73" s="196">
        <v>192.72</v>
      </c>
      <c r="M73" s="196">
        <v>61.48</v>
      </c>
      <c r="N73" s="196">
        <v>50.01</v>
      </c>
      <c r="O73" s="196">
        <v>70.66</v>
      </c>
      <c r="P73" s="196">
        <v>23.5</v>
      </c>
      <c r="Q73" s="196">
        <v>7.94</v>
      </c>
      <c r="R73" s="196">
        <v>17.95</v>
      </c>
      <c r="S73" s="196">
        <v>0</v>
      </c>
      <c r="T73" s="196">
        <v>0</v>
      </c>
      <c r="U73" s="196">
        <v>59.88</v>
      </c>
      <c r="V73" s="196">
        <v>88.78</v>
      </c>
      <c r="W73" s="196">
        <v>19.2</v>
      </c>
      <c r="X73" s="196">
        <v>62.55</v>
      </c>
      <c r="Y73" s="196">
        <v>0</v>
      </c>
      <c r="Z73">
        <v>0</v>
      </c>
      <c r="AA73" s="196">
        <v>15.67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137.22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117.84</v>
      </c>
      <c r="AQ73" s="196">
        <v>38.200000000000003</v>
      </c>
      <c r="AR73" s="196">
        <v>0.3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245.65</v>
      </c>
      <c r="L74" s="196">
        <v>192.72</v>
      </c>
      <c r="M74" s="196">
        <v>61.48</v>
      </c>
      <c r="N74" s="196">
        <v>50.01</v>
      </c>
      <c r="O74" s="196">
        <v>70.66</v>
      </c>
      <c r="P74" s="196">
        <v>23.5</v>
      </c>
      <c r="Q74" s="196">
        <v>7.94</v>
      </c>
      <c r="R74" s="196">
        <v>17.95</v>
      </c>
      <c r="S74" s="196">
        <v>0</v>
      </c>
      <c r="T74" s="196">
        <v>0</v>
      </c>
      <c r="U74" s="196">
        <v>59.88</v>
      </c>
      <c r="V74" s="196">
        <v>88.78</v>
      </c>
      <c r="W74" s="196">
        <v>19.2</v>
      </c>
      <c r="X74" s="196">
        <v>62.55</v>
      </c>
      <c r="Y74" s="196">
        <v>0</v>
      </c>
      <c r="Z74">
        <v>0</v>
      </c>
      <c r="AA74" s="196">
        <v>15.67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137.22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117.84</v>
      </c>
      <c r="AQ74" s="196">
        <v>38.200000000000003</v>
      </c>
      <c r="AR74" s="196">
        <v>0.23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245.65</v>
      </c>
      <c r="L75" s="196">
        <v>192.72</v>
      </c>
      <c r="M75" s="196">
        <v>61.48</v>
      </c>
      <c r="N75" s="196">
        <v>50.01</v>
      </c>
      <c r="O75" s="196">
        <v>70.66</v>
      </c>
      <c r="P75" s="196">
        <v>23.5</v>
      </c>
      <c r="Q75" s="196">
        <v>7.94</v>
      </c>
      <c r="R75" s="196">
        <v>17.95</v>
      </c>
      <c r="S75" s="196">
        <v>0</v>
      </c>
      <c r="T75" s="196">
        <v>0</v>
      </c>
      <c r="U75" s="196">
        <v>59.88</v>
      </c>
      <c r="V75" s="196">
        <v>88.78</v>
      </c>
      <c r="W75" s="196">
        <v>19.18</v>
      </c>
      <c r="X75" s="196">
        <v>62.53</v>
      </c>
      <c r="Y75" s="196">
        <v>0</v>
      </c>
      <c r="Z75">
        <v>0</v>
      </c>
      <c r="AA75" s="196">
        <v>15.67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99.61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117.84</v>
      </c>
      <c r="AQ75" s="196">
        <v>38.200000000000003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245.65</v>
      </c>
      <c r="L76" s="196">
        <v>192.72</v>
      </c>
      <c r="M76" s="196">
        <v>61.48</v>
      </c>
      <c r="N76" s="196">
        <v>50.01</v>
      </c>
      <c r="O76" s="196">
        <v>70.66</v>
      </c>
      <c r="P76" s="196">
        <v>23.5</v>
      </c>
      <c r="Q76" s="196">
        <v>7.94</v>
      </c>
      <c r="R76" s="196">
        <v>17.95</v>
      </c>
      <c r="S76" s="196">
        <v>0</v>
      </c>
      <c r="T76" s="196">
        <v>0</v>
      </c>
      <c r="U76" s="196">
        <v>59.88</v>
      </c>
      <c r="V76" s="196">
        <v>88.78</v>
      </c>
      <c r="W76" s="196">
        <v>19.18</v>
      </c>
      <c r="X76" s="196">
        <v>62.53</v>
      </c>
      <c r="Y76" s="196">
        <v>0</v>
      </c>
      <c r="Z76">
        <v>0</v>
      </c>
      <c r="AA76" s="196">
        <v>15.67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99.61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117.84</v>
      </c>
      <c r="AQ76" s="196">
        <v>38.200000000000003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245.65</v>
      </c>
      <c r="L77" s="196">
        <v>192.57</v>
      </c>
      <c r="M77" s="196">
        <v>61.48</v>
      </c>
      <c r="N77" s="196">
        <v>50.01</v>
      </c>
      <c r="O77" s="196">
        <v>70.66</v>
      </c>
      <c r="P77" s="196">
        <v>23.5</v>
      </c>
      <c r="Q77" s="196">
        <v>7.94</v>
      </c>
      <c r="R77" s="196">
        <v>17.95</v>
      </c>
      <c r="S77" s="196">
        <v>0</v>
      </c>
      <c r="T77" s="196">
        <v>0</v>
      </c>
      <c r="U77" s="196">
        <v>59.88</v>
      </c>
      <c r="V77" s="196">
        <v>88.78</v>
      </c>
      <c r="W77" s="196">
        <v>19.18</v>
      </c>
      <c r="X77" s="196">
        <v>62.53</v>
      </c>
      <c r="Y77" s="196">
        <v>0</v>
      </c>
      <c r="Z77">
        <v>0</v>
      </c>
      <c r="AA77" s="196">
        <v>15.67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99.61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117.84</v>
      </c>
      <c r="AQ77" s="196">
        <v>38.200000000000003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245.65</v>
      </c>
      <c r="L78" s="196">
        <v>192.57</v>
      </c>
      <c r="M78" s="196">
        <v>61.48</v>
      </c>
      <c r="N78" s="196">
        <v>50.01</v>
      </c>
      <c r="O78" s="196">
        <v>70.66</v>
      </c>
      <c r="P78" s="196">
        <v>23.5</v>
      </c>
      <c r="Q78" s="196">
        <v>7.94</v>
      </c>
      <c r="R78" s="196">
        <v>17.95</v>
      </c>
      <c r="S78" s="196">
        <v>0</v>
      </c>
      <c r="T78" s="196">
        <v>0</v>
      </c>
      <c r="U78" s="196">
        <v>59.88</v>
      </c>
      <c r="V78" s="196">
        <v>20.29</v>
      </c>
      <c r="W78" s="196">
        <v>19.18</v>
      </c>
      <c r="X78" s="196">
        <v>62.53</v>
      </c>
      <c r="Y78" s="196">
        <v>0</v>
      </c>
      <c r="Z78">
        <v>0</v>
      </c>
      <c r="AA78" s="196">
        <v>15.67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99.61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117.84</v>
      </c>
      <c r="AQ78" s="196">
        <v>38.200000000000003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245.65</v>
      </c>
      <c r="L79" s="196">
        <v>192.57</v>
      </c>
      <c r="M79" s="196">
        <v>61.48</v>
      </c>
      <c r="N79" s="196">
        <v>50.01</v>
      </c>
      <c r="O79" s="196">
        <v>70.66</v>
      </c>
      <c r="P79" s="196">
        <v>23.5</v>
      </c>
      <c r="Q79" s="196">
        <v>8.16</v>
      </c>
      <c r="R79" s="196">
        <v>17.95</v>
      </c>
      <c r="S79" s="196">
        <v>0</v>
      </c>
      <c r="T79" s="196">
        <v>0</v>
      </c>
      <c r="U79" s="196">
        <v>59.88</v>
      </c>
      <c r="V79" s="196">
        <v>8.7799999999999994</v>
      </c>
      <c r="W79" s="196">
        <v>19.149999999999999</v>
      </c>
      <c r="X79" s="196">
        <v>62.53</v>
      </c>
      <c r="Y79" s="196">
        <v>0</v>
      </c>
      <c r="Z79">
        <v>0</v>
      </c>
      <c r="AA79" s="196">
        <v>15.67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75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117.84</v>
      </c>
      <c r="AQ79" s="196">
        <v>38.200000000000003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245.65</v>
      </c>
      <c r="L80" s="196">
        <v>192.57</v>
      </c>
      <c r="M80" s="196">
        <v>61.48</v>
      </c>
      <c r="N80" s="196">
        <v>50.01</v>
      </c>
      <c r="O80" s="196">
        <v>70.66</v>
      </c>
      <c r="P80" s="196">
        <v>23.5</v>
      </c>
      <c r="Q80" s="196">
        <v>8.25</v>
      </c>
      <c r="R80" s="196">
        <v>17.95</v>
      </c>
      <c r="S80" s="196">
        <v>0</v>
      </c>
      <c r="T80" s="196">
        <v>0</v>
      </c>
      <c r="U80" s="196">
        <v>59.88</v>
      </c>
      <c r="V80" s="196">
        <v>8.7799999999999994</v>
      </c>
      <c r="W80" s="196">
        <v>19.149999999999999</v>
      </c>
      <c r="X80" s="196">
        <v>62.53</v>
      </c>
      <c r="Y80" s="196">
        <v>0</v>
      </c>
      <c r="Z80">
        <v>0</v>
      </c>
      <c r="AA80" s="196">
        <v>15.67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75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117.84</v>
      </c>
      <c r="AQ80" s="196">
        <v>38.200000000000003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245.65</v>
      </c>
      <c r="L81" s="196">
        <v>144.37</v>
      </c>
      <c r="M81" s="196">
        <v>61.48</v>
      </c>
      <c r="N81" s="196">
        <v>50.01</v>
      </c>
      <c r="O81" s="196">
        <v>70.66</v>
      </c>
      <c r="P81" s="196">
        <v>23.5</v>
      </c>
      <c r="Q81" s="196">
        <v>2.89</v>
      </c>
      <c r="R81" s="196">
        <v>17.95</v>
      </c>
      <c r="S81" s="196">
        <v>0</v>
      </c>
      <c r="T81" s="196">
        <v>0</v>
      </c>
      <c r="U81" s="196">
        <v>59.88</v>
      </c>
      <c r="V81" s="196">
        <v>8.7799999999999994</v>
      </c>
      <c r="W81" s="196">
        <v>19.149999999999999</v>
      </c>
      <c r="X81" s="196">
        <v>62.46</v>
      </c>
      <c r="Y81" s="196">
        <v>0</v>
      </c>
      <c r="Z81">
        <v>0</v>
      </c>
      <c r="AA81" s="196">
        <v>15.67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75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117.84</v>
      </c>
      <c r="AQ81" s="196">
        <v>38.200000000000003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245.65</v>
      </c>
      <c r="L82" s="196">
        <v>144.37</v>
      </c>
      <c r="M82" s="196">
        <v>61.48</v>
      </c>
      <c r="N82" s="196">
        <v>50.01</v>
      </c>
      <c r="O82" s="196">
        <v>70.66</v>
      </c>
      <c r="P82" s="196">
        <v>23.5</v>
      </c>
      <c r="Q82" s="196">
        <v>2.89</v>
      </c>
      <c r="R82" s="196">
        <v>17.95</v>
      </c>
      <c r="S82" s="196">
        <v>0</v>
      </c>
      <c r="T82" s="196">
        <v>0</v>
      </c>
      <c r="U82" s="196">
        <v>59.88</v>
      </c>
      <c r="V82" s="196">
        <v>8.7799999999999994</v>
      </c>
      <c r="W82" s="196">
        <v>19.149999999999999</v>
      </c>
      <c r="X82" s="196">
        <v>62.46</v>
      </c>
      <c r="Y82" s="196">
        <v>0</v>
      </c>
      <c r="Z82">
        <v>0</v>
      </c>
      <c r="AA82" s="196">
        <v>15.67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75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117.84</v>
      </c>
      <c r="AQ82" s="196">
        <v>38.200000000000003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254.8</v>
      </c>
      <c r="L83" s="196">
        <v>145.37</v>
      </c>
      <c r="M83" s="196">
        <v>61.48</v>
      </c>
      <c r="N83" s="196">
        <v>50.01</v>
      </c>
      <c r="O83" s="196">
        <v>70.66</v>
      </c>
      <c r="P83" s="196">
        <v>23.5</v>
      </c>
      <c r="Q83" s="196">
        <v>4.88</v>
      </c>
      <c r="R83" s="196">
        <v>17.95</v>
      </c>
      <c r="S83" s="196">
        <v>0</v>
      </c>
      <c r="T83" s="196">
        <v>0</v>
      </c>
      <c r="U83" s="196">
        <v>59.88</v>
      </c>
      <c r="V83" s="196">
        <v>8.7799999999999994</v>
      </c>
      <c r="W83" s="196">
        <v>19.149999999999999</v>
      </c>
      <c r="X83" s="196">
        <v>62.46</v>
      </c>
      <c r="Y83" s="196">
        <v>0</v>
      </c>
      <c r="Z83">
        <v>0</v>
      </c>
      <c r="AA83" s="196">
        <v>15.67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75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117.84</v>
      </c>
      <c r="AQ83" s="196">
        <v>38.200000000000003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245.65</v>
      </c>
      <c r="L84" s="196">
        <v>145.37</v>
      </c>
      <c r="M84" s="196">
        <v>61.48</v>
      </c>
      <c r="N84" s="196">
        <v>50.01</v>
      </c>
      <c r="O84" s="196">
        <v>70.66</v>
      </c>
      <c r="P84" s="196">
        <v>23.5</v>
      </c>
      <c r="Q84" s="196">
        <v>4.88</v>
      </c>
      <c r="R84" s="196">
        <v>17.95</v>
      </c>
      <c r="S84" s="196">
        <v>0</v>
      </c>
      <c r="T84" s="196">
        <v>0</v>
      </c>
      <c r="U84" s="196">
        <v>59.88</v>
      </c>
      <c r="V84" s="196">
        <v>8.7799999999999994</v>
      </c>
      <c r="W84" s="196">
        <v>19.149999999999999</v>
      </c>
      <c r="X84" s="196">
        <v>62.46</v>
      </c>
      <c r="Y84" s="196">
        <v>0</v>
      </c>
      <c r="Z84">
        <v>0</v>
      </c>
      <c r="AA84" s="196">
        <v>15.67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79.25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117.84</v>
      </c>
      <c r="AQ84" s="196">
        <v>38.200000000000003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245.65</v>
      </c>
      <c r="L85" s="196">
        <v>145.13</v>
      </c>
      <c r="M85" s="196">
        <v>61.48</v>
      </c>
      <c r="N85" s="196">
        <v>50.01</v>
      </c>
      <c r="O85" s="196">
        <v>70.66</v>
      </c>
      <c r="P85" s="196">
        <v>23.5</v>
      </c>
      <c r="Q85" s="196">
        <v>4.88</v>
      </c>
      <c r="R85" s="196">
        <v>17.95</v>
      </c>
      <c r="S85" s="196">
        <v>0</v>
      </c>
      <c r="T85" s="196">
        <v>0</v>
      </c>
      <c r="U85" s="196">
        <v>59.88</v>
      </c>
      <c r="V85" s="196">
        <v>8.7799999999999994</v>
      </c>
      <c r="W85" s="196">
        <v>19.149999999999999</v>
      </c>
      <c r="X85" s="196">
        <v>62.46</v>
      </c>
      <c r="Y85" s="196">
        <v>0</v>
      </c>
      <c r="Z85">
        <v>0</v>
      </c>
      <c r="AA85" s="196">
        <v>15.67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79.25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117.84</v>
      </c>
      <c r="AQ85" s="196">
        <v>38.200000000000003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245.65</v>
      </c>
      <c r="L86" s="196">
        <v>141.99</v>
      </c>
      <c r="M86" s="196">
        <v>61.48</v>
      </c>
      <c r="N86" s="196">
        <v>50.01</v>
      </c>
      <c r="O86" s="196">
        <v>70.66</v>
      </c>
      <c r="P86" s="196">
        <v>23.5</v>
      </c>
      <c r="Q86" s="196">
        <v>6.02</v>
      </c>
      <c r="R86" s="196">
        <v>17.95</v>
      </c>
      <c r="S86" s="196">
        <v>0</v>
      </c>
      <c r="T86" s="196">
        <v>0</v>
      </c>
      <c r="U86" s="196">
        <v>59.88</v>
      </c>
      <c r="V86" s="196">
        <v>8.7799999999999994</v>
      </c>
      <c r="W86" s="196">
        <v>19.149999999999999</v>
      </c>
      <c r="X86" s="196">
        <v>62.46</v>
      </c>
      <c r="Y86" s="196">
        <v>0</v>
      </c>
      <c r="Z86">
        <v>0</v>
      </c>
      <c r="AA86" s="196">
        <v>15.67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84.02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117.84</v>
      </c>
      <c r="AQ86" s="196">
        <v>38.200000000000003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245.65</v>
      </c>
      <c r="L87" s="196">
        <v>109.68</v>
      </c>
      <c r="M87" s="196">
        <v>61.48</v>
      </c>
      <c r="N87" s="196">
        <v>50.01</v>
      </c>
      <c r="O87" s="196">
        <v>70.66</v>
      </c>
      <c r="P87" s="196">
        <v>23.5</v>
      </c>
      <c r="Q87" s="196">
        <v>6.02</v>
      </c>
      <c r="R87" s="196">
        <v>17.95</v>
      </c>
      <c r="S87" s="196">
        <v>3.72</v>
      </c>
      <c r="T87" s="196">
        <v>0</v>
      </c>
      <c r="U87" s="196">
        <v>59.88</v>
      </c>
      <c r="V87" s="196">
        <v>8.7799999999999994</v>
      </c>
      <c r="W87" s="196">
        <v>19.149999999999999</v>
      </c>
      <c r="X87" s="196">
        <v>62.46</v>
      </c>
      <c r="Y87" s="196">
        <v>0</v>
      </c>
      <c r="Z87">
        <v>0</v>
      </c>
      <c r="AA87" s="196">
        <v>15.67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84.02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117.84</v>
      </c>
      <c r="AQ87" s="196">
        <v>38.200000000000003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245.65</v>
      </c>
      <c r="L88" s="196">
        <v>105.72</v>
      </c>
      <c r="M88" s="196">
        <v>61.48</v>
      </c>
      <c r="N88" s="196">
        <v>50.01</v>
      </c>
      <c r="O88" s="196">
        <v>70.66</v>
      </c>
      <c r="P88" s="196">
        <v>23.5</v>
      </c>
      <c r="Q88" s="196">
        <v>6.02</v>
      </c>
      <c r="R88" s="196">
        <v>17.96</v>
      </c>
      <c r="S88" s="196">
        <v>3.72</v>
      </c>
      <c r="T88" s="196">
        <v>0</v>
      </c>
      <c r="U88" s="196">
        <v>59.88</v>
      </c>
      <c r="V88" s="196">
        <v>8.77</v>
      </c>
      <c r="W88" s="196">
        <v>19.149999999999999</v>
      </c>
      <c r="X88" s="196">
        <v>62.46</v>
      </c>
      <c r="Y88" s="196">
        <v>0</v>
      </c>
      <c r="Z88">
        <v>0</v>
      </c>
      <c r="AA88" s="196">
        <v>15.67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84.02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117.84</v>
      </c>
      <c r="AQ88" s="196">
        <v>38.200000000000003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231.38</v>
      </c>
      <c r="L89" s="196">
        <v>105.72</v>
      </c>
      <c r="M89" s="196">
        <v>61.48</v>
      </c>
      <c r="N89" s="196">
        <v>50.01</v>
      </c>
      <c r="O89" s="196">
        <v>70.66</v>
      </c>
      <c r="P89" s="196">
        <v>23.5</v>
      </c>
      <c r="Q89" s="196">
        <v>6.02</v>
      </c>
      <c r="R89" s="196">
        <v>17.96</v>
      </c>
      <c r="S89" s="196">
        <v>3.72</v>
      </c>
      <c r="T89" s="196">
        <v>0</v>
      </c>
      <c r="U89" s="196">
        <v>59.88</v>
      </c>
      <c r="V89" s="196">
        <v>8.77</v>
      </c>
      <c r="W89" s="196">
        <v>19.149999999999999</v>
      </c>
      <c r="X89" s="196">
        <v>62.46</v>
      </c>
      <c r="Y89" s="196">
        <v>0</v>
      </c>
      <c r="Z89">
        <v>0</v>
      </c>
      <c r="AA89" s="196">
        <v>15.67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84.02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117.84</v>
      </c>
      <c r="AQ89" s="196">
        <v>38.200000000000003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212.1</v>
      </c>
      <c r="L90" s="196">
        <v>105.72</v>
      </c>
      <c r="M90" s="196">
        <v>61.48</v>
      </c>
      <c r="N90" s="196">
        <v>50.01</v>
      </c>
      <c r="O90" s="196">
        <v>70.66</v>
      </c>
      <c r="P90" s="196">
        <v>23.5</v>
      </c>
      <c r="Q90" s="196">
        <v>6.02</v>
      </c>
      <c r="R90" s="196">
        <v>17.96</v>
      </c>
      <c r="S90" s="196">
        <v>3.72</v>
      </c>
      <c r="T90" s="196">
        <v>0</v>
      </c>
      <c r="U90" s="196">
        <v>59.88</v>
      </c>
      <c r="V90" s="196">
        <v>8.77</v>
      </c>
      <c r="W90" s="196">
        <v>19.149999999999999</v>
      </c>
      <c r="X90" s="196">
        <v>62.46</v>
      </c>
      <c r="Y90" s="196">
        <v>0</v>
      </c>
      <c r="Z90">
        <v>0</v>
      </c>
      <c r="AA90" s="196">
        <v>15.67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84.02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117.84</v>
      </c>
      <c r="AQ90" s="196">
        <v>38.200000000000003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229.82</v>
      </c>
      <c r="L91" s="196">
        <v>105.72</v>
      </c>
      <c r="M91" s="196">
        <v>61.48</v>
      </c>
      <c r="N91" s="196">
        <v>50.01</v>
      </c>
      <c r="O91" s="196">
        <v>70.66</v>
      </c>
      <c r="P91" s="196">
        <v>23.5</v>
      </c>
      <c r="Q91" s="196">
        <v>6.02</v>
      </c>
      <c r="R91" s="196">
        <v>18.62</v>
      </c>
      <c r="S91" s="196">
        <v>3.72</v>
      </c>
      <c r="T91" s="196">
        <v>0</v>
      </c>
      <c r="U91" s="196">
        <v>59.88</v>
      </c>
      <c r="V91" s="196">
        <v>9.1</v>
      </c>
      <c r="W91" s="196">
        <v>19.149999999999999</v>
      </c>
      <c r="X91" s="196">
        <v>62.46</v>
      </c>
      <c r="Y91" s="196">
        <v>0</v>
      </c>
      <c r="Z91">
        <v>0</v>
      </c>
      <c r="AA91" s="196">
        <v>15.16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84.02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117.84</v>
      </c>
      <c r="AQ91" s="196">
        <v>38.200000000000003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209.72</v>
      </c>
      <c r="L92" s="196">
        <v>105.72</v>
      </c>
      <c r="M92" s="196">
        <v>61.48</v>
      </c>
      <c r="N92" s="196">
        <v>50.01</v>
      </c>
      <c r="O92" s="196">
        <v>70.66</v>
      </c>
      <c r="P92" s="196">
        <v>23.5</v>
      </c>
      <c r="Q92" s="196">
        <v>6.02</v>
      </c>
      <c r="R92" s="196">
        <v>17.95</v>
      </c>
      <c r="S92" s="196">
        <v>3.72</v>
      </c>
      <c r="T92" s="196">
        <v>0</v>
      </c>
      <c r="U92" s="196">
        <v>59.88</v>
      </c>
      <c r="V92" s="196">
        <v>8.7799999999999994</v>
      </c>
      <c r="W92" s="196">
        <v>19.149999999999999</v>
      </c>
      <c r="X92" s="196">
        <v>62.46</v>
      </c>
      <c r="Y92" s="196">
        <v>0</v>
      </c>
      <c r="Z92">
        <v>0</v>
      </c>
      <c r="AA92" s="196">
        <v>15.16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84.02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117.84</v>
      </c>
      <c r="AQ92" s="196">
        <v>38.200000000000003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182.21</v>
      </c>
      <c r="L93" s="196">
        <v>105.72</v>
      </c>
      <c r="M93" s="196">
        <v>61.48</v>
      </c>
      <c r="N93" s="196">
        <v>50.01</v>
      </c>
      <c r="O93" s="196">
        <v>70.66</v>
      </c>
      <c r="P93" s="196">
        <v>23.5</v>
      </c>
      <c r="Q93" s="196">
        <v>6.02</v>
      </c>
      <c r="R93" s="196">
        <v>17.95</v>
      </c>
      <c r="S93" s="196">
        <v>3.72</v>
      </c>
      <c r="T93" s="196">
        <v>0</v>
      </c>
      <c r="U93" s="196">
        <v>59.88</v>
      </c>
      <c r="V93" s="196">
        <v>8.7799999999999994</v>
      </c>
      <c r="W93" s="196">
        <v>19.149999999999999</v>
      </c>
      <c r="X93" s="196">
        <v>62.46</v>
      </c>
      <c r="Y93" s="196">
        <v>0</v>
      </c>
      <c r="Z93">
        <v>0</v>
      </c>
      <c r="AA93" s="196">
        <v>15.67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84.02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117.84</v>
      </c>
      <c r="AQ93" s="196">
        <v>38.200000000000003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174.5</v>
      </c>
      <c r="L94" s="196">
        <v>105.72</v>
      </c>
      <c r="M94" s="196">
        <v>61.48</v>
      </c>
      <c r="N94" s="196">
        <v>50.01</v>
      </c>
      <c r="O94" s="196">
        <v>70.66</v>
      </c>
      <c r="P94" s="196">
        <v>23.5</v>
      </c>
      <c r="Q94" s="196">
        <v>6.02</v>
      </c>
      <c r="R94" s="196">
        <v>17.95</v>
      </c>
      <c r="S94" s="196">
        <v>3.72</v>
      </c>
      <c r="T94" s="196">
        <v>0</v>
      </c>
      <c r="U94" s="196">
        <v>59.88</v>
      </c>
      <c r="V94" s="196">
        <v>8.7799999999999994</v>
      </c>
      <c r="W94" s="196">
        <v>19.149999999999999</v>
      </c>
      <c r="X94" s="196">
        <v>62.46</v>
      </c>
      <c r="Y94" s="196">
        <v>0</v>
      </c>
      <c r="Z94">
        <v>0</v>
      </c>
      <c r="AA94" s="196">
        <v>15.67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84.02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117.84</v>
      </c>
      <c r="AQ94" s="196">
        <v>38.200000000000003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134.97</v>
      </c>
      <c r="L95" s="196">
        <v>105.72</v>
      </c>
      <c r="M95" s="196">
        <v>61.48</v>
      </c>
      <c r="N95" s="196">
        <v>50.01</v>
      </c>
      <c r="O95" s="196">
        <v>70.66</v>
      </c>
      <c r="P95" s="196">
        <v>23.5</v>
      </c>
      <c r="Q95" s="196">
        <v>6.02</v>
      </c>
      <c r="R95" s="196">
        <v>3.85</v>
      </c>
      <c r="S95" s="196">
        <v>3.72</v>
      </c>
      <c r="T95" s="196">
        <v>0</v>
      </c>
      <c r="U95" s="196">
        <v>59.88</v>
      </c>
      <c r="V95" s="196">
        <v>2.89</v>
      </c>
      <c r="W95" s="196">
        <v>19.149999999999999</v>
      </c>
      <c r="X95" s="196">
        <v>62.46</v>
      </c>
      <c r="Y95" s="196">
        <v>0</v>
      </c>
      <c r="Z95">
        <v>0</v>
      </c>
      <c r="AA95" s="196">
        <v>15.67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84.02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86.77</v>
      </c>
      <c r="AQ95" s="196">
        <v>14.46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134.97</v>
      </c>
      <c r="L96" s="196">
        <v>105.72</v>
      </c>
      <c r="M96" s="196">
        <v>61.48</v>
      </c>
      <c r="N96" s="196">
        <v>50.01</v>
      </c>
      <c r="O96" s="196">
        <v>70.66</v>
      </c>
      <c r="P96" s="196">
        <v>23.5</v>
      </c>
      <c r="Q96" s="196">
        <v>6.02</v>
      </c>
      <c r="R96" s="196">
        <v>3.85</v>
      </c>
      <c r="S96" s="196">
        <v>3.72</v>
      </c>
      <c r="T96" s="196">
        <v>0</v>
      </c>
      <c r="U96" s="196">
        <v>59.88</v>
      </c>
      <c r="V96" s="196">
        <v>2.89</v>
      </c>
      <c r="W96" s="196">
        <v>19.149999999999999</v>
      </c>
      <c r="X96" s="196">
        <v>62.46</v>
      </c>
      <c r="Y96" s="196">
        <v>0</v>
      </c>
      <c r="Z96">
        <v>0</v>
      </c>
      <c r="AA96" s="196">
        <v>15.67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84.02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77.13</v>
      </c>
      <c r="AQ96" s="196">
        <v>14.46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134.97</v>
      </c>
      <c r="L97" s="196">
        <v>105.72</v>
      </c>
      <c r="M97" s="196">
        <v>61.48</v>
      </c>
      <c r="N97" s="196">
        <v>50.01</v>
      </c>
      <c r="O97" s="196">
        <v>70.66</v>
      </c>
      <c r="P97" s="196">
        <v>23.5</v>
      </c>
      <c r="Q97" s="196">
        <v>6.02</v>
      </c>
      <c r="R97" s="196">
        <v>3.85</v>
      </c>
      <c r="S97" s="196">
        <v>3.72</v>
      </c>
      <c r="T97" s="196">
        <v>0</v>
      </c>
      <c r="U97" s="196">
        <v>59.88</v>
      </c>
      <c r="V97" s="196">
        <v>2.89</v>
      </c>
      <c r="W97" s="196">
        <v>19.149999999999999</v>
      </c>
      <c r="X97" s="196">
        <v>62.46</v>
      </c>
      <c r="Y97" s="196">
        <v>0</v>
      </c>
      <c r="Z97">
        <v>0</v>
      </c>
      <c r="AA97" s="196">
        <v>15.67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84.02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57.84</v>
      </c>
      <c r="AQ97" s="196">
        <v>14.46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134.97</v>
      </c>
      <c r="L98" s="196">
        <v>105.72</v>
      </c>
      <c r="M98" s="196">
        <v>61.48</v>
      </c>
      <c r="N98" s="196">
        <v>50.01</v>
      </c>
      <c r="O98" s="196">
        <v>70.66</v>
      </c>
      <c r="P98" s="196">
        <v>23.5</v>
      </c>
      <c r="Q98" s="196">
        <v>6.02</v>
      </c>
      <c r="R98" s="196">
        <v>3.85</v>
      </c>
      <c r="S98" s="196">
        <v>3.72</v>
      </c>
      <c r="T98" s="196">
        <v>0</v>
      </c>
      <c r="U98" s="196">
        <v>59.88</v>
      </c>
      <c r="V98" s="196">
        <v>2.89</v>
      </c>
      <c r="W98" s="196">
        <v>19.149999999999999</v>
      </c>
      <c r="X98" s="196">
        <v>62.46</v>
      </c>
      <c r="Y98" s="196">
        <v>0</v>
      </c>
      <c r="Z98">
        <v>0</v>
      </c>
      <c r="AA98" s="196">
        <v>15.67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84.02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57.84</v>
      </c>
      <c r="AQ98" s="196">
        <v>14.46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4.681689999999997</v>
      </c>
      <c r="L99">
        <f t="shared" si="0"/>
        <v>3.2205424999999988</v>
      </c>
      <c r="M99">
        <f t="shared" si="0"/>
        <v>1.4755199999999971</v>
      </c>
      <c r="N99">
        <f t="shared" si="0"/>
        <v>1.2002400000000029</v>
      </c>
      <c r="O99">
        <f t="shared" si="0"/>
        <v>1.6958399999999978</v>
      </c>
      <c r="P99">
        <f t="shared" si="0"/>
        <v>0.56399999999999995</v>
      </c>
      <c r="Q99">
        <f t="shared" si="0"/>
        <v>0.12744999999999998</v>
      </c>
      <c r="R99">
        <f t="shared" si="0"/>
        <v>0.32637750000000032</v>
      </c>
      <c r="S99">
        <f t="shared" si="0"/>
        <v>2.5979999999999993E-2</v>
      </c>
      <c r="T99">
        <f t="shared" si="0"/>
        <v>0</v>
      </c>
      <c r="U99">
        <f t="shared" si="0"/>
        <v>1.4371200000000022</v>
      </c>
      <c r="V99">
        <f t="shared" si="0"/>
        <v>0.2689674999999998</v>
      </c>
      <c r="W99">
        <f t="shared" si="0"/>
        <v>0.41412500000000046</v>
      </c>
      <c r="X99">
        <f t="shared" si="0"/>
        <v>1.3236150000000009</v>
      </c>
      <c r="Y99">
        <f t="shared" si="0"/>
        <v>0</v>
      </c>
      <c r="Z99">
        <f t="shared" si="0"/>
        <v>0</v>
      </c>
      <c r="AA99">
        <f t="shared" si="0"/>
        <v>0.36674750000000045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2.0251500000000013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2.4360800000000022</v>
      </c>
      <c r="AQ99">
        <f t="shared" ref="AQ99:AT99" si="1">SUM(AQ3:AQ98)/4000</f>
        <v>0.70928249999999959</v>
      </c>
      <c r="AR99">
        <f t="shared" si="1"/>
        <v>0.43942499999999995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38.56</v>
      </c>
      <c r="L3" s="196">
        <v>22</v>
      </c>
      <c r="M3" s="196">
        <v>0</v>
      </c>
      <c r="N3" s="196">
        <v>28.92</v>
      </c>
      <c r="O3" s="196">
        <v>48.57</v>
      </c>
      <c r="P3" s="196">
        <v>58.95</v>
      </c>
      <c r="Q3" s="196">
        <v>2</v>
      </c>
      <c r="R3" s="196">
        <v>4.82</v>
      </c>
      <c r="S3" s="196">
        <v>3</v>
      </c>
      <c r="T3" s="196">
        <v>0</v>
      </c>
      <c r="U3" s="196">
        <v>319.08</v>
      </c>
      <c r="V3" s="196">
        <v>2.12</v>
      </c>
      <c r="W3" s="196">
        <v>11.08</v>
      </c>
      <c r="X3" s="196">
        <v>36.119999999999997</v>
      </c>
      <c r="Y3" s="196">
        <v>0</v>
      </c>
      <c r="Z3">
        <v>0</v>
      </c>
      <c r="AA3" s="196">
        <v>8.58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48.59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50</v>
      </c>
      <c r="AQ3" s="196">
        <v>11.15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38.56</v>
      </c>
      <c r="L4" s="196">
        <v>22</v>
      </c>
      <c r="M4" s="196">
        <v>0</v>
      </c>
      <c r="N4" s="196">
        <v>28.92</v>
      </c>
      <c r="O4" s="196">
        <v>48.57</v>
      </c>
      <c r="P4" s="196">
        <v>58.95</v>
      </c>
      <c r="Q4" s="196">
        <v>2</v>
      </c>
      <c r="R4" s="196">
        <v>4.82</v>
      </c>
      <c r="S4" s="196">
        <v>3</v>
      </c>
      <c r="T4" s="196">
        <v>0</v>
      </c>
      <c r="U4" s="196">
        <v>319.08</v>
      </c>
      <c r="V4" s="196">
        <v>0</v>
      </c>
      <c r="W4" s="196">
        <v>11.08</v>
      </c>
      <c r="X4" s="196">
        <v>36.119999999999997</v>
      </c>
      <c r="Y4" s="196">
        <v>0</v>
      </c>
      <c r="Z4">
        <v>0</v>
      </c>
      <c r="AA4" s="196">
        <v>8.58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48.59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48.2</v>
      </c>
      <c r="AQ4" s="196">
        <v>9.64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38.56</v>
      </c>
      <c r="L5" s="196">
        <v>22</v>
      </c>
      <c r="M5" s="196">
        <v>0</v>
      </c>
      <c r="N5" s="196">
        <v>28.92</v>
      </c>
      <c r="O5" s="196">
        <v>48.57</v>
      </c>
      <c r="P5" s="196">
        <v>58.95</v>
      </c>
      <c r="Q5" s="196">
        <v>2</v>
      </c>
      <c r="R5" s="196">
        <v>4.82</v>
      </c>
      <c r="S5" s="196">
        <v>3</v>
      </c>
      <c r="T5" s="196">
        <v>0</v>
      </c>
      <c r="U5" s="196">
        <v>319.08</v>
      </c>
      <c r="V5" s="196">
        <v>0</v>
      </c>
      <c r="W5" s="196">
        <v>11.08</v>
      </c>
      <c r="X5" s="196">
        <v>36.119999999999997</v>
      </c>
      <c r="Y5" s="196">
        <v>0</v>
      </c>
      <c r="Z5">
        <v>0</v>
      </c>
      <c r="AA5" s="196">
        <v>8.58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48.59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48.2</v>
      </c>
      <c r="AQ5" s="196">
        <v>9.64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38.56</v>
      </c>
      <c r="L6" s="196">
        <v>22</v>
      </c>
      <c r="M6" s="196">
        <v>0</v>
      </c>
      <c r="N6" s="196">
        <v>28.92</v>
      </c>
      <c r="O6" s="196">
        <v>48.57</v>
      </c>
      <c r="P6" s="196">
        <v>58.95</v>
      </c>
      <c r="Q6" s="196">
        <v>2</v>
      </c>
      <c r="R6" s="196">
        <v>4.82</v>
      </c>
      <c r="S6" s="196">
        <v>3</v>
      </c>
      <c r="T6" s="196">
        <v>0</v>
      </c>
      <c r="U6" s="196">
        <v>319.08</v>
      </c>
      <c r="V6" s="196">
        <v>0</v>
      </c>
      <c r="W6" s="196">
        <v>11.08</v>
      </c>
      <c r="X6" s="196">
        <v>36.119999999999997</v>
      </c>
      <c r="Y6" s="196">
        <v>0</v>
      </c>
      <c r="Z6">
        <v>0</v>
      </c>
      <c r="AA6" s="196">
        <v>8.58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48.59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48.2</v>
      </c>
      <c r="AQ6" s="196">
        <v>9.64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43.38</v>
      </c>
      <c r="L7" s="196">
        <v>22</v>
      </c>
      <c r="M7" s="196">
        <v>0</v>
      </c>
      <c r="N7" s="196">
        <v>28.92</v>
      </c>
      <c r="O7" s="196">
        <v>48.57</v>
      </c>
      <c r="P7" s="196">
        <v>58.95</v>
      </c>
      <c r="Q7" s="196">
        <v>2</v>
      </c>
      <c r="R7" s="196">
        <v>4.82</v>
      </c>
      <c r="S7" s="196">
        <v>3</v>
      </c>
      <c r="T7" s="196">
        <v>0</v>
      </c>
      <c r="U7" s="196">
        <v>319.08</v>
      </c>
      <c r="V7" s="196">
        <v>0</v>
      </c>
      <c r="W7" s="196">
        <v>11.08</v>
      </c>
      <c r="X7" s="196">
        <v>36.119999999999997</v>
      </c>
      <c r="Y7" s="196">
        <v>0</v>
      </c>
      <c r="Z7">
        <v>0</v>
      </c>
      <c r="AA7" s="196">
        <v>8.58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48.59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48.2</v>
      </c>
      <c r="AQ7" s="196">
        <v>9.64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43.38</v>
      </c>
      <c r="L8" s="196">
        <v>22</v>
      </c>
      <c r="M8" s="196">
        <v>0</v>
      </c>
      <c r="N8" s="196">
        <v>28.92</v>
      </c>
      <c r="O8" s="196">
        <v>48.57</v>
      </c>
      <c r="P8" s="196">
        <v>58.95</v>
      </c>
      <c r="Q8" s="196">
        <v>2</v>
      </c>
      <c r="R8" s="196">
        <v>4.82</v>
      </c>
      <c r="S8" s="196">
        <v>3</v>
      </c>
      <c r="T8" s="196">
        <v>0</v>
      </c>
      <c r="U8" s="196">
        <v>319.08</v>
      </c>
      <c r="V8" s="196">
        <v>0</v>
      </c>
      <c r="W8" s="196">
        <v>11.08</v>
      </c>
      <c r="X8" s="196">
        <v>36.119999999999997</v>
      </c>
      <c r="Y8" s="196">
        <v>0</v>
      </c>
      <c r="Z8">
        <v>0</v>
      </c>
      <c r="AA8" s="196">
        <v>8.58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48.59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48.2</v>
      </c>
      <c r="AQ8" s="196">
        <v>9.64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43.38</v>
      </c>
      <c r="L9" s="196">
        <v>22</v>
      </c>
      <c r="M9" s="196">
        <v>0</v>
      </c>
      <c r="N9" s="196">
        <v>28.92</v>
      </c>
      <c r="O9" s="196">
        <v>48.57</v>
      </c>
      <c r="P9" s="196">
        <v>58.95</v>
      </c>
      <c r="Q9" s="196">
        <v>2</v>
      </c>
      <c r="R9" s="196">
        <v>4.82</v>
      </c>
      <c r="S9" s="196">
        <v>3</v>
      </c>
      <c r="T9" s="196">
        <v>0</v>
      </c>
      <c r="U9" s="196">
        <v>319.08</v>
      </c>
      <c r="V9" s="196">
        <v>0</v>
      </c>
      <c r="W9" s="196">
        <v>11.08</v>
      </c>
      <c r="X9" s="196">
        <v>36.119999999999997</v>
      </c>
      <c r="Y9" s="196">
        <v>0</v>
      </c>
      <c r="Z9">
        <v>0</v>
      </c>
      <c r="AA9" s="196">
        <v>8.3000000000000007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48.59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48.2</v>
      </c>
      <c r="AQ9" s="196">
        <v>9.64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43.38</v>
      </c>
      <c r="L10" s="196">
        <v>22</v>
      </c>
      <c r="M10" s="196">
        <v>0</v>
      </c>
      <c r="N10" s="196">
        <v>28.92</v>
      </c>
      <c r="O10" s="196">
        <v>48.57</v>
      </c>
      <c r="P10" s="196">
        <v>58.95</v>
      </c>
      <c r="Q10" s="196">
        <v>2</v>
      </c>
      <c r="R10" s="196">
        <v>4.82</v>
      </c>
      <c r="S10" s="196">
        <v>3</v>
      </c>
      <c r="T10" s="196">
        <v>0</v>
      </c>
      <c r="U10" s="196">
        <v>319.08</v>
      </c>
      <c r="V10" s="196">
        <v>0</v>
      </c>
      <c r="W10" s="196">
        <v>11.07</v>
      </c>
      <c r="X10" s="196">
        <v>36.130000000000003</v>
      </c>
      <c r="Y10" s="196">
        <v>0</v>
      </c>
      <c r="Z10">
        <v>0</v>
      </c>
      <c r="AA10" s="196">
        <v>8.3000000000000007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48.59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48.2</v>
      </c>
      <c r="AQ10" s="196">
        <v>9.64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43.38</v>
      </c>
      <c r="L11" s="196">
        <v>22</v>
      </c>
      <c r="M11" s="196">
        <v>0</v>
      </c>
      <c r="N11" s="196">
        <v>28.92</v>
      </c>
      <c r="O11" s="196">
        <v>48.57</v>
      </c>
      <c r="P11" s="196">
        <v>58.95</v>
      </c>
      <c r="Q11" s="196">
        <v>2</v>
      </c>
      <c r="R11" s="196">
        <v>4.82</v>
      </c>
      <c r="S11" s="196">
        <v>3</v>
      </c>
      <c r="T11" s="196">
        <v>0</v>
      </c>
      <c r="U11" s="196">
        <v>319.08</v>
      </c>
      <c r="V11" s="196">
        <v>0</v>
      </c>
      <c r="W11" s="196">
        <v>11.07</v>
      </c>
      <c r="X11" s="196">
        <v>36.130000000000003</v>
      </c>
      <c r="Y11" s="196">
        <v>0</v>
      </c>
      <c r="Z11">
        <v>0</v>
      </c>
      <c r="AA11" s="196">
        <v>8.3000000000000007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48.59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48.2</v>
      </c>
      <c r="AQ11" s="196">
        <v>9.64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43.38</v>
      </c>
      <c r="L12" s="196">
        <v>22</v>
      </c>
      <c r="M12" s="196">
        <v>0</v>
      </c>
      <c r="N12" s="196">
        <v>28.92</v>
      </c>
      <c r="O12" s="196">
        <v>48.57</v>
      </c>
      <c r="P12" s="196">
        <v>58.95</v>
      </c>
      <c r="Q12" s="196">
        <v>2</v>
      </c>
      <c r="R12" s="196">
        <v>4.82</v>
      </c>
      <c r="S12" s="196">
        <v>3</v>
      </c>
      <c r="T12" s="196">
        <v>0</v>
      </c>
      <c r="U12" s="196">
        <v>319.08</v>
      </c>
      <c r="V12" s="196">
        <v>0</v>
      </c>
      <c r="W12" s="196">
        <v>11.07</v>
      </c>
      <c r="X12" s="196">
        <v>36.130000000000003</v>
      </c>
      <c r="Y12" s="196">
        <v>0</v>
      </c>
      <c r="Z12">
        <v>0</v>
      </c>
      <c r="AA12" s="196">
        <v>8.3000000000000007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48.59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48.2</v>
      </c>
      <c r="AQ12" s="196">
        <v>9.64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43.38</v>
      </c>
      <c r="L13" s="196">
        <v>22</v>
      </c>
      <c r="M13" s="196">
        <v>0</v>
      </c>
      <c r="N13" s="196">
        <v>28.92</v>
      </c>
      <c r="O13" s="196">
        <v>48.57</v>
      </c>
      <c r="P13" s="196">
        <v>58.95</v>
      </c>
      <c r="Q13" s="196">
        <v>2</v>
      </c>
      <c r="R13" s="196">
        <v>4.82</v>
      </c>
      <c r="S13" s="196">
        <v>3</v>
      </c>
      <c r="T13" s="196">
        <v>0</v>
      </c>
      <c r="U13" s="196">
        <v>319.08</v>
      </c>
      <c r="V13" s="196">
        <v>0</v>
      </c>
      <c r="W13" s="196">
        <v>4.82</v>
      </c>
      <c r="X13" s="196">
        <v>17.75</v>
      </c>
      <c r="Y13" s="196">
        <v>0</v>
      </c>
      <c r="Z13">
        <v>0</v>
      </c>
      <c r="AA13" s="196">
        <v>8.3000000000000007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48.59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32.78</v>
      </c>
      <c r="AQ13" s="196">
        <v>9.64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43.38</v>
      </c>
      <c r="L14" s="196">
        <v>22</v>
      </c>
      <c r="M14" s="196">
        <v>0</v>
      </c>
      <c r="N14" s="196">
        <v>28.92</v>
      </c>
      <c r="O14" s="196">
        <v>48.57</v>
      </c>
      <c r="P14" s="196">
        <v>58.95</v>
      </c>
      <c r="Q14" s="196">
        <v>2</v>
      </c>
      <c r="R14" s="196">
        <v>4.82</v>
      </c>
      <c r="S14" s="196">
        <v>3</v>
      </c>
      <c r="T14" s="196">
        <v>0</v>
      </c>
      <c r="U14" s="196">
        <v>319.08</v>
      </c>
      <c r="V14" s="196">
        <v>0</v>
      </c>
      <c r="W14" s="196">
        <v>4.82</v>
      </c>
      <c r="X14" s="196">
        <v>17.350000000000001</v>
      </c>
      <c r="Y14" s="196">
        <v>0</v>
      </c>
      <c r="Z14">
        <v>0</v>
      </c>
      <c r="AA14" s="196">
        <v>8.3000000000000007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48.59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32.78</v>
      </c>
      <c r="AQ14" s="196">
        <v>9.64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43.38</v>
      </c>
      <c r="L15" s="196">
        <v>22</v>
      </c>
      <c r="M15" s="196">
        <v>0</v>
      </c>
      <c r="N15" s="196">
        <v>28.92</v>
      </c>
      <c r="O15" s="196">
        <v>48.57</v>
      </c>
      <c r="P15" s="196">
        <v>58.95</v>
      </c>
      <c r="Q15" s="196">
        <v>2</v>
      </c>
      <c r="R15" s="196">
        <v>4.82</v>
      </c>
      <c r="S15" s="196">
        <v>3</v>
      </c>
      <c r="T15" s="196">
        <v>0</v>
      </c>
      <c r="U15" s="196">
        <v>319.08</v>
      </c>
      <c r="V15" s="196">
        <v>0</v>
      </c>
      <c r="W15" s="196">
        <v>4.82</v>
      </c>
      <c r="X15" s="196">
        <v>17.350000000000001</v>
      </c>
      <c r="Y15" s="196">
        <v>0</v>
      </c>
      <c r="Z15">
        <v>0</v>
      </c>
      <c r="AA15" s="196">
        <v>8.3000000000000007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48.59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32.78</v>
      </c>
      <c r="AQ15" s="196">
        <v>9.64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43.38</v>
      </c>
      <c r="L16" s="196">
        <v>22</v>
      </c>
      <c r="M16" s="196">
        <v>0</v>
      </c>
      <c r="N16" s="196">
        <v>28.92</v>
      </c>
      <c r="O16" s="196">
        <v>48.57</v>
      </c>
      <c r="P16" s="196">
        <v>58.95</v>
      </c>
      <c r="Q16" s="196">
        <v>2</v>
      </c>
      <c r="R16" s="196">
        <v>4.82</v>
      </c>
      <c r="S16" s="196">
        <v>3</v>
      </c>
      <c r="T16" s="196">
        <v>0</v>
      </c>
      <c r="U16" s="196">
        <v>319.08</v>
      </c>
      <c r="V16" s="196">
        <v>0</v>
      </c>
      <c r="W16" s="196">
        <v>4.82</v>
      </c>
      <c r="X16" s="196">
        <v>17.350000000000001</v>
      </c>
      <c r="Y16" s="196">
        <v>0</v>
      </c>
      <c r="Z16">
        <v>0</v>
      </c>
      <c r="AA16" s="196">
        <v>8.3000000000000007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48.59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32.78</v>
      </c>
      <c r="AQ16" s="196">
        <v>9.64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43.38</v>
      </c>
      <c r="L17" s="196">
        <v>22</v>
      </c>
      <c r="M17" s="196">
        <v>0</v>
      </c>
      <c r="N17" s="196">
        <v>28.92</v>
      </c>
      <c r="O17" s="196">
        <v>48.57</v>
      </c>
      <c r="P17" s="196">
        <v>58.95</v>
      </c>
      <c r="Q17" s="196">
        <v>2</v>
      </c>
      <c r="R17" s="196">
        <v>4.82</v>
      </c>
      <c r="S17" s="196">
        <v>3</v>
      </c>
      <c r="T17" s="196">
        <v>0</v>
      </c>
      <c r="U17" s="196">
        <v>319.08</v>
      </c>
      <c r="V17" s="196">
        <v>0</v>
      </c>
      <c r="W17" s="196">
        <v>4.82</v>
      </c>
      <c r="X17" s="196">
        <v>17.350000000000001</v>
      </c>
      <c r="Y17" s="196">
        <v>0</v>
      </c>
      <c r="Z17">
        <v>0</v>
      </c>
      <c r="AA17" s="196">
        <v>8.3000000000000007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48.59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32.78</v>
      </c>
      <c r="AQ17" s="196">
        <v>9.64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43.38</v>
      </c>
      <c r="L18" s="196">
        <v>22</v>
      </c>
      <c r="M18" s="196">
        <v>0</v>
      </c>
      <c r="N18" s="196">
        <v>28.92</v>
      </c>
      <c r="O18" s="196">
        <v>48.57</v>
      </c>
      <c r="P18" s="196">
        <v>58.95</v>
      </c>
      <c r="Q18" s="196">
        <v>2</v>
      </c>
      <c r="R18" s="196">
        <v>4.82</v>
      </c>
      <c r="S18" s="196">
        <v>3</v>
      </c>
      <c r="T18" s="196">
        <v>0</v>
      </c>
      <c r="U18" s="196">
        <v>319.08</v>
      </c>
      <c r="V18" s="196">
        <v>0</v>
      </c>
      <c r="W18" s="196">
        <v>4.82</v>
      </c>
      <c r="X18" s="196">
        <v>17.350000000000001</v>
      </c>
      <c r="Y18" s="196">
        <v>0</v>
      </c>
      <c r="Z18">
        <v>0</v>
      </c>
      <c r="AA18" s="196">
        <v>8.3000000000000007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48.59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32.78</v>
      </c>
      <c r="AQ18" s="196">
        <v>9.64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43.38</v>
      </c>
      <c r="L19" s="196">
        <v>22</v>
      </c>
      <c r="M19" s="196">
        <v>0</v>
      </c>
      <c r="N19" s="196">
        <v>28.92</v>
      </c>
      <c r="O19" s="196">
        <v>48.57</v>
      </c>
      <c r="P19" s="196">
        <v>58.95</v>
      </c>
      <c r="Q19" s="196">
        <v>2</v>
      </c>
      <c r="R19" s="196">
        <v>4.82</v>
      </c>
      <c r="S19" s="196">
        <v>3</v>
      </c>
      <c r="T19" s="196">
        <v>0</v>
      </c>
      <c r="U19" s="196">
        <v>319.08</v>
      </c>
      <c r="V19" s="196">
        <v>0</v>
      </c>
      <c r="W19" s="196">
        <v>4.82</v>
      </c>
      <c r="X19" s="196">
        <v>17.350000000000001</v>
      </c>
      <c r="Y19" s="196">
        <v>0</v>
      </c>
      <c r="Z19">
        <v>0</v>
      </c>
      <c r="AA19" s="196">
        <v>8.3000000000000007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48.59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32.78</v>
      </c>
      <c r="AQ19" s="196">
        <v>9.64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43.38</v>
      </c>
      <c r="L20" s="196">
        <v>22</v>
      </c>
      <c r="M20" s="196">
        <v>0</v>
      </c>
      <c r="N20" s="196">
        <v>28.92</v>
      </c>
      <c r="O20" s="196">
        <v>48.57</v>
      </c>
      <c r="P20" s="196">
        <v>58.95</v>
      </c>
      <c r="Q20" s="196">
        <v>2</v>
      </c>
      <c r="R20" s="196">
        <v>4.82</v>
      </c>
      <c r="S20" s="196">
        <v>3</v>
      </c>
      <c r="T20" s="196">
        <v>0</v>
      </c>
      <c r="U20" s="196">
        <v>319.08</v>
      </c>
      <c r="V20" s="196">
        <v>0</v>
      </c>
      <c r="W20" s="196">
        <v>11.08</v>
      </c>
      <c r="X20" s="196">
        <v>24.1</v>
      </c>
      <c r="Y20" s="196">
        <v>0</v>
      </c>
      <c r="Z20">
        <v>0</v>
      </c>
      <c r="AA20" s="196">
        <v>8.3000000000000007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48.59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48.2</v>
      </c>
      <c r="AQ20" s="196">
        <v>9.64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43.38</v>
      </c>
      <c r="L21" s="196">
        <v>22</v>
      </c>
      <c r="M21" s="196">
        <v>0</v>
      </c>
      <c r="N21" s="196">
        <v>28.92</v>
      </c>
      <c r="O21" s="196">
        <v>48.57</v>
      </c>
      <c r="P21" s="196">
        <v>58.95</v>
      </c>
      <c r="Q21" s="196">
        <v>2</v>
      </c>
      <c r="R21" s="196">
        <v>4.82</v>
      </c>
      <c r="S21" s="196">
        <v>3</v>
      </c>
      <c r="T21" s="196">
        <v>0</v>
      </c>
      <c r="U21" s="196">
        <v>319.08</v>
      </c>
      <c r="V21" s="196">
        <v>0</v>
      </c>
      <c r="W21" s="196">
        <v>11.08</v>
      </c>
      <c r="X21" s="196">
        <v>24.1</v>
      </c>
      <c r="Y21" s="196">
        <v>0</v>
      </c>
      <c r="Z21">
        <v>0</v>
      </c>
      <c r="AA21" s="196">
        <v>8.3000000000000007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48.59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48.2</v>
      </c>
      <c r="AQ21" s="196">
        <v>9.64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43.38</v>
      </c>
      <c r="L22" s="196">
        <v>22</v>
      </c>
      <c r="M22" s="196">
        <v>0</v>
      </c>
      <c r="N22" s="196">
        <v>28.92</v>
      </c>
      <c r="O22" s="196">
        <v>48.57</v>
      </c>
      <c r="P22" s="196">
        <v>58.95</v>
      </c>
      <c r="Q22" s="196">
        <v>2</v>
      </c>
      <c r="R22" s="196">
        <v>4.82</v>
      </c>
      <c r="S22" s="196">
        <v>2.9</v>
      </c>
      <c r="T22" s="196">
        <v>0</v>
      </c>
      <c r="U22" s="196">
        <v>319.08</v>
      </c>
      <c r="V22" s="196">
        <v>0</v>
      </c>
      <c r="W22" s="196">
        <v>11.08</v>
      </c>
      <c r="X22" s="196">
        <v>24.1</v>
      </c>
      <c r="Y22" s="196">
        <v>0</v>
      </c>
      <c r="Z22">
        <v>0</v>
      </c>
      <c r="AA22" s="196">
        <v>8.3000000000000007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48.59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48.21</v>
      </c>
      <c r="AQ22" s="196">
        <v>9.64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43.38</v>
      </c>
      <c r="L23" s="196">
        <v>22</v>
      </c>
      <c r="M23" s="196">
        <v>0</v>
      </c>
      <c r="N23" s="196">
        <v>28.92</v>
      </c>
      <c r="O23" s="196">
        <v>48.57</v>
      </c>
      <c r="P23" s="196">
        <v>58.95</v>
      </c>
      <c r="Q23" s="196">
        <v>2</v>
      </c>
      <c r="R23" s="196">
        <v>4.68</v>
      </c>
      <c r="S23" s="196">
        <v>2.9</v>
      </c>
      <c r="T23" s="196">
        <v>0</v>
      </c>
      <c r="U23" s="196">
        <v>319.08</v>
      </c>
      <c r="V23" s="196">
        <v>0</v>
      </c>
      <c r="W23" s="196">
        <v>11.08</v>
      </c>
      <c r="X23" s="196">
        <v>24.1</v>
      </c>
      <c r="Y23" s="196">
        <v>0</v>
      </c>
      <c r="Z23">
        <v>0</v>
      </c>
      <c r="AA23" s="196">
        <v>8.3000000000000007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48.59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48.21</v>
      </c>
      <c r="AQ23" s="196">
        <v>9.64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43.38</v>
      </c>
      <c r="L24" s="196">
        <v>22</v>
      </c>
      <c r="M24" s="196">
        <v>0</v>
      </c>
      <c r="N24" s="196">
        <v>28.92</v>
      </c>
      <c r="O24" s="196">
        <v>48.57</v>
      </c>
      <c r="P24" s="196">
        <v>58.95</v>
      </c>
      <c r="Q24" s="196">
        <v>2</v>
      </c>
      <c r="R24" s="196">
        <v>4.82</v>
      </c>
      <c r="S24" s="196">
        <v>2.9</v>
      </c>
      <c r="T24" s="196">
        <v>0</v>
      </c>
      <c r="U24" s="196">
        <v>319.08</v>
      </c>
      <c r="V24" s="196">
        <v>0</v>
      </c>
      <c r="W24" s="196">
        <v>11.08</v>
      </c>
      <c r="X24" s="196">
        <v>19.28</v>
      </c>
      <c r="Y24" s="196">
        <v>0</v>
      </c>
      <c r="Z24">
        <v>0</v>
      </c>
      <c r="AA24" s="196">
        <v>8.58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48.59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61</v>
      </c>
      <c r="AQ24" s="196">
        <v>7.17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43.38</v>
      </c>
      <c r="L25" s="196">
        <v>22</v>
      </c>
      <c r="M25" s="196">
        <v>0</v>
      </c>
      <c r="N25" s="196">
        <v>28.92</v>
      </c>
      <c r="O25" s="196">
        <v>48.57</v>
      </c>
      <c r="P25" s="196">
        <v>58.95</v>
      </c>
      <c r="Q25" s="196">
        <v>2</v>
      </c>
      <c r="R25" s="196">
        <v>10.38</v>
      </c>
      <c r="S25" s="196">
        <v>2.9</v>
      </c>
      <c r="T25" s="196">
        <v>0</v>
      </c>
      <c r="U25" s="196">
        <v>319.08</v>
      </c>
      <c r="V25" s="196">
        <v>4.95</v>
      </c>
      <c r="W25" s="196">
        <v>11.08</v>
      </c>
      <c r="X25" s="196">
        <v>36.119999999999997</v>
      </c>
      <c r="Y25" s="196">
        <v>0</v>
      </c>
      <c r="Z25">
        <v>0</v>
      </c>
      <c r="AA25" s="196">
        <v>8.58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47.56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68.14</v>
      </c>
      <c r="AQ25" s="196">
        <v>9.64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43.38</v>
      </c>
      <c r="L26" s="196">
        <v>22</v>
      </c>
      <c r="M26" s="196">
        <v>0</v>
      </c>
      <c r="N26" s="196">
        <v>28.92</v>
      </c>
      <c r="O26" s="196">
        <v>48.57</v>
      </c>
      <c r="P26" s="196">
        <v>58.95</v>
      </c>
      <c r="Q26" s="196">
        <v>1.93</v>
      </c>
      <c r="R26" s="196">
        <v>10.38</v>
      </c>
      <c r="S26" s="196">
        <v>2.9</v>
      </c>
      <c r="T26" s="196">
        <v>0</v>
      </c>
      <c r="U26" s="196">
        <v>319.08</v>
      </c>
      <c r="V26" s="196">
        <v>5.08</v>
      </c>
      <c r="W26" s="196">
        <v>11.08</v>
      </c>
      <c r="X26" s="196">
        <v>36.119999999999997</v>
      </c>
      <c r="Y26" s="196">
        <v>0</v>
      </c>
      <c r="Z26">
        <v>0</v>
      </c>
      <c r="AA26" s="196">
        <v>8.58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47.56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68.14</v>
      </c>
      <c r="AQ26" s="196">
        <v>22.09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79.13</v>
      </c>
      <c r="L27" s="196">
        <v>46</v>
      </c>
      <c r="M27" s="196">
        <v>0</v>
      </c>
      <c r="N27" s="196">
        <v>28.92</v>
      </c>
      <c r="O27" s="196">
        <v>48.57</v>
      </c>
      <c r="P27" s="196">
        <v>58.95</v>
      </c>
      <c r="Q27" s="196">
        <v>5.03</v>
      </c>
      <c r="R27" s="196">
        <v>10.38</v>
      </c>
      <c r="S27" s="196">
        <v>3.36</v>
      </c>
      <c r="T27" s="196">
        <v>0</v>
      </c>
      <c r="U27" s="196">
        <v>319.08</v>
      </c>
      <c r="V27" s="196">
        <v>5.08</v>
      </c>
      <c r="W27" s="196">
        <v>11.08</v>
      </c>
      <c r="X27" s="196">
        <v>36.119999999999997</v>
      </c>
      <c r="Y27" s="196">
        <v>0</v>
      </c>
      <c r="Z27">
        <v>0</v>
      </c>
      <c r="AA27" s="196">
        <v>8.58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47.56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68.14</v>
      </c>
      <c r="AQ27" s="196">
        <v>22.09</v>
      </c>
      <c r="AR27" s="196">
        <v>0.03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79.13</v>
      </c>
      <c r="L28" s="196">
        <v>46</v>
      </c>
      <c r="M28" s="196">
        <v>0</v>
      </c>
      <c r="N28" s="196">
        <v>28.92</v>
      </c>
      <c r="O28" s="196">
        <v>48.57</v>
      </c>
      <c r="P28" s="196">
        <v>58.95</v>
      </c>
      <c r="Q28" s="196">
        <v>5.03</v>
      </c>
      <c r="R28" s="196">
        <v>10.38</v>
      </c>
      <c r="S28" s="196">
        <v>3.36</v>
      </c>
      <c r="T28" s="196">
        <v>0</v>
      </c>
      <c r="U28" s="196">
        <v>319.08</v>
      </c>
      <c r="V28" s="196">
        <v>5.08</v>
      </c>
      <c r="W28" s="196">
        <v>11.08</v>
      </c>
      <c r="X28" s="196">
        <v>36.119999999999997</v>
      </c>
      <c r="Y28" s="196">
        <v>0</v>
      </c>
      <c r="Z28">
        <v>0</v>
      </c>
      <c r="AA28" s="196">
        <v>8.58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47.56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68.14</v>
      </c>
      <c r="AQ28" s="196">
        <v>22.09</v>
      </c>
      <c r="AR28" s="196">
        <v>0.32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79.13</v>
      </c>
      <c r="L29" s="196">
        <v>46</v>
      </c>
      <c r="M29" s="196">
        <v>0</v>
      </c>
      <c r="N29" s="196">
        <v>28.92</v>
      </c>
      <c r="O29" s="196">
        <v>48.57</v>
      </c>
      <c r="P29" s="196">
        <v>58.95</v>
      </c>
      <c r="Q29" s="196">
        <v>5.03</v>
      </c>
      <c r="R29" s="196">
        <v>10.38</v>
      </c>
      <c r="S29" s="196">
        <v>3.36</v>
      </c>
      <c r="T29" s="196">
        <v>0</v>
      </c>
      <c r="U29" s="196">
        <v>319.08</v>
      </c>
      <c r="V29" s="196">
        <v>5.08</v>
      </c>
      <c r="W29" s="196">
        <v>11.08</v>
      </c>
      <c r="X29" s="196">
        <v>36.119999999999997</v>
      </c>
      <c r="Y29" s="196">
        <v>0</v>
      </c>
      <c r="Z29">
        <v>0</v>
      </c>
      <c r="AA29" s="196">
        <v>8.58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68.14</v>
      </c>
      <c r="AQ29" s="196">
        <v>22.09</v>
      </c>
      <c r="AR29" s="196">
        <v>2.36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79.13</v>
      </c>
      <c r="L30" s="196">
        <v>46</v>
      </c>
      <c r="M30" s="196">
        <v>0</v>
      </c>
      <c r="N30" s="196">
        <v>28.92</v>
      </c>
      <c r="O30" s="196">
        <v>48.57</v>
      </c>
      <c r="P30" s="196">
        <v>58.95</v>
      </c>
      <c r="Q30" s="196">
        <v>3.73</v>
      </c>
      <c r="R30" s="196">
        <v>10.38</v>
      </c>
      <c r="S30" s="196">
        <v>1.75</v>
      </c>
      <c r="T30" s="196">
        <v>0</v>
      </c>
      <c r="U30" s="196">
        <v>319.08</v>
      </c>
      <c r="V30" s="196">
        <v>5.08</v>
      </c>
      <c r="W30" s="196">
        <v>11.08</v>
      </c>
      <c r="X30" s="196">
        <v>36.119999999999997</v>
      </c>
      <c r="Y30" s="196">
        <v>0</v>
      </c>
      <c r="Z30">
        <v>0</v>
      </c>
      <c r="AA30" s="196">
        <v>8.58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68.14</v>
      </c>
      <c r="AQ30" s="196">
        <v>22.09</v>
      </c>
      <c r="AR30" s="196">
        <v>6.65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79.13</v>
      </c>
      <c r="L31" s="196">
        <v>46</v>
      </c>
      <c r="M31" s="196">
        <v>0</v>
      </c>
      <c r="N31" s="196">
        <v>28.92</v>
      </c>
      <c r="O31" s="196">
        <v>48.57</v>
      </c>
      <c r="P31" s="196">
        <v>58.95</v>
      </c>
      <c r="Q31" s="196">
        <v>5.03</v>
      </c>
      <c r="R31" s="196">
        <v>10.38</v>
      </c>
      <c r="S31" s="196">
        <v>1.75</v>
      </c>
      <c r="T31" s="196">
        <v>0</v>
      </c>
      <c r="U31" s="196">
        <v>319.08</v>
      </c>
      <c r="V31" s="196">
        <v>5.08</v>
      </c>
      <c r="W31" s="196">
        <v>11.08</v>
      </c>
      <c r="X31" s="196">
        <v>36.119999999999997</v>
      </c>
      <c r="Y31" s="196">
        <v>0</v>
      </c>
      <c r="Z31">
        <v>0</v>
      </c>
      <c r="AA31" s="196">
        <v>8.3000000000000007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68.14</v>
      </c>
      <c r="AQ31" s="196">
        <v>22.09</v>
      </c>
      <c r="AR31" s="196">
        <v>12.68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79.13</v>
      </c>
      <c r="L32" s="196">
        <v>46</v>
      </c>
      <c r="M32" s="196">
        <v>0</v>
      </c>
      <c r="N32" s="196">
        <v>28.92</v>
      </c>
      <c r="O32" s="196">
        <v>48.57</v>
      </c>
      <c r="P32" s="196">
        <v>58.95</v>
      </c>
      <c r="Q32" s="196">
        <v>5.03</v>
      </c>
      <c r="R32" s="196">
        <v>10.38</v>
      </c>
      <c r="S32" s="196">
        <v>1.75</v>
      </c>
      <c r="T32" s="196">
        <v>0</v>
      </c>
      <c r="U32" s="196">
        <v>319.08</v>
      </c>
      <c r="V32" s="196">
        <v>5.08</v>
      </c>
      <c r="W32" s="196">
        <v>11.08</v>
      </c>
      <c r="X32" s="196">
        <v>36.119999999999997</v>
      </c>
      <c r="Y32" s="196">
        <v>0</v>
      </c>
      <c r="Z32">
        <v>0</v>
      </c>
      <c r="AA32" s="196">
        <v>8.3000000000000007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68.14</v>
      </c>
      <c r="AQ32" s="196">
        <v>22.09</v>
      </c>
      <c r="AR32" s="196">
        <v>21.41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79.13</v>
      </c>
      <c r="L33" s="196">
        <v>38</v>
      </c>
      <c r="M33" s="196">
        <v>0</v>
      </c>
      <c r="N33" s="196">
        <v>28.92</v>
      </c>
      <c r="O33" s="196">
        <v>48.57</v>
      </c>
      <c r="P33" s="196">
        <v>58.95</v>
      </c>
      <c r="Q33" s="196">
        <v>2.89</v>
      </c>
      <c r="R33" s="196">
        <v>10.38</v>
      </c>
      <c r="S33" s="196">
        <v>1.75</v>
      </c>
      <c r="T33" s="196">
        <v>0</v>
      </c>
      <c r="U33" s="196">
        <v>319.08</v>
      </c>
      <c r="V33" s="196">
        <v>5.08</v>
      </c>
      <c r="W33" s="196">
        <v>11.08</v>
      </c>
      <c r="X33" s="196">
        <v>36.119999999999997</v>
      </c>
      <c r="Y33" s="196">
        <v>0</v>
      </c>
      <c r="Z33">
        <v>0</v>
      </c>
      <c r="AA33" s="196">
        <v>8.3000000000000007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48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68.14</v>
      </c>
      <c r="AQ33" s="196">
        <v>22.09</v>
      </c>
      <c r="AR33" s="196">
        <v>26.3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79.13</v>
      </c>
      <c r="L34" s="196">
        <v>38</v>
      </c>
      <c r="M34" s="196">
        <v>0</v>
      </c>
      <c r="N34" s="196">
        <v>28.92</v>
      </c>
      <c r="O34" s="196">
        <v>48.57</v>
      </c>
      <c r="P34" s="196">
        <v>58.95</v>
      </c>
      <c r="Q34" s="196">
        <v>2.89</v>
      </c>
      <c r="R34" s="196">
        <v>10.38</v>
      </c>
      <c r="S34" s="196">
        <v>1.75</v>
      </c>
      <c r="T34" s="196">
        <v>0</v>
      </c>
      <c r="U34" s="196">
        <v>319.08</v>
      </c>
      <c r="V34" s="196">
        <v>5.08</v>
      </c>
      <c r="W34" s="196">
        <v>11.08</v>
      </c>
      <c r="X34" s="196">
        <v>36.119999999999997</v>
      </c>
      <c r="Y34" s="196">
        <v>0</v>
      </c>
      <c r="Z34">
        <v>0</v>
      </c>
      <c r="AA34" s="196">
        <v>8.3000000000000007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48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68.14</v>
      </c>
      <c r="AQ34" s="196">
        <v>22.09</v>
      </c>
      <c r="AR34" s="196">
        <v>26.3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79.13</v>
      </c>
      <c r="L35" s="196">
        <v>38</v>
      </c>
      <c r="M35" s="196">
        <v>0</v>
      </c>
      <c r="N35" s="196">
        <v>28.92</v>
      </c>
      <c r="O35" s="196">
        <v>48.57</v>
      </c>
      <c r="P35" s="196">
        <v>58.95</v>
      </c>
      <c r="Q35" s="196">
        <v>2.89</v>
      </c>
      <c r="R35" s="196">
        <v>10.38</v>
      </c>
      <c r="S35" s="196">
        <v>1.75</v>
      </c>
      <c r="T35" s="196">
        <v>0</v>
      </c>
      <c r="U35" s="196">
        <v>319.08</v>
      </c>
      <c r="V35" s="196">
        <v>5.08</v>
      </c>
      <c r="W35" s="196">
        <v>11.08</v>
      </c>
      <c r="X35" s="196">
        <v>36.119999999999997</v>
      </c>
      <c r="Y35" s="196">
        <v>0</v>
      </c>
      <c r="Z35">
        <v>0</v>
      </c>
      <c r="AA35" s="196">
        <v>8.3000000000000007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48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68.14</v>
      </c>
      <c r="AQ35" s="196">
        <v>22.09</v>
      </c>
      <c r="AR35" s="196">
        <v>26.3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79.13</v>
      </c>
      <c r="L36" s="196">
        <v>38</v>
      </c>
      <c r="M36" s="196">
        <v>0</v>
      </c>
      <c r="N36" s="196">
        <v>28.92</v>
      </c>
      <c r="O36" s="196">
        <v>48.57</v>
      </c>
      <c r="P36" s="196">
        <v>58.95</v>
      </c>
      <c r="Q36" s="196">
        <v>2.89</v>
      </c>
      <c r="R36" s="196">
        <v>10.38</v>
      </c>
      <c r="S36" s="196">
        <v>1.75</v>
      </c>
      <c r="T36" s="196">
        <v>0</v>
      </c>
      <c r="U36" s="196">
        <v>319.08</v>
      </c>
      <c r="V36" s="196">
        <v>5.08</v>
      </c>
      <c r="W36" s="196">
        <v>11.08</v>
      </c>
      <c r="X36" s="196">
        <v>36.119999999999997</v>
      </c>
      <c r="Y36" s="196">
        <v>0</v>
      </c>
      <c r="Z36">
        <v>0</v>
      </c>
      <c r="AA36" s="196">
        <v>8.3000000000000007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48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68.14</v>
      </c>
      <c r="AQ36" s="196">
        <v>22.09</v>
      </c>
      <c r="AR36" s="196">
        <v>26.3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79.13</v>
      </c>
      <c r="L37" s="196">
        <v>21</v>
      </c>
      <c r="M37" s="196">
        <v>0</v>
      </c>
      <c r="N37" s="196">
        <v>28.92</v>
      </c>
      <c r="O37" s="196">
        <v>48.57</v>
      </c>
      <c r="P37" s="196">
        <v>58.95</v>
      </c>
      <c r="Q37" s="196">
        <v>2.79</v>
      </c>
      <c r="R37" s="196">
        <v>10.38</v>
      </c>
      <c r="S37" s="196">
        <v>0.69</v>
      </c>
      <c r="T37" s="196">
        <v>0</v>
      </c>
      <c r="U37" s="196">
        <v>319.08</v>
      </c>
      <c r="V37" s="196">
        <v>5.08</v>
      </c>
      <c r="W37" s="196">
        <v>11.08</v>
      </c>
      <c r="X37" s="196">
        <v>36.119999999999997</v>
      </c>
      <c r="Y37" s="196">
        <v>0</v>
      </c>
      <c r="Z37">
        <v>0</v>
      </c>
      <c r="AA37" s="196">
        <v>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48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68.14</v>
      </c>
      <c r="AQ37" s="196">
        <v>22.09</v>
      </c>
      <c r="AR37" s="196">
        <v>26.3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79.13</v>
      </c>
      <c r="L38" s="196">
        <v>21</v>
      </c>
      <c r="M38" s="196">
        <v>0</v>
      </c>
      <c r="N38" s="196">
        <v>28.92</v>
      </c>
      <c r="O38" s="196">
        <v>48.57</v>
      </c>
      <c r="P38" s="196">
        <v>58.95</v>
      </c>
      <c r="Q38" s="196">
        <v>2.79</v>
      </c>
      <c r="R38" s="196">
        <v>10.38</v>
      </c>
      <c r="S38" s="196">
        <v>0.69</v>
      </c>
      <c r="T38" s="196">
        <v>0</v>
      </c>
      <c r="U38" s="196">
        <v>319.08</v>
      </c>
      <c r="V38" s="196">
        <v>5.08</v>
      </c>
      <c r="W38" s="196">
        <v>11.08</v>
      </c>
      <c r="X38" s="196">
        <v>36.119999999999997</v>
      </c>
      <c r="Y38" s="196">
        <v>0</v>
      </c>
      <c r="Z38">
        <v>0</v>
      </c>
      <c r="AA38" s="196">
        <v>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48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68.14</v>
      </c>
      <c r="AQ38" s="196">
        <v>22.09</v>
      </c>
      <c r="AR38" s="196">
        <v>26.3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79.13</v>
      </c>
      <c r="L39" s="196">
        <v>21</v>
      </c>
      <c r="M39" s="196">
        <v>0</v>
      </c>
      <c r="N39" s="196">
        <v>28.92</v>
      </c>
      <c r="O39" s="196">
        <v>48.57</v>
      </c>
      <c r="P39" s="196">
        <v>58.95</v>
      </c>
      <c r="Q39" s="196">
        <v>2.79</v>
      </c>
      <c r="R39" s="196">
        <v>10.38</v>
      </c>
      <c r="S39" s="196">
        <v>0.69</v>
      </c>
      <c r="T39" s="196">
        <v>0</v>
      </c>
      <c r="U39" s="196">
        <v>319.08</v>
      </c>
      <c r="V39" s="196">
        <v>5.08</v>
      </c>
      <c r="W39" s="196">
        <v>11.08</v>
      </c>
      <c r="X39" s="196">
        <v>36.119999999999997</v>
      </c>
      <c r="Y39" s="196">
        <v>0</v>
      </c>
      <c r="Z39">
        <v>0</v>
      </c>
      <c r="AA39" s="196">
        <v>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48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68.14</v>
      </c>
      <c r="AQ39" s="196">
        <v>22.09</v>
      </c>
      <c r="AR39" s="196">
        <v>26.3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79.13</v>
      </c>
      <c r="L40" s="196">
        <v>46</v>
      </c>
      <c r="M40" s="196">
        <v>0</v>
      </c>
      <c r="N40" s="196">
        <v>28.92</v>
      </c>
      <c r="O40" s="196">
        <v>48.57</v>
      </c>
      <c r="P40" s="196">
        <v>58.95</v>
      </c>
      <c r="Q40" s="196">
        <v>4.26</v>
      </c>
      <c r="R40" s="196">
        <v>10.38</v>
      </c>
      <c r="S40" s="196">
        <v>1.75</v>
      </c>
      <c r="T40" s="196">
        <v>0</v>
      </c>
      <c r="U40" s="196">
        <v>319.08</v>
      </c>
      <c r="V40" s="196">
        <v>5.08</v>
      </c>
      <c r="W40" s="196">
        <v>11.08</v>
      </c>
      <c r="X40" s="196">
        <v>36.119999999999997</v>
      </c>
      <c r="Y40" s="196">
        <v>0</v>
      </c>
      <c r="Z40">
        <v>0</v>
      </c>
      <c r="AA40" s="196">
        <v>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68.14</v>
      </c>
      <c r="AQ40" s="196">
        <v>22.09</v>
      </c>
      <c r="AR40" s="196">
        <v>26.3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79.13</v>
      </c>
      <c r="L41" s="196">
        <v>46</v>
      </c>
      <c r="M41" s="196">
        <v>0</v>
      </c>
      <c r="N41" s="196">
        <v>28.92</v>
      </c>
      <c r="O41" s="196">
        <v>48.57</v>
      </c>
      <c r="P41" s="196">
        <v>58.95</v>
      </c>
      <c r="Q41" s="196">
        <v>4.26</v>
      </c>
      <c r="R41" s="196">
        <v>10.38</v>
      </c>
      <c r="S41" s="196">
        <v>1.75</v>
      </c>
      <c r="T41" s="196">
        <v>0</v>
      </c>
      <c r="U41" s="196">
        <v>319.08</v>
      </c>
      <c r="V41" s="196">
        <v>5.08</v>
      </c>
      <c r="W41" s="196">
        <v>11.08</v>
      </c>
      <c r="X41" s="196">
        <v>36.119999999999997</v>
      </c>
      <c r="Y41" s="196">
        <v>0</v>
      </c>
      <c r="Z41">
        <v>0</v>
      </c>
      <c r="AA41" s="196">
        <v>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68.14</v>
      </c>
      <c r="AQ41" s="196">
        <v>22.09</v>
      </c>
      <c r="AR41" s="196">
        <v>26.3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79.13</v>
      </c>
      <c r="L42" s="196">
        <v>46</v>
      </c>
      <c r="M42" s="196">
        <v>0</v>
      </c>
      <c r="N42" s="196">
        <v>28.92</v>
      </c>
      <c r="O42" s="196">
        <v>48.57</v>
      </c>
      <c r="P42" s="196">
        <v>58.95</v>
      </c>
      <c r="Q42" s="196">
        <v>4.26</v>
      </c>
      <c r="R42" s="196">
        <v>10.38</v>
      </c>
      <c r="S42" s="196">
        <v>1.75</v>
      </c>
      <c r="T42" s="196">
        <v>0</v>
      </c>
      <c r="U42" s="196">
        <v>319.08</v>
      </c>
      <c r="V42" s="196">
        <v>5.08</v>
      </c>
      <c r="W42" s="196">
        <v>11.08</v>
      </c>
      <c r="X42" s="196">
        <v>36.119999999999997</v>
      </c>
      <c r="Y42" s="196">
        <v>0</v>
      </c>
      <c r="Z42">
        <v>0</v>
      </c>
      <c r="AA42" s="196">
        <v>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68.14</v>
      </c>
      <c r="AQ42" s="196">
        <v>22.09</v>
      </c>
      <c r="AR42" s="196">
        <v>26.3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79.13</v>
      </c>
      <c r="L43" s="196">
        <v>46</v>
      </c>
      <c r="M43" s="196">
        <v>0</v>
      </c>
      <c r="N43" s="196">
        <v>28.92</v>
      </c>
      <c r="O43" s="196">
        <v>48.57</v>
      </c>
      <c r="P43" s="196">
        <v>58.95</v>
      </c>
      <c r="Q43" s="196">
        <v>3.16</v>
      </c>
      <c r="R43" s="196">
        <v>10.38</v>
      </c>
      <c r="S43" s="196">
        <v>1.75</v>
      </c>
      <c r="T43" s="196">
        <v>0</v>
      </c>
      <c r="U43" s="196">
        <v>319.08</v>
      </c>
      <c r="V43" s="196">
        <v>5.08</v>
      </c>
      <c r="W43" s="196">
        <v>11.08</v>
      </c>
      <c r="X43" s="196">
        <v>36.119999999999997</v>
      </c>
      <c r="Y43" s="196">
        <v>0</v>
      </c>
      <c r="Z43">
        <v>0</v>
      </c>
      <c r="AA43" s="196">
        <v>8.3000000000000007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68.14</v>
      </c>
      <c r="AQ43" s="196">
        <v>22.09</v>
      </c>
      <c r="AR43" s="196">
        <v>26.3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79.13</v>
      </c>
      <c r="L44" s="196">
        <v>46</v>
      </c>
      <c r="M44" s="196">
        <v>0</v>
      </c>
      <c r="N44" s="196">
        <v>28.92</v>
      </c>
      <c r="O44" s="196">
        <v>48.57</v>
      </c>
      <c r="P44" s="196">
        <v>58.95</v>
      </c>
      <c r="Q44" s="196">
        <v>3.16</v>
      </c>
      <c r="R44" s="196">
        <v>10.38</v>
      </c>
      <c r="S44" s="196">
        <v>1.75</v>
      </c>
      <c r="T44" s="196">
        <v>0</v>
      </c>
      <c r="U44" s="196">
        <v>319.08</v>
      </c>
      <c r="V44" s="196">
        <v>5.08</v>
      </c>
      <c r="W44" s="196">
        <v>11.08</v>
      </c>
      <c r="X44" s="196">
        <v>36.119999999999997</v>
      </c>
      <c r="Y44" s="196">
        <v>0</v>
      </c>
      <c r="Z44">
        <v>0</v>
      </c>
      <c r="AA44" s="196">
        <v>8.3000000000000007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68.14</v>
      </c>
      <c r="AQ44" s="196">
        <v>22.09</v>
      </c>
      <c r="AR44" s="196">
        <v>26.3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79.13</v>
      </c>
      <c r="L45" s="196">
        <v>46</v>
      </c>
      <c r="M45" s="196">
        <v>0</v>
      </c>
      <c r="N45" s="196">
        <v>28.92</v>
      </c>
      <c r="O45" s="196">
        <v>48.57</v>
      </c>
      <c r="P45" s="196">
        <v>58.95</v>
      </c>
      <c r="Q45" s="196">
        <v>3.16</v>
      </c>
      <c r="R45" s="196">
        <v>10.38</v>
      </c>
      <c r="S45" s="196">
        <v>1.75</v>
      </c>
      <c r="T45" s="196">
        <v>0</v>
      </c>
      <c r="U45" s="196">
        <v>319.08</v>
      </c>
      <c r="V45" s="196">
        <v>5.08</v>
      </c>
      <c r="W45" s="196">
        <v>11.08</v>
      </c>
      <c r="X45" s="196">
        <v>36.119999999999997</v>
      </c>
      <c r="Y45" s="196">
        <v>0</v>
      </c>
      <c r="Z45">
        <v>0</v>
      </c>
      <c r="AA45" s="196">
        <v>8.3000000000000007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68.14</v>
      </c>
      <c r="AQ45" s="196">
        <v>22.09</v>
      </c>
      <c r="AR45" s="196">
        <v>26.3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79.13</v>
      </c>
      <c r="L46" s="196">
        <v>46</v>
      </c>
      <c r="M46" s="196">
        <v>0</v>
      </c>
      <c r="N46" s="196">
        <v>28.92</v>
      </c>
      <c r="O46" s="196">
        <v>48.57</v>
      </c>
      <c r="P46" s="196">
        <v>58.95</v>
      </c>
      <c r="Q46" s="196">
        <v>4.37</v>
      </c>
      <c r="R46" s="196">
        <v>10.38</v>
      </c>
      <c r="S46" s="196">
        <v>1.75</v>
      </c>
      <c r="T46" s="196">
        <v>0</v>
      </c>
      <c r="U46" s="196">
        <v>319.08</v>
      </c>
      <c r="V46" s="196">
        <v>5.08</v>
      </c>
      <c r="W46" s="196">
        <v>11.08</v>
      </c>
      <c r="X46" s="196">
        <v>36.119999999999997</v>
      </c>
      <c r="Y46" s="196">
        <v>0</v>
      </c>
      <c r="Z46">
        <v>0</v>
      </c>
      <c r="AA46" s="196">
        <v>8.3000000000000007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68.14</v>
      </c>
      <c r="AQ46" s="196">
        <v>22.09</v>
      </c>
      <c r="AR46" s="196">
        <v>25.8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79.13</v>
      </c>
      <c r="L47" s="196">
        <v>46</v>
      </c>
      <c r="M47" s="196">
        <v>0</v>
      </c>
      <c r="N47" s="196">
        <v>28.92</v>
      </c>
      <c r="O47" s="196">
        <v>48.57</v>
      </c>
      <c r="P47" s="196">
        <v>58.95</v>
      </c>
      <c r="Q47" s="196">
        <v>5.03</v>
      </c>
      <c r="R47" s="196">
        <v>10.38</v>
      </c>
      <c r="S47" s="196">
        <v>1.75</v>
      </c>
      <c r="T47" s="196">
        <v>0</v>
      </c>
      <c r="U47" s="196">
        <v>319.08</v>
      </c>
      <c r="V47" s="196">
        <v>5.08</v>
      </c>
      <c r="W47" s="196">
        <v>11.08</v>
      </c>
      <c r="X47" s="196">
        <v>36.119999999999997</v>
      </c>
      <c r="Y47" s="196">
        <v>0</v>
      </c>
      <c r="Z47">
        <v>0</v>
      </c>
      <c r="AA47" s="196">
        <v>8.3000000000000007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68.14</v>
      </c>
      <c r="AQ47" s="196">
        <v>22.09</v>
      </c>
      <c r="AR47" s="196">
        <v>25.8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79.13</v>
      </c>
      <c r="L48" s="196">
        <v>46</v>
      </c>
      <c r="M48" s="196">
        <v>0</v>
      </c>
      <c r="N48" s="196">
        <v>28.92</v>
      </c>
      <c r="O48" s="196">
        <v>48.57</v>
      </c>
      <c r="P48" s="196">
        <v>58.95</v>
      </c>
      <c r="Q48" s="196">
        <v>5.03</v>
      </c>
      <c r="R48" s="196">
        <v>10.38</v>
      </c>
      <c r="S48" s="196">
        <v>1.75</v>
      </c>
      <c r="T48" s="196">
        <v>0</v>
      </c>
      <c r="U48" s="196">
        <v>319.08</v>
      </c>
      <c r="V48" s="196">
        <v>5.08</v>
      </c>
      <c r="W48" s="196">
        <v>11.08</v>
      </c>
      <c r="X48" s="196">
        <v>36.119999999999997</v>
      </c>
      <c r="Y48" s="196">
        <v>0</v>
      </c>
      <c r="Z48">
        <v>0</v>
      </c>
      <c r="AA48" s="196">
        <v>8.3000000000000007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68.14</v>
      </c>
      <c r="AQ48" s="196">
        <v>22.09</v>
      </c>
      <c r="AR48" s="196">
        <v>25.8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79.13</v>
      </c>
      <c r="L49" s="196">
        <v>46</v>
      </c>
      <c r="M49" s="196">
        <v>0</v>
      </c>
      <c r="N49" s="196">
        <v>28.92</v>
      </c>
      <c r="O49" s="196">
        <v>48.57</v>
      </c>
      <c r="P49" s="196">
        <v>58.95</v>
      </c>
      <c r="Q49" s="196">
        <v>5.03</v>
      </c>
      <c r="R49" s="196">
        <v>10.38</v>
      </c>
      <c r="S49" s="196">
        <v>1.75</v>
      </c>
      <c r="T49" s="196">
        <v>0</v>
      </c>
      <c r="U49" s="196">
        <v>319.08</v>
      </c>
      <c r="V49" s="196">
        <v>5.08</v>
      </c>
      <c r="W49" s="196">
        <v>11.08</v>
      </c>
      <c r="X49" s="196">
        <v>36.119999999999997</v>
      </c>
      <c r="Y49" s="196">
        <v>0</v>
      </c>
      <c r="Z49">
        <v>0</v>
      </c>
      <c r="AA49" s="196">
        <v>8.3000000000000007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68.14</v>
      </c>
      <c r="AQ49" s="196">
        <v>22.09</v>
      </c>
      <c r="AR49" s="196">
        <v>25.8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79.13</v>
      </c>
      <c r="L50" s="196">
        <v>46</v>
      </c>
      <c r="M50" s="196">
        <v>0</v>
      </c>
      <c r="N50" s="196">
        <v>28.92</v>
      </c>
      <c r="O50" s="196">
        <v>48.57</v>
      </c>
      <c r="P50" s="196">
        <v>58.95</v>
      </c>
      <c r="Q50" s="196">
        <v>5.03</v>
      </c>
      <c r="R50" s="196">
        <v>10.38</v>
      </c>
      <c r="S50" s="196">
        <v>1.75</v>
      </c>
      <c r="T50" s="196">
        <v>0</v>
      </c>
      <c r="U50" s="196">
        <v>319.08</v>
      </c>
      <c r="V50" s="196">
        <v>5.08</v>
      </c>
      <c r="W50" s="196">
        <v>11.08</v>
      </c>
      <c r="X50" s="196">
        <v>36.119999999999997</v>
      </c>
      <c r="Y50" s="196">
        <v>0</v>
      </c>
      <c r="Z50">
        <v>0</v>
      </c>
      <c r="AA50" s="196">
        <v>8.3000000000000007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68.14</v>
      </c>
      <c r="AQ50" s="196">
        <v>22.09</v>
      </c>
      <c r="AR50" s="196">
        <v>25.8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79.47</v>
      </c>
      <c r="L51" s="196">
        <v>46</v>
      </c>
      <c r="M51" s="196">
        <v>0</v>
      </c>
      <c r="N51" s="196">
        <v>28.92</v>
      </c>
      <c r="O51" s="196">
        <v>48.57</v>
      </c>
      <c r="P51" s="196">
        <v>58.95</v>
      </c>
      <c r="Q51" s="196">
        <v>5.03</v>
      </c>
      <c r="R51" s="196">
        <v>10.38</v>
      </c>
      <c r="S51" s="196">
        <v>2.78</v>
      </c>
      <c r="T51" s="196">
        <v>0</v>
      </c>
      <c r="U51" s="196">
        <v>319.08</v>
      </c>
      <c r="V51" s="196">
        <v>5.08</v>
      </c>
      <c r="W51" s="196">
        <v>11.08</v>
      </c>
      <c r="X51" s="196">
        <v>36.119999999999997</v>
      </c>
      <c r="Y51" s="196">
        <v>0</v>
      </c>
      <c r="Z51">
        <v>0</v>
      </c>
      <c r="AA51" s="196">
        <v>8.3000000000000007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68.14</v>
      </c>
      <c r="AQ51" s="196">
        <v>22.09</v>
      </c>
      <c r="AR51" s="196">
        <v>25.8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79.13</v>
      </c>
      <c r="L52" s="196">
        <v>46</v>
      </c>
      <c r="M52" s="196">
        <v>0</v>
      </c>
      <c r="N52" s="196">
        <v>28.92</v>
      </c>
      <c r="O52" s="196">
        <v>48.57</v>
      </c>
      <c r="P52" s="196">
        <v>58.95</v>
      </c>
      <c r="Q52" s="196">
        <v>5.03</v>
      </c>
      <c r="R52" s="196">
        <v>10.38</v>
      </c>
      <c r="S52" s="196">
        <v>2.78</v>
      </c>
      <c r="T52" s="196">
        <v>0</v>
      </c>
      <c r="U52" s="196">
        <v>319.08</v>
      </c>
      <c r="V52" s="196">
        <v>5.08</v>
      </c>
      <c r="W52" s="196">
        <v>11.08</v>
      </c>
      <c r="X52" s="196">
        <v>36.119999999999997</v>
      </c>
      <c r="Y52" s="196">
        <v>0</v>
      </c>
      <c r="Z52">
        <v>0</v>
      </c>
      <c r="AA52" s="196">
        <v>8.3000000000000007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68.14</v>
      </c>
      <c r="AQ52" s="196">
        <v>22.09</v>
      </c>
      <c r="AR52" s="196">
        <v>25.8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79.13</v>
      </c>
      <c r="L53" s="196">
        <v>46</v>
      </c>
      <c r="M53" s="196">
        <v>0</v>
      </c>
      <c r="N53" s="196">
        <v>28.92</v>
      </c>
      <c r="O53" s="196">
        <v>48.57</v>
      </c>
      <c r="P53" s="196">
        <v>58.95</v>
      </c>
      <c r="Q53" s="196">
        <v>5.03</v>
      </c>
      <c r="R53" s="196">
        <v>10.38</v>
      </c>
      <c r="S53" s="196">
        <v>2.78</v>
      </c>
      <c r="T53" s="196">
        <v>0</v>
      </c>
      <c r="U53" s="196">
        <v>319.08</v>
      </c>
      <c r="V53" s="196">
        <v>5.08</v>
      </c>
      <c r="W53" s="196">
        <v>11.08</v>
      </c>
      <c r="X53" s="196">
        <v>36.119999999999997</v>
      </c>
      <c r="Y53" s="196">
        <v>0</v>
      </c>
      <c r="Z53">
        <v>0</v>
      </c>
      <c r="AA53" s="196">
        <v>8.3000000000000007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68.14</v>
      </c>
      <c r="AQ53" s="196">
        <v>22.09</v>
      </c>
      <c r="AR53" s="196">
        <v>25.8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79.13</v>
      </c>
      <c r="L54" s="196">
        <v>46</v>
      </c>
      <c r="M54" s="196">
        <v>0</v>
      </c>
      <c r="N54" s="196">
        <v>28.92</v>
      </c>
      <c r="O54" s="196">
        <v>48.57</v>
      </c>
      <c r="P54" s="196">
        <v>58.95</v>
      </c>
      <c r="Q54" s="196">
        <v>5.03</v>
      </c>
      <c r="R54" s="196">
        <v>10.38</v>
      </c>
      <c r="S54" s="196">
        <v>2.78</v>
      </c>
      <c r="T54" s="196">
        <v>0</v>
      </c>
      <c r="U54" s="196">
        <v>319.08</v>
      </c>
      <c r="V54" s="196">
        <v>5.08</v>
      </c>
      <c r="W54" s="196">
        <v>11.08</v>
      </c>
      <c r="X54" s="196">
        <v>36.119999999999997</v>
      </c>
      <c r="Y54" s="196">
        <v>0</v>
      </c>
      <c r="Z54">
        <v>0</v>
      </c>
      <c r="AA54" s="196">
        <v>8.3000000000000007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68.14</v>
      </c>
      <c r="AQ54" s="196">
        <v>22.09</v>
      </c>
      <c r="AR54" s="196">
        <v>25.8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79.13</v>
      </c>
      <c r="L55" s="196">
        <v>46</v>
      </c>
      <c r="M55" s="196">
        <v>0</v>
      </c>
      <c r="N55" s="196">
        <v>28.92</v>
      </c>
      <c r="O55" s="196">
        <v>48.57</v>
      </c>
      <c r="P55" s="196">
        <v>58.95</v>
      </c>
      <c r="Q55" s="196">
        <v>5.22</v>
      </c>
      <c r="R55" s="196">
        <v>10.38</v>
      </c>
      <c r="S55" s="196">
        <v>6.47</v>
      </c>
      <c r="T55" s="196">
        <v>0</v>
      </c>
      <c r="U55" s="196">
        <v>319.08</v>
      </c>
      <c r="V55" s="196">
        <v>5.08</v>
      </c>
      <c r="W55" s="196">
        <v>11.08</v>
      </c>
      <c r="X55" s="196">
        <v>36.119999999999997</v>
      </c>
      <c r="Y55" s="196">
        <v>0</v>
      </c>
      <c r="Z55">
        <v>0</v>
      </c>
      <c r="AA55" s="196">
        <v>8.3000000000000007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48.59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67.44</v>
      </c>
      <c r="AQ55" s="196">
        <v>21.58</v>
      </c>
      <c r="AR55" s="196">
        <v>25.8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79.13</v>
      </c>
      <c r="L56" s="196">
        <v>30</v>
      </c>
      <c r="M56" s="196">
        <v>0</v>
      </c>
      <c r="N56" s="196">
        <v>28.92</v>
      </c>
      <c r="O56" s="196">
        <v>48.57</v>
      </c>
      <c r="P56" s="196">
        <v>58.95</v>
      </c>
      <c r="Q56" s="196">
        <v>2.35</v>
      </c>
      <c r="R56" s="196">
        <v>10.38</v>
      </c>
      <c r="S56" s="196">
        <v>6.47</v>
      </c>
      <c r="T56" s="196">
        <v>0</v>
      </c>
      <c r="U56" s="196">
        <v>319.08</v>
      </c>
      <c r="V56" s="196">
        <v>5.08</v>
      </c>
      <c r="W56" s="196">
        <v>11.08</v>
      </c>
      <c r="X56" s="196">
        <v>36.119999999999997</v>
      </c>
      <c r="Y56" s="196">
        <v>0</v>
      </c>
      <c r="Z56">
        <v>0</v>
      </c>
      <c r="AA56" s="196">
        <v>8.3000000000000007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48.59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67.44</v>
      </c>
      <c r="AQ56" s="196">
        <v>21.58</v>
      </c>
      <c r="AR56" s="196">
        <v>25.8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79.13</v>
      </c>
      <c r="L57" s="196">
        <v>30</v>
      </c>
      <c r="M57" s="196">
        <v>0</v>
      </c>
      <c r="N57" s="196">
        <v>28.92</v>
      </c>
      <c r="O57" s="196">
        <v>48.57</v>
      </c>
      <c r="P57" s="196">
        <v>58.95</v>
      </c>
      <c r="Q57" s="196">
        <v>2.35</v>
      </c>
      <c r="R57" s="196">
        <v>10.38</v>
      </c>
      <c r="S57" s="196">
        <v>6.47</v>
      </c>
      <c r="T57" s="196">
        <v>0</v>
      </c>
      <c r="U57" s="196">
        <v>319.08</v>
      </c>
      <c r="V57" s="196">
        <v>5.08</v>
      </c>
      <c r="W57" s="196">
        <v>11.08</v>
      </c>
      <c r="X57" s="196">
        <v>36.119999999999997</v>
      </c>
      <c r="Y57" s="196">
        <v>0</v>
      </c>
      <c r="Z57">
        <v>0</v>
      </c>
      <c r="AA57" s="196">
        <v>8.3000000000000007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48.59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68.14</v>
      </c>
      <c r="AQ57" s="196">
        <v>22.09</v>
      </c>
      <c r="AR57" s="196">
        <v>25.8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79.13</v>
      </c>
      <c r="L58" s="196">
        <v>35</v>
      </c>
      <c r="M58" s="196">
        <v>0</v>
      </c>
      <c r="N58" s="196">
        <v>28.92</v>
      </c>
      <c r="O58" s="196">
        <v>48.57</v>
      </c>
      <c r="P58" s="196">
        <v>58.95</v>
      </c>
      <c r="Q58" s="196">
        <v>2.35</v>
      </c>
      <c r="R58" s="196">
        <v>10.38</v>
      </c>
      <c r="S58" s="196">
        <v>6.47</v>
      </c>
      <c r="T58" s="196">
        <v>0</v>
      </c>
      <c r="U58" s="196">
        <v>319.08</v>
      </c>
      <c r="V58" s="196">
        <v>5.08</v>
      </c>
      <c r="W58" s="196">
        <v>11.08</v>
      </c>
      <c r="X58" s="196">
        <v>36.119999999999997</v>
      </c>
      <c r="Y58" s="196">
        <v>0</v>
      </c>
      <c r="Z58">
        <v>0</v>
      </c>
      <c r="AA58" s="196">
        <v>8.3000000000000007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48.59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68.14</v>
      </c>
      <c r="AQ58" s="196">
        <v>22.09</v>
      </c>
      <c r="AR58" s="196">
        <v>25.8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79.13</v>
      </c>
      <c r="L59" s="196">
        <v>46</v>
      </c>
      <c r="M59" s="196">
        <v>0</v>
      </c>
      <c r="N59" s="196">
        <v>28.92</v>
      </c>
      <c r="O59" s="196">
        <v>48.57</v>
      </c>
      <c r="P59" s="196">
        <v>58.95</v>
      </c>
      <c r="Q59" s="196">
        <v>4.2</v>
      </c>
      <c r="R59" s="196">
        <v>10.38</v>
      </c>
      <c r="S59" s="196">
        <v>3.38</v>
      </c>
      <c r="T59" s="196">
        <v>0</v>
      </c>
      <c r="U59" s="196">
        <v>319.08</v>
      </c>
      <c r="V59" s="196">
        <v>5.08</v>
      </c>
      <c r="W59" s="196">
        <v>11.08</v>
      </c>
      <c r="X59" s="196">
        <v>36.119999999999997</v>
      </c>
      <c r="Y59" s="196">
        <v>0</v>
      </c>
      <c r="Z59">
        <v>0</v>
      </c>
      <c r="AA59" s="196">
        <v>8.3000000000000007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47.56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68.14</v>
      </c>
      <c r="AQ59" s="196">
        <v>22.09</v>
      </c>
      <c r="AR59" s="196">
        <v>25.8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79.13</v>
      </c>
      <c r="L60" s="196">
        <v>46</v>
      </c>
      <c r="M60" s="196">
        <v>0</v>
      </c>
      <c r="N60" s="196">
        <v>28.92</v>
      </c>
      <c r="O60" s="196">
        <v>48.57</v>
      </c>
      <c r="P60" s="196">
        <v>58.95</v>
      </c>
      <c r="Q60" s="196">
        <v>4.2</v>
      </c>
      <c r="R60" s="196">
        <v>10.38</v>
      </c>
      <c r="S60" s="196">
        <v>3.48</v>
      </c>
      <c r="T60" s="196">
        <v>0</v>
      </c>
      <c r="U60" s="196">
        <v>319.08</v>
      </c>
      <c r="V60" s="196">
        <v>5.08</v>
      </c>
      <c r="W60" s="196">
        <v>11.08</v>
      </c>
      <c r="X60" s="196">
        <v>36.119999999999997</v>
      </c>
      <c r="Y60" s="196">
        <v>0</v>
      </c>
      <c r="Z60">
        <v>0</v>
      </c>
      <c r="AA60" s="196">
        <v>8.3000000000000007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47.56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68.14</v>
      </c>
      <c r="AQ60" s="196">
        <v>22.09</v>
      </c>
      <c r="AR60" s="196">
        <v>25.8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79.13</v>
      </c>
      <c r="L61" s="196">
        <v>46</v>
      </c>
      <c r="M61" s="196">
        <v>0</v>
      </c>
      <c r="N61" s="196">
        <v>28.92</v>
      </c>
      <c r="O61" s="196">
        <v>48.57</v>
      </c>
      <c r="P61" s="196">
        <v>58.95</v>
      </c>
      <c r="Q61" s="196">
        <v>4.2</v>
      </c>
      <c r="R61" s="196">
        <v>10.38</v>
      </c>
      <c r="S61" s="196">
        <v>3.48</v>
      </c>
      <c r="T61" s="196">
        <v>0</v>
      </c>
      <c r="U61" s="196">
        <v>319.08</v>
      </c>
      <c r="V61" s="196">
        <v>5.08</v>
      </c>
      <c r="W61" s="196">
        <v>11.08</v>
      </c>
      <c r="X61" s="196">
        <v>36.119999999999997</v>
      </c>
      <c r="Y61" s="196">
        <v>0</v>
      </c>
      <c r="Z61">
        <v>0</v>
      </c>
      <c r="AA61" s="196">
        <v>8.3000000000000007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47.56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68.14</v>
      </c>
      <c r="AQ61" s="196">
        <v>22.09</v>
      </c>
      <c r="AR61" s="196">
        <v>25.8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79.13</v>
      </c>
      <c r="L62" s="196">
        <v>46</v>
      </c>
      <c r="M62" s="196">
        <v>0</v>
      </c>
      <c r="N62" s="196">
        <v>28.92</v>
      </c>
      <c r="O62" s="196">
        <v>48.57</v>
      </c>
      <c r="P62" s="196">
        <v>58.95</v>
      </c>
      <c r="Q62" s="196">
        <v>4.2</v>
      </c>
      <c r="R62" s="196">
        <v>10.38</v>
      </c>
      <c r="S62" s="196">
        <v>3.48</v>
      </c>
      <c r="T62" s="196">
        <v>0</v>
      </c>
      <c r="U62" s="196">
        <v>319.08</v>
      </c>
      <c r="V62" s="196">
        <v>5.08</v>
      </c>
      <c r="W62" s="196">
        <v>11.08</v>
      </c>
      <c r="X62" s="196">
        <v>36.119999999999997</v>
      </c>
      <c r="Y62" s="196">
        <v>0</v>
      </c>
      <c r="Z62">
        <v>0</v>
      </c>
      <c r="AA62" s="196">
        <v>8.3000000000000007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47.56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68.14</v>
      </c>
      <c r="AQ62" s="196">
        <v>22.09</v>
      </c>
      <c r="AR62" s="196">
        <v>25.8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79.13</v>
      </c>
      <c r="L63" s="196">
        <v>46</v>
      </c>
      <c r="M63" s="196">
        <v>0</v>
      </c>
      <c r="N63" s="196">
        <v>28.92</v>
      </c>
      <c r="O63" s="196">
        <v>48.57</v>
      </c>
      <c r="P63" s="196">
        <v>58.95</v>
      </c>
      <c r="Q63" s="196">
        <v>4.2</v>
      </c>
      <c r="R63" s="196">
        <v>10.38</v>
      </c>
      <c r="S63" s="196">
        <v>3.48</v>
      </c>
      <c r="T63" s="196">
        <v>0</v>
      </c>
      <c r="U63" s="196">
        <v>319.08</v>
      </c>
      <c r="V63" s="196">
        <v>5.08</v>
      </c>
      <c r="W63" s="196">
        <v>11.08</v>
      </c>
      <c r="X63" s="196">
        <v>36.119999999999997</v>
      </c>
      <c r="Y63" s="196">
        <v>0</v>
      </c>
      <c r="Z63">
        <v>0</v>
      </c>
      <c r="AA63" s="196">
        <v>8.3000000000000007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46.22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68.14</v>
      </c>
      <c r="AQ63" s="196">
        <v>22.09</v>
      </c>
      <c r="AR63" s="196">
        <v>25.8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79.13</v>
      </c>
      <c r="L64" s="196">
        <v>46</v>
      </c>
      <c r="M64" s="196">
        <v>0</v>
      </c>
      <c r="N64" s="196">
        <v>28.92</v>
      </c>
      <c r="O64" s="196">
        <v>48.57</v>
      </c>
      <c r="P64" s="196">
        <v>58.95</v>
      </c>
      <c r="Q64" s="196">
        <v>4.2</v>
      </c>
      <c r="R64" s="196">
        <v>10.38</v>
      </c>
      <c r="S64" s="196">
        <v>3.48</v>
      </c>
      <c r="T64" s="196">
        <v>0</v>
      </c>
      <c r="U64" s="196">
        <v>319.08</v>
      </c>
      <c r="V64" s="196">
        <v>5.08</v>
      </c>
      <c r="W64" s="196">
        <v>11.08</v>
      </c>
      <c r="X64" s="196">
        <v>36.119999999999997</v>
      </c>
      <c r="Y64" s="196">
        <v>0</v>
      </c>
      <c r="Z64">
        <v>0</v>
      </c>
      <c r="AA64" s="196">
        <v>8.3000000000000007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46.22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68.14</v>
      </c>
      <c r="AQ64" s="196">
        <v>22.09</v>
      </c>
      <c r="AR64" s="196">
        <v>25.8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79.13</v>
      </c>
      <c r="L65" s="196">
        <v>46</v>
      </c>
      <c r="M65" s="196">
        <v>0</v>
      </c>
      <c r="N65" s="196">
        <v>28.92</v>
      </c>
      <c r="O65" s="196">
        <v>48.57</v>
      </c>
      <c r="P65" s="196">
        <v>58.95</v>
      </c>
      <c r="Q65" s="196">
        <v>4.2</v>
      </c>
      <c r="R65" s="196">
        <v>10.38</v>
      </c>
      <c r="S65" s="196">
        <v>3.48</v>
      </c>
      <c r="T65" s="196">
        <v>0</v>
      </c>
      <c r="U65" s="196">
        <v>319.08</v>
      </c>
      <c r="V65" s="196">
        <v>5.08</v>
      </c>
      <c r="W65" s="196">
        <v>11.08</v>
      </c>
      <c r="X65" s="196">
        <v>36.119999999999997</v>
      </c>
      <c r="Y65" s="196">
        <v>0</v>
      </c>
      <c r="Z65">
        <v>0</v>
      </c>
      <c r="AA65" s="196">
        <v>8.3000000000000007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46.22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68.14</v>
      </c>
      <c r="AQ65" s="196">
        <v>22.09</v>
      </c>
      <c r="AR65" s="196">
        <v>26.3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79.13</v>
      </c>
      <c r="L66" s="196">
        <v>46</v>
      </c>
      <c r="M66" s="196">
        <v>0</v>
      </c>
      <c r="N66" s="196">
        <v>28.92</v>
      </c>
      <c r="O66" s="196">
        <v>48.57</v>
      </c>
      <c r="P66" s="196">
        <v>58.95</v>
      </c>
      <c r="Q66" s="196">
        <v>4.2</v>
      </c>
      <c r="R66" s="196">
        <v>10.38</v>
      </c>
      <c r="S66" s="196">
        <v>3.48</v>
      </c>
      <c r="T66" s="196">
        <v>0</v>
      </c>
      <c r="U66" s="196">
        <v>319.08</v>
      </c>
      <c r="V66" s="196">
        <v>5.08</v>
      </c>
      <c r="W66" s="196">
        <v>11.08</v>
      </c>
      <c r="X66" s="196">
        <v>36.119999999999997</v>
      </c>
      <c r="Y66" s="196">
        <v>0</v>
      </c>
      <c r="Z66">
        <v>0</v>
      </c>
      <c r="AA66" s="196">
        <v>8.3000000000000007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46.22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68.14</v>
      </c>
      <c r="AQ66" s="196">
        <v>22.09</v>
      </c>
      <c r="AR66" s="196">
        <v>26.19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79.13</v>
      </c>
      <c r="L67" s="196">
        <v>46</v>
      </c>
      <c r="M67" s="196">
        <v>0</v>
      </c>
      <c r="N67" s="196">
        <v>28.92</v>
      </c>
      <c r="O67" s="196">
        <v>48.57</v>
      </c>
      <c r="P67" s="196">
        <v>58.95</v>
      </c>
      <c r="Q67" s="196">
        <v>4.34</v>
      </c>
      <c r="R67" s="196">
        <v>10.38</v>
      </c>
      <c r="S67" s="196">
        <v>3.48</v>
      </c>
      <c r="T67" s="196">
        <v>0</v>
      </c>
      <c r="U67" s="196">
        <v>319.08</v>
      </c>
      <c r="V67" s="196">
        <v>5.08</v>
      </c>
      <c r="W67" s="196">
        <v>11.08</v>
      </c>
      <c r="X67" s="196">
        <v>36.119999999999997</v>
      </c>
      <c r="Y67" s="196">
        <v>0</v>
      </c>
      <c r="Z67">
        <v>0</v>
      </c>
      <c r="AA67" s="196">
        <v>8.3000000000000007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46.22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68.14</v>
      </c>
      <c r="AQ67" s="196">
        <v>22.09</v>
      </c>
      <c r="AR67" s="196">
        <v>20.350000000000001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79.13</v>
      </c>
      <c r="L68" s="196">
        <v>46</v>
      </c>
      <c r="M68" s="196">
        <v>0</v>
      </c>
      <c r="N68" s="196">
        <v>28.92</v>
      </c>
      <c r="O68" s="196">
        <v>48.57</v>
      </c>
      <c r="P68" s="196">
        <v>58.95</v>
      </c>
      <c r="Q68" s="196">
        <v>4.47</v>
      </c>
      <c r="R68" s="196">
        <v>10.38</v>
      </c>
      <c r="S68" s="196">
        <v>3.48</v>
      </c>
      <c r="T68" s="196">
        <v>0</v>
      </c>
      <c r="U68" s="196">
        <v>319.08</v>
      </c>
      <c r="V68" s="196">
        <v>5.08</v>
      </c>
      <c r="W68" s="196">
        <v>11.08</v>
      </c>
      <c r="X68" s="196">
        <v>36.119999999999997</v>
      </c>
      <c r="Y68" s="196">
        <v>0</v>
      </c>
      <c r="Z68">
        <v>0</v>
      </c>
      <c r="AA68" s="196">
        <v>8.3000000000000007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46.22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68.14</v>
      </c>
      <c r="AQ68" s="196">
        <v>22.09</v>
      </c>
      <c r="AR68" s="196">
        <v>14.94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79.13</v>
      </c>
      <c r="L69" s="196">
        <v>46</v>
      </c>
      <c r="M69" s="196">
        <v>0</v>
      </c>
      <c r="N69" s="196">
        <v>28.92</v>
      </c>
      <c r="O69" s="196">
        <v>48.57</v>
      </c>
      <c r="P69" s="196">
        <v>58.95</v>
      </c>
      <c r="Q69" s="196">
        <v>2.0299999999999998</v>
      </c>
      <c r="R69" s="196">
        <v>10.38</v>
      </c>
      <c r="S69" s="196">
        <v>3.48</v>
      </c>
      <c r="T69" s="196">
        <v>0</v>
      </c>
      <c r="U69" s="196">
        <v>319.08</v>
      </c>
      <c r="V69" s="196">
        <v>5.08</v>
      </c>
      <c r="W69" s="196">
        <v>11.08</v>
      </c>
      <c r="X69" s="196">
        <v>36.119999999999997</v>
      </c>
      <c r="Y69" s="196">
        <v>0</v>
      </c>
      <c r="Z69">
        <v>0</v>
      </c>
      <c r="AA69" s="196">
        <v>8.3000000000000007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46.22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68.14</v>
      </c>
      <c r="AQ69" s="196">
        <v>22.09</v>
      </c>
      <c r="AR69" s="196">
        <v>5.28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79.13</v>
      </c>
      <c r="L70" s="196">
        <v>46</v>
      </c>
      <c r="M70" s="196">
        <v>0</v>
      </c>
      <c r="N70" s="196">
        <v>28.92</v>
      </c>
      <c r="O70" s="196">
        <v>48.57</v>
      </c>
      <c r="P70" s="196">
        <v>58.95</v>
      </c>
      <c r="Q70" s="196">
        <v>2.0299999999999998</v>
      </c>
      <c r="R70" s="196">
        <v>10.38</v>
      </c>
      <c r="S70" s="196">
        <v>3.48</v>
      </c>
      <c r="T70" s="196">
        <v>0</v>
      </c>
      <c r="U70" s="196">
        <v>319.08</v>
      </c>
      <c r="V70" s="196">
        <v>5.08</v>
      </c>
      <c r="W70" s="196">
        <v>11.08</v>
      </c>
      <c r="X70" s="196">
        <v>36.119999999999997</v>
      </c>
      <c r="Y70" s="196">
        <v>0</v>
      </c>
      <c r="Z70">
        <v>0</v>
      </c>
      <c r="AA70" s="196">
        <v>8.3000000000000007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68.14</v>
      </c>
      <c r="AQ70" s="196">
        <v>22.09</v>
      </c>
      <c r="AR70" s="196">
        <v>2.23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79.13</v>
      </c>
      <c r="L71" s="196">
        <v>46</v>
      </c>
      <c r="M71" s="196">
        <v>0</v>
      </c>
      <c r="N71" s="196">
        <v>28.92</v>
      </c>
      <c r="O71" s="196">
        <v>48.57</v>
      </c>
      <c r="P71" s="196">
        <v>58.95</v>
      </c>
      <c r="Q71" s="196">
        <v>4.55</v>
      </c>
      <c r="R71" s="196">
        <v>10.38</v>
      </c>
      <c r="S71" s="196">
        <v>3.48</v>
      </c>
      <c r="T71" s="196">
        <v>0</v>
      </c>
      <c r="U71" s="196">
        <v>319.08</v>
      </c>
      <c r="V71" s="196">
        <v>5.08</v>
      </c>
      <c r="W71" s="196">
        <v>11.08</v>
      </c>
      <c r="X71" s="196">
        <v>36.119999999999997</v>
      </c>
      <c r="Y71" s="196">
        <v>0</v>
      </c>
      <c r="Z71">
        <v>0</v>
      </c>
      <c r="AA71" s="196">
        <v>8.58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54.14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68.14</v>
      </c>
      <c r="AQ71" s="196">
        <v>22.09</v>
      </c>
      <c r="AR71" s="196">
        <v>0.25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79.13</v>
      </c>
      <c r="L72" s="196">
        <v>46</v>
      </c>
      <c r="M72" s="196">
        <v>0</v>
      </c>
      <c r="N72" s="196">
        <v>28.92</v>
      </c>
      <c r="O72" s="196">
        <v>48.57</v>
      </c>
      <c r="P72" s="196">
        <v>58.95</v>
      </c>
      <c r="Q72" s="196">
        <v>4.55</v>
      </c>
      <c r="R72" s="196">
        <v>10.38</v>
      </c>
      <c r="S72" s="196">
        <v>3.48</v>
      </c>
      <c r="T72" s="196">
        <v>0</v>
      </c>
      <c r="U72" s="196">
        <v>319.08</v>
      </c>
      <c r="V72" s="196">
        <v>5.08</v>
      </c>
      <c r="W72" s="196">
        <v>11.08</v>
      </c>
      <c r="X72" s="196">
        <v>36.119999999999997</v>
      </c>
      <c r="Y72" s="196">
        <v>0</v>
      </c>
      <c r="Z72">
        <v>0</v>
      </c>
      <c r="AA72" s="196">
        <v>8.58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54.14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68.14</v>
      </c>
      <c r="AQ72" s="196">
        <v>22.09</v>
      </c>
      <c r="AR72" s="196">
        <v>0.21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79.13</v>
      </c>
      <c r="L73" s="196">
        <v>46</v>
      </c>
      <c r="M73" s="196">
        <v>0</v>
      </c>
      <c r="N73" s="196">
        <v>28.92</v>
      </c>
      <c r="O73" s="196">
        <v>48.57</v>
      </c>
      <c r="P73" s="196">
        <v>58.95</v>
      </c>
      <c r="Q73" s="196">
        <v>4.59</v>
      </c>
      <c r="R73" s="196">
        <v>10.38</v>
      </c>
      <c r="S73" s="196">
        <v>3.48</v>
      </c>
      <c r="T73" s="196">
        <v>0</v>
      </c>
      <c r="U73" s="196">
        <v>319.08</v>
      </c>
      <c r="V73" s="196">
        <v>5.08</v>
      </c>
      <c r="W73" s="196">
        <v>11.08</v>
      </c>
      <c r="X73" s="196">
        <v>36.119999999999997</v>
      </c>
      <c r="Y73" s="196">
        <v>0</v>
      </c>
      <c r="Z73">
        <v>0</v>
      </c>
      <c r="AA73" s="196">
        <v>8.58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54.14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68.14</v>
      </c>
      <c r="AQ73" s="196">
        <v>22.09</v>
      </c>
      <c r="AR73" s="196">
        <v>0.16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79.13</v>
      </c>
      <c r="L74" s="196">
        <v>46</v>
      </c>
      <c r="M74" s="196">
        <v>0</v>
      </c>
      <c r="N74" s="196">
        <v>28.92</v>
      </c>
      <c r="O74" s="196">
        <v>48.57</v>
      </c>
      <c r="P74" s="196">
        <v>58.95</v>
      </c>
      <c r="Q74" s="196">
        <v>4.59</v>
      </c>
      <c r="R74" s="196">
        <v>10.38</v>
      </c>
      <c r="S74" s="196">
        <v>3.48</v>
      </c>
      <c r="T74" s="196">
        <v>0</v>
      </c>
      <c r="U74" s="196">
        <v>319.08</v>
      </c>
      <c r="V74" s="196">
        <v>5.08</v>
      </c>
      <c r="W74" s="196">
        <v>11.08</v>
      </c>
      <c r="X74" s="196">
        <v>36.119999999999997</v>
      </c>
      <c r="Y74" s="196">
        <v>0</v>
      </c>
      <c r="Z74">
        <v>0</v>
      </c>
      <c r="AA74" s="196">
        <v>8.58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54.14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68.14</v>
      </c>
      <c r="AQ74" s="196">
        <v>22.09</v>
      </c>
      <c r="AR74" s="196">
        <v>0.12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79.13</v>
      </c>
      <c r="L75" s="196">
        <v>46</v>
      </c>
      <c r="M75" s="196">
        <v>0</v>
      </c>
      <c r="N75" s="196">
        <v>28.92</v>
      </c>
      <c r="O75" s="196">
        <v>48.57</v>
      </c>
      <c r="P75" s="196">
        <v>58.95</v>
      </c>
      <c r="Q75" s="196">
        <v>4.59</v>
      </c>
      <c r="R75" s="196">
        <v>10.38</v>
      </c>
      <c r="S75" s="196">
        <v>3.48</v>
      </c>
      <c r="T75" s="196">
        <v>0</v>
      </c>
      <c r="U75" s="196">
        <v>319.08</v>
      </c>
      <c r="V75" s="196">
        <v>5.08</v>
      </c>
      <c r="W75" s="196">
        <v>11.08</v>
      </c>
      <c r="X75" s="196">
        <v>36.119999999999997</v>
      </c>
      <c r="Y75" s="196">
        <v>0</v>
      </c>
      <c r="Z75">
        <v>0</v>
      </c>
      <c r="AA75" s="196">
        <v>8.58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68.14</v>
      </c>
      <c r="AQ75" s="196">
        <v>22.09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79.13</v>
      </c>
      <c r="L76" s="196">
        <v>46</v>
      </c>
      <c r="M76" s="196">
        <v>0</v>
      </c>
      <c r="N76" s="196">
        <v>28.92</v>
      </c>
      <c r="O76" s="196">
        <v>48.57</v>
      </c>
      <c r="P76" s="196">
        <v>58.95</v>
      </c>
      <c r="Q76" s="196">
        <v>4.59</v>
      </c>
      <c r="R76" s="196">
        <v>10.38</v>
      </c>
      <c r="S76" s="196">
        <v>3.48</v>
      </c>
      <c r="T76" s="196">
        <v>0</v>
      </c>
      <c r="U76" s="196">
        <v>319.08</v>
      </c>
      <c r="V76" s="196">
        <v>5.08</v>
      </c>
      <c r="W76" s="196">
        <v>11.08</v>
      </c>
      <c r="X76" s="196">
        <v>36.119999999999997</v>
      </c>
      <c r="Y76" s="196">
        <v>0</v>
      </c>
      <c r="Z76">
        <v>0</v>
      </c>
      <c r="AA76" s="196">
        <v>8.58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68.14</v>
      </c>
      <c r="AQ76" s="196">
        <v>22.09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79.13</v>
      </c>
      <c r="L77" s="196">
        <v>50</v>
      </c>
      <c r="M77" s="196">
        <v>0</v>
      </c>
      <c r="N77" s="196">
        <v>28.92</v>
      </c>
      <c r="O77" s="196">
        <v>48.57</v>
      </c>
      <c r="P77" s="196">
        <v>58.95</v>
      </c>
      <c r="Q77" s="196">
        <v>4.59</v>
      </c>
      <c r="R77" s="196">
        <v>10.38</v>
      </c>
      <c r="S77" s="196">
        <v>3.48</v>
      </c>
      <c r="T77" s="196">
        <v>0</v>
      </c>
      <c r="U77" s="196">
        <v>319.08</v>
      </c>
      <c r="V77" s="196">
        <v>5.08</v>
      </c>
      <c r="W77" s="196">
        <v>11.08</v>
      </c>
      <c r="X77" s="196">
        <v>36.119999999999997</v>
      </c>
      <c r="Y77" s="196">
        <v>0</v>
      </c>
      <c r="Z77">
        <v>0</v>
      </c>
      <c r="AA77" s="196">
        <v>8.58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68.14</v>
      </c>
      <c r="AQ77" s="196">
        <v>22.09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79.13</v>
      </c>
      <c r="L78" s="196">
        <v>50</v>
      </c>
      <c r="M78" s="196">
        <v>0</v>
      </c>
      <c r="N78" s="196">
        <v>28.92</v>
      </c>
      <c r="O78" s="196">
        <v>48.57</v>
      </c>
      <c r="P78" s="196">
        <v>58.95</v>
      </c>
      <c r="Q78" s="196">
        <v>4.59</v>
      </c>
      <c r="R78" s="196">
        <v>10.38</v>
      </c>
      <c r="S78" s="196">
        <v>3.48</v>
      </c>
      <c r="T78" s="196">
        <v>0</v>
      </c>
      <c r="U78" s="196">
        <v>319.08</v>
      </c>
      <c r="V78" s="196">
        <v>5.08</v>
      </c>
      <c r="W78" s="196">
        <v>11.08</v>
      </c>
      <c r="X78" s="196">
        <v>36.119999999999997</v>
      </c>
      <c r="Y78" s="196">
        <v>0</v>
      </c>
      <c r="Z78">
        <v>0</v>
      </c>
      <c r="AA78" s="196">
        <v>8.58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68.14</v>
      </c>
      <c r="AQ78" s="196">
        <v>22.09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79.13</v>
      </c>
      <c r="L79" s="196">
        <v>50</v>
      </c>
      <c r="M79" s="196">
        <v>0</v>
      </c>
      <c r="N79" s="196">
        <v>28.92</v>
      </c>
      <c r="O79" s="196">
        <v>48.57</v>
      </c>
      <c r="P79" s="196">
        <v>58.95</v>
      </c>
      <c r="Q79" s="196">
        <v>4.71</v>
      </c>
      <c r="R79" s="196">
        <v>10.38</v>
      </c>
      <c r="S79" s="196">
        <v>3.48</v>
      </c>
      <c r="T79" s="196">
        <v>0</v>
      </c>
      <c r="U79" s="196">
        <v>319.08</v>
      </c>
      <c r="V79" s="196">
        <v>5.08</v>
      </c>
      <c r="W79" s="196">
        <v>11.08</v>
      </c>
      <c r="X79" s="196">
        <v>36.119999999999997</v>
      </c>
      <c r="Y79" s="196">
        <v>0</v>
      </c>
      <c r="Z79">
        <v>0</v>
      </c>
      <c r="AA79" s="196">
        <v>8.58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68.14</v>
      </c>
      <c r="AQ79" s="196">
        <v>22.09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79.13</v>
      </c>
      <c r="L80" s="196">
        <v>50</v>
      </c>
      <c r="M80" s="196">
        <v>0</v>
      </c>
      <c r="N80" s="196">
        <v>28.92</v>
      </c>
      <c r="O80" s="196">
        <v>48.57</v>
      </c>
      <c r="P80" s="196">
        <v>58.95</v>
      </c>
      <c r="Q80" s="196">
        <v>4.7699999999999996</v>
      </c>
      <c r="R80" s="196">
        <v>10.38</v>
      </c>
      <c r="S80" s="196">
        <v>3.48</v>
      </c>
      <c r="T80" s="196">
        <v>0</v>
      </c>
      <c r="U80" s="196">
        <v>319.08</v>
      </c>
      <c r="V80" s="196">
        <v>5.08</v>
      </c>
      <c r="W80" s="196">
        <v>11.08</v>
      </c>
      <c r="X80" s="196">
        <v>36.119999999999997</v>
      </c>
      <c r="Y80" s="196">
        <v>0</v>
      </c>
      <c r="Z80">
        <v>0</v>
      </c>
      <c r="AA80" s="196">
        <v>8.58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68.14</v>
      </c>
      <c r="AQ80" s="196">
        <v>22.09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79.13</v>
      </c>
      <c r="L81" s="196">
        <v>50</v>
      </c>
      <c r="M81" s="196">
        <v>0</v>
      </c>
      <c r="N81" s="196">
        <v>28.92</v>
      </c>
      <c r="O81" s="196">
        <v>48.57</v>
      </c>
      <c r="P81" s="196">
        <v>58.95</v>
      </c>
      <c r="Q81" s="196">
        <v>5.03</v>
      </c>
      <c r="R81" s="196">
        <v>10.38</v>
      </c>
      <c r="S81" s="196">
        <v>1.21</v>
      </c>
      <c r="T81" s="196">
        <v>0</v>
      </c>
      <c r="U81" s="196">
        <v>319.08</v>
      </c>
      <c r="V81" s="196">
        <v>5.08</v>
      </c>
      <c r="W81" s="196">
        <v>11.08</v>
      </c>
      <c r="X81" s="196">
        <v>36.119999999999997</v>
      </c>
      <c r="Y81" s="196">
        <v>0</v>
      </c>
      <c r="Z81">
        <v>0</v>
      </c>
      <c r="AA81" s="196">
        <v>8.58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68.14</v>
      </c>
      <c r="AQ81" s="196">
        <v>22.09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79.13</v>
      </c>
      <c r="L82" s="196">
        <v>50</v>
      </c>
      <c r="M82" s="196">
        <v>0</v>
      </c>
      <c r="N82" s="196">
        <v>28.92</v>
      </c>
      <c r="O82" s="196">
        <v>48.57</v>
      </c>
      <c r="P82" s="196">
        <v>58.95</v>
      </c>
      <c r="Q82" s="196">
        <v>5.03</v>
      </c>
      <c r="R82" s="196">
        <v>10.38</v>
      </c>
      <c r="S82" s="196">
        <v>1.21</v>
      </c>
      <c r="T82" s="196">
        <v>0</v>
      </c>
      <c r="U82" s="196">
        <v>319.08</v>
      </c>
      <c r="V82" s="196">
        <v>5.08</v>
      </c>
      <c r="W82" s="196">
        <v>11.08</v>
      </c>
      <c r="X82" s="196">
        <v>36.119999999999997</v>
      </c>
      <c r="Y82" s="196">
        <v>0</v>
      </c>
      <c r="Z82">
        <v>0</v>
      </c>
      <c r="AA82" s="196">
        <v>8.58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68.14</v>
      </c>
      <c r="AQ82" s="196">
        <v>22.09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42.82</v>
      </c>
      <c r="L83" s="196">
        <v>22</v>
      </c>
      <c r="M83" s="196">
        <v>0</v>
      </c>
      <c r="N83" s="196">
        <v>28.92</v>
      </c>
      <c r="O83" s="196">
        <v>48.57</v>
      </c>
      <c r="P83" s="196">
        <v>58.95</v>
      </c>
      <c r="Q83" s="196">
        <v>2.82</v>
      </c>
      <c r="R83" s="196">
        <v>10.38</v>
      </c>
      <c r="S83" s="196">
        <v>1.89</v>
      </c>
      <c r="T83" s="196">
        <v>0</v>
      </c>
      <c r="U83" s="196">
        <v>319.08</v>
      </c>
      <c r="V83" s="196">
        <v>5.08</v>
      </c>
      <c r="W83" s="196">
        <v>11.08</v>
      </c>
      <c r="X83" s="196">
        <v>36.119999999999997</v>
      </c>
      <c r="Y83" s="196">
        <v>0</v>
      </c>
      <c r="Z83">
        <v>0</v>
      </c>
      <c r="AA83" s="196">
        <v>8.58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68.14</v>
      </c>
      <c r="AQ83" s="196">
        <v>22.09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38.56</v>
      </c>
      <c r="L84" s="196">
        <v>22</v>
      </c>
      <c r="M84" s="196">
        <v>0</v>
      </c>
      <c r="N84" s="196">
        <v>28.92</v>
      </c>
      <c r="O84" s="196">
        <v>48.57</v>
      </c>
      <c r="P84" s="196">
        <v>58.95</v>
      </c>
      <c r="Q84" s="196">
        <v>2.82</v>
      </c>
      <c r="R84" s="196">
        <v>10.38</v>
      </c>
      <c r="S84" s="196">
        <v>1.89</v>
      </c>
      <c r="T84" s="196">
        <v>0</v>
      </c>
      <c r="U84" s="196">
        <v>319.08</v>
      </c>
      <c r="V84" s="196">
        <v>5.08</v>
      </c>
      <c r="W84" s="196">
        <v>11.08</v>
      </c>
      <c r="X84" s="196">
        <v>36.119999999999997</v>
      </c>
      <c r="Y84" s="196">
        <v>0</v>
      </c>
      <c r="Z84">
        <v>0</v>
      </c>
      <c r="AA84" s="196">
        <v>8.58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46.22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68.14</v>
      </c>
      <c r="AQ84" s="196">
        <v>22.09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38.56</v>
      </c>
      <c r="L85" s="196">
        <v>22</v>
      </c>
      <c r="M85" s="196">
        <v>0</v>
      </c>
      <c r="N85" s="196">
        <v>28.92</v>
      </c>
      <c r="O85" s="196">
        <v>48.57</v>
      </c>
      <c r="P85" s="196">
        <v>58.95</v>
      </c>
      <c r="Q85" s="196">
        <v>2.82</v>
      </c>
      <c r="R85" s="196">
        <v>10.38</v>
      </c>
      <c r="S85" s="196">
        <v>1.89</v>
      </c>
      <c r="T85" s="196">
        <v>0</v>
      </c>
      <c r="U85" s="196">
        <v>319.08</v>
      </c>
      <c r="V85" s="196">
        <v>5.08</v>
      </c>
      <c r="W85" s="196">
        <v>11.08</v>
      </c>
      <c r="X85" s="196">
        <v>36.119999999999997</v>
      </c>
      <c r="Y85" s="196">
        <v>0</v>
      </c>
      <c r="Z85">
        <v>0</v>
      </c>
      <c r="AA85" s="196">
        <v>8.58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46.22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68.14</v>
      </c>
      <c r="AQ85" s="196">
        <v>22.09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38.56</v>
      </c>
      <c r="L86" s="196">
        <v>22</v>
      </c>
      <c r="M86" s="196">
        <v>0</v>
      </c>
      <c r="N86" s="196">
        <v>28.92</v>
      </c>
      <c r="O86" s="196">
        <v>48.57</v>
      </c>
      <c r="P86" s="196">
        <v>58.95</v>
      </c>
      <c r="Q86" s="196">
        <v>3.48</v>
      </c>
      <c r="R86" s="196">
        <v>10.38</v>
      </c>
      <c r="S86" s="196">
        <v>1.89</v>
      </c>
      <c r="T86" s="196">
        <v>0</v>
      </c>
      <c r="U86" s="196">
        <v>319.08</v>
      </c>
      <c r="V86" s="196">
        <v>5.08</v>
      </c>
      <c r="W86" s="196">
        <v>11.08</v>
      </c>
      <c r="X86" s="196">
        <v>36.119999999999997</v>
      </c>
      <c r="Y86" s="196">
        <v>0</v>
      </c>
      <c r="Z86">
        <v>0</v>
      </c>
      <c r="AA86" s="196">
        <v>8.58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48.59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68.14</v>
      </c>
      <c r="AQ86" s="196">
        <v>22.09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38.56</v>
      </c>
      <c r="L87" s="196">
        <v>22</v>
      </c>
      <c r="M87" s="196">
        <v>0</v>
      </c>
      <c r="N87" s="196">
        <v>28.92</v>
      </c>
      <c r="O87" s="196">
        <v>48.57</v>
      </c>
      <c r="P87" s="196">
        <v>58.95</v>
      </c>
      <c r="Q87" s="196">
        <v>3.48</v>
      </c>
      <c r="R87" s="196">
        <v>10.38</v>
      </c>
      <c r="S87" s="196">
        <v>2.15</v>
      </c>
      <c r="T87" s="196">
        <v>0</v>
      </c>
      <c r="U87" s="196">
        <v>319.08</v>
      </c>
      <c r="V87" s="196">
        <v>5.08</v>
      </c>
      <c r="W87" s="196">
        <v>11.08</v>
      </c>
      <c r="X87" s="196">
        <v>36.119999999999997</v>
      </c>
      <c r="Y87" s="196">
        <v>0</v>
      </c>
      <c r="Z87">
        <v>0</v>
      </c>
      <c r="AA87" s="196">
        <v>8.58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48.59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68.14</v>
      </c>
      <c r="AQ87" s="196">
        <v>22.09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38.56</v>
      </c>
      <c r="L88" s="196">
        <v>22</v>
      </c>
      <c r="M88" s="196">
        <v>0</v>
      </c>
      <c r="N88" s="196">
        <v>28.92</v>
      </c>
      <c r="O88" s="196">
        <v>48.57</v>
      </c>
      <c r="P88" s="196">
        <v>58.95</v>
      </c>
      <c r="Q88" s="196">
        <v>3.48</v>
      </c>
      <c r="R88" s="196">
        <v>10.39</v>
      </c>
      <c r="S88" s="196">
        <v>2.15</v>
      </c>
      <c r="T88" s="196">
        <v>0</v>
      </c>
      <c r="U88" s="196">
        <v>319.08</v>
      </c>
      <c r="V88" s="196">
        <v>5.08</v>
      </c>
      <c r="W88" s="196">
        <v>11.08</v>
      </c>
      <c r="X88" s="196">
        <v>36.119999999999997</v>
      </c>
      <c r="Y88" s="196">
        <v>0</v>
      </c>
      <c r="Z88">
        <v>0</v>
      </c>
      <c r="AA88" s="196">
        <v>8.58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48.59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68.14</v>
      </c>
      <c r="AQ88" s="196">
        <v>22.09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38.56</v>
      </c>
      <c r="L89" s="196">
        <v>22</v>
      </c>
      <c r="M89" s="196">
        <v>0</v>
      </c>
      <c r="N89" s="196">
        <v>28.92</v>
      </c>
      <c r="O89" s="196">
        <v>48.57</v>
      </c>
      <c r="P89" s="196">
        <v>58.95</v>
      </c>
      <c r="Q89" s="196">
        <v>3.48</v>
      </c>
      <c r="R89" s="196">
        <v>10.39</v>
      </c>
      <c r="S89" s="196">
        <v>2.15</v>
      </c>
      <c r="T89" s="196">
        <v>0</v>
      </c>
      <c r="U89" s="196">
        <v>319.08</v>
      </c>
      <c r="V89" s="196">
        <v>5.08</v>
      </c>
      <c r="W89" s="196">
        <v>11.08</v>
      </c>
      <c r="X89" s="196">
        <v>36.119999999999997</v>
      </c>
      <c r="Y89" s="196">
        <v>0</v>
      </c>
      <c r="Z89">
        <v>0</v>
      </c>
      <c r="AA89" s="196">
        <v>8.58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48.59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68.14</v>
      </c>
      <c r="AQ89" s="196">
        <v>22.09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38.56</v>
      </c>
      <c r="L90" s="196">
        <v>22</v>
      </c>
      <c r="M90" s="196">
        <v>0</v>
      </c>
      <c r="N90" s="196">
        <v>28.92</v>
      </c>
      <c r="O90" s="196">
        <v>48.57</v>
      </c>
      <c r="P90" s="196">
        <v>58.95</v>
      </c>
      <c r="Q90" s="196">
        <v>3.48</v>
      </c>
      <c r="R90" s="196">
        <v>10.39</v>
      </c>
      <c r="S90" s="196">
        <v>2.15</v>
      </c>
      <c r="T90" s="196">
        <v>0</v>
      </c>
      <c r="U90" s="196">
        <v>319.08</v>
      </c>
      <c r="V90" s="196">
        <v>5.08</v>
      </c>
      <c r="W90" s="196">
        <v>11.08</v>
      </c>
      <c r="X90" s="196">
        <v>36.119999999999997</v>
      </c>
      <c r="Y90" s="196">
        <v>0</v>
      </c>
      <c r="Z90">
        <v>0</v>
      </c>
      <c r="AA90" s="196">
        <v>8.58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48.59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68.14</v>
      </c>
      <c r="AQ90" s="196">
        <v>22.09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36.47</v>
      </c>
      <c r="L91" s="196">
        <v>22</v>
      </c>
      <c r="M91" s="196">
        <v>0</v>
      </c>
      <c r="N91" s="196">
        <v>28.92</v>
      </c>
      <c r="O91" s="196">
        <v>48.57</v>
      </c>
      <c r="P91" s="196">
        <v>58.95</v>
      </c>
      <c r="Q91" s="196">
        <v>3.48</v>
      </c>
      <c r="R91" s="196">
        <v>3.41</v>
      </c>
      <c r="S91" s="196">
        <v>2.15</v>
      </c>
      <c r="T91" s="196">
        <v>0</v>
      </c>
      <c r="U91" s="196">
        <v>319.08</v>
      </c>
      <c r="V91" s="196">
        <v>1.95</v>
      </c>
      <c r="W91" s="196">
        <v>11.08</v>
      </c>
      <c r="X91" s="196">
        <v>36.119999999999997</v>
      </c>
      <c r="Y91" s="196">
        <v>0</v>
      </c>
      <c r="Z91">
        <v>0</v>
      </c>
      <c r="AA91" s="196">
        <v>8.3000000000000007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48.59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68.14</v>
      </c>
      <c r="AQ91" s="196">
        <v>22.09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37.270000000000003</v>
      </c>
      <c r="L92" s="196">
        <v>22</v>
      </c>
      <c r="M92" s="196">
        <v>0</v>
      </c>
      <c r="N92" s="196">
        <v>28.92</v>
      </c>
      <c r="O92" s="196">
        <v>48.57</v>
      </c>
      <c r="P92" s="196">
        <v>58.95</v>
      </c>
      <c r="Q92" s="196">
        <v>3.48</v>
      </c>
      <c r="R92" s="196">
        <v>0</v>
      </c>
      <c r="S92" s="196">
        <v>2.15</v>
      </c>
      <c r="T92" s="196">
        <v>0</v>
      </c>
      <c r="U92" s="196">
        <v>319.08</v>
      </c>
      <c r="V92" s="196">
        <v>0</v>
      </c>
      <c r="W92" s="196">
        <v>11.08</v>
      </c>
      <c r="X92" s="196">
        <v>36.119999999999997</v>
      </c>
      <c r="Y92" s="196">
        <v>0</v>
      </c>
      <c r="Z92">
        <v>0</v>
      </c>
      <c r="AA92" s="196">
        <v>8.3000000000000007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48.59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68.14</v>
      </c>
      <c r="AQ92" s="196">
        <v>22.09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37.17</v>
      </c>
      <c r="L93" s="196">
        <v>22</v>
      </c>
      <c r="M93" s="196">
        <v>0</v>
      </c>
      <c r="N93" s="196">
        <v>28.92</v>
      </c>
      <c r="O93" s="196">
        <v>48.57</v>
      </c>
      <c r="P93" s="196">
        <v>58.95</v>
      </c>
      <c r="Q93" s="196">
        <v>3.48</v>
      </c>
      <c r="R93" s="196">
        <v>0</v>
      </c>
      <c r="S93" s="196">
        <v>2.15</v>
      </c>
      <c r="T93" s="196">
        <v>0</v>
      </c>
      <c r="U93" s="196">
        <v>319.08</v>
      </c>
      <c r="V93" s="196">
        <v>0</v>
      </c>
      <c r="W93" s="196">
        <v>11.08</v>
      </c>
      <c r="X93" s="196">
        <v>36.119999999999997</v>
      </c>
      <c r="Y93" s="196">
        <v>0</v>
      </c>
      <c r="Z93">
        <v>0</v>
      </c>
      <c r="AA93" s="196">
        <v>8.58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48.59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68.14</v>
      </c>
      <c r="AQ93" s="196">
        <v>9.64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37.18</v>
      </c>
      <c r="L94" s="196">
        <v>22</v>
      </c>
      <c r="M94" s="196">
        <v>0</v>
      </c>
      <c r="N94" s="196">
        <v>28.92</v>
      </c>
      <c r="O94" s="196">
        <v>48.57</v>
      </c>
      <c r="P94" s="196">
        <v>58.95</v>
      </c>
      <c r="Q94" s="196">
        <v>3.48</v>
      </c>
      <c r="R94" s="196">
        <v>0</v>
      </c>
      <c r="S94" s="196">
        <v>2.15</v>
      </c>
      <c r="T94" s="196">
        <v>0</v>
      </c>
      <c r="U94" s="196">
        <v>319.08</v>
      </c>
      <c r="V94" s="196">
        <v>0</v>
      </c>
      <c r="W94" s="196">
        <v>11.08</v>
      </c>
      <c r="X94" s="196">
        <v>36.119999999999997</v>
      </c>
      <c r="Y94" s="196">
        <v>0</v>
      </c>
      <c r="Z94">
        <v>0</v>
      </c>
      <c r="AA94" s="196">
        <v>8.58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48.59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68.14</v>
      </c>
      <c r="AQ94" s="196">
        <v>9.64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37.17</v>
      </c>
      <c r="L95" s="196">
        <v>22</v>
      </c>
      <c r="M95" s="196">
        <v>0</v>
      </c>
      <c r="N95" s="196">
        <v>28.92</v>
      </c>
      <c r="O95" s="196">
        <v>48.57</v>
      </c>
      <c r="P95" s="196">
        <v>58.95</v>
      </c>
      <c r="Q95" s="196">
        <v>3.48</v>
      </c>
      <c r="R95" s="196">
        <v>0</v>
      </c>
      <c r="S95" s="196">
        <v>2.15</v>
      </c>
      <c r="T95" s="196">
        <v>0</v>
      </c>
      <c r="U95" s="196">
        <v>319.08</v>
      </c>
      <c r="V95" s="196">
        <v>0</v>
      </c>
      <c r="W95" s="196">
        <v>11.08</v>
      </c>
      <c r="X95" s="196">
        <v>36.119999999999997</v>
      </c>
      <c r="Y95" s="196">
        <v>0</v>
      </c>
      <c r="Z95">
        <v>0</v>
      </c>
      <c r="AA95" s="196">
        <v>8.58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48.59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68.14</v>
      </c>
      <c r="AQ95" s="196">
        <v>9.64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37.17</v>
      </c>
      <c r="L96" s="196">
        <v>22</v>
      </c>
      <c r="M96" s="196">
        <v>0</v>
      </c>
      <c r="N96" s="196">
        <v>28.92</v>
      </c>
      <c r="O96" s="196">
        <v>48.57</v>
      </c>
      <c r="P96" s="196">
        <v>58.95</v>
      </c>
      <c r="Q96" s="196">
        <v>3.48</v>
      </c>
      <c r="R96" s="196">
        <v>0</v>
      </c>
      <c r="S96" s="196">
        <v>2.15</v>
      </c>
      <c r="T96" s="196">
        <v>0</v>
      </c>
      <c r="U96" s="196">
        <v>319.08</v>
      </c>
      <c r="V96" s="196">
        <v>0</v>
      </c>
      <c r="W96" s="196">
        <v>11.08</v>
      </c>
      <c r="X96" s="196">
        <v>36.119999999999997</v>
      </c>
      <c r="Y96" s="196">
        <v>0</v>
      </c>
      <c r="Z96">
        <v>0</v>
      </c>
      <c r="AA96" s="196">
        <v>8.58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48.59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43.38</v>
      </c>
      <c r="AQ96" s="196">
        <v>9.64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37.17</v>
      </c>
      <c r="L97" s="196">
        <v>22</v>
      </c>
      <c r="M97" s="196">
        <v>0</v>
      </c>
      <c r="N97" s="196">
        <v>28.92</v>
      </c>
      <c r="O97" s="196">
        <v>48.57</v>
      </c>
      <c r="P97" s="196">
        <v>58.95</v>
      </c>
      <c r="Q97" s="196">
        <v>3.48</v>
      </c>
      <c r="R97" s="196">
        <v>0</v>
      </c>
      <c r="S97" s="196">
        <v>2.15</v>
      </c>
      <c r="T97" s="196">
        <v>0</v>
      </c>
      <c r="U97" s="196">
        <v>319.08</v>
      </c>
      <c r="V97" s="196">
        <v>0</v>
      </c>
      <c r="W97" s="196">
        <v>11.08</v>
      </c>
      <c r="X97" s="196">
        <v>36.119999999999997</v>
      </c>
      <c r="Y97" s="196">
        <v>0</v>
      </c>
      <c r="Z97">
        <v>0</v>
      </c>
      <c r="AA97" s="196">
        <v>8.58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48.59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31.81</v>
      </c>
      <c r="AQ97" s="196">
        <v>9.64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37.17</v>
      </c>
      <c r="L98" s="196">
        <v>22</v>
      </c>
      <c r="M98" s="196">
        <v>0</v>
      </c>
      <c r="N98" s="196">
        <v>28.92</v>
      </c>
      <c r="O98" s="196">
        <v>48.57</v>
      </c>
      <c r="P98" s="196">
        <v>58.95</v>
      </c>
      <c r="Q98" s="196">
        <v>3.48</v>
      </c>
      <c r="R98" s="196">
        <v>0</v>
      </c>
      <c r="S98" s="196">
        <v>2.15</v>
      </c>
      <c r="T98" s="196">
        <v>0</v>
      </c>
      <c r="U98" s="196">
        <v>319.08</v>
      </c>
      <c r="V98" s="196">
        <v>0</v>
      </c>
      <c r="W98" s="196">
        <v>11.08</v>
      </c>
      <c r="X98" s="196">
        <v>36.119999999999997</v>
      </c>
      <c r="Y98" s="196">
        <v>0</v>
      </c>
      <c r="Z98">
        <v>0</v>
      </c>
      <c r="AA98" s="196">
        <v>8.58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48.59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31.81</v>
      </c>
      <c r="AQ98" s="196">
        <v>9.64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1.5157425000000024</v>
      </c>
      <c r="L99">
        <f t="shared" si="0"/>
        <v>0.83250000000000002</v>
      </c>
      <c r="M99">
        <f t="shared" si="0"/>
        <v>0</v>
      </c>
      <c r="N99">
        <f t="shared" si="0"/>
        <v>0.69408000000000092</v>
      </c>
      <c r="O99">
        <f t="shared" si="0"/>
        <v>1.1656800000000007</v>
      </c>
      <c r="P99">
        <f t="shared" si="0"/>
        <v>1.4147999999999974</v>
      </c>
      <c r="Q99">
        <f t="shared" si="0"/>
        <v>8.305750000000002E-2</v>
      </c>
      <c r="R99">
        <f t="shared" si="0"/>
        <v>0.19860499999999989</v>
      </c>
      <c r="S99">
        <f t="shared" si="0"/>
        <v>6.609749999999992E-2</v>
      </c>
      <c r="T99">
        <f t="shared" si="0"/>
        <v>0</v>
      </c>
      <c r="U99">
        <f t="shared" si="0"/>
        <v>7.6579200000000194</v>
      </c>
      <c r="V99">
        <f t="shared" si="0"/>
        <v>8.4805000000000005E-2</v>
      </c>
      <c r="W99">
        <f t="shared" si="0"/>
        <v>0.25495750000000039</v>
      </c>
      <c r="X99">
        <f t="shared" si="0"/>
        <v>0.81790999999999836</v>
      </c>
      <c r="Y99">
        <f t="shared" si="0"/>
        <v>0</v>
      </c>
      <c r="Z99">
        <f t="shared" si="0"/>
        <v>0</v>
      </c>
      <c r="AA99">
        <f t="shared" si="0"/>
        <v>0.20148000000000027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1.2097575000000003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1.4776550000000017</v>
      </c>
      <c r="AQ99">
        <f t="shared" si="0"/>
        <v>0.43940249999999964</v>
      </c>
      <c r="AR99">
        <f t="shared" si="0"/>
        <v>0.24289499999999989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0.96</v>
      </c>
      <c r="L3" s="196">
        <v>106</v>
      </c>
      <c r="M3" s="196">
        <v>27.22</v>
      </c>
      <c r="N3" s="196">
        <v>34.94</v>
      </c>
      <c r="O3" s="196">
        <v>0</v>
      </c>
      <c r="P3" s="196">
        <v>36.49</v>
      </c>
      <c r="Q3" s="196">
        <v>2.34</v>
      </c>
      <c r="R3" s="196">
        <v>1.93</v>
      </c>
      <c r="S3" s="196">
        <v>2.1800000000000002</v>
      </c>
      <c r="T3" s="196">
        <v>0</v>
      </c>
      <c r="U3" s="196">
        <v>24.78</v>
      </c>
      <c r="V3" s="196">
        <v>2.56</v>
      </c>
      <c r="W3" s="196">
        <v>13.37</v>
      </c>
      <c r="X3" s="196">
        <v>43.63</v>
      </c>
      <c r="Y3" s="196">
        <v>0</v>
      </c>
      <c r="Z3">
        <v>0</v>
      </c>
      <c r="AA3" s="196">
        <v>11.2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58.71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34.770000000000003</v>
      </c>
      <c r="AQ3" s="196">
        <v>13.47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0.96</v>
      </c>
      <c r="L4" s="196">
        <v>106</v>
      </c>
      <c r="M4" s="196">
        <v>27.22</v>
      </c>
      <c r="N4" s="196">
        <v>34.94</v>
      </c>
      <c r="O4" s="196">
        <v>0</v>
      </c>
      <c r="P4" s="196">
        <v>36.49</v>
      </c>
      <c r="Q4" s="196">
        <v>2.34</v>
      </c>
      <c r="R4" s="196">
        <v>1.93</v>
      </c>
      <c r="S4" s="196">
        <v>2.1800000000000002</v>
      </c>
      <c r="T4" s="196">
        <v>0</v>
      </c>
      <c r="U4" s="196">
        <v>24.78</v>
      </c>
      <c r="V4" s="196">
        <v>1.93</v>
      </c>
      <c r="W4" s="196">
        <v>13.37</v>
      </c>
      <c r="X4" s="196">
        <v>43.63</v>
      </c>
      <c r="Y4" s="196">
        <v>0</v>
      </c>
      <c r="Z4">
        <v>0</v>
      </c>
      <c r="AA4" s="196">
        <v>11.2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58.71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19.28</v>
      </c>
      <c r="AQ4" s="196">
        <v>7.71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0.96</v>
      </c>
      <c r="L5" s="196">
        <v>106</v>
      </c>
      <c r="M5" s="196">
        <v>27.22</v>
      </c>
      <c r="N5" s="196">
        <v>34.94</v>
      </c>
      <c r="O5" s="196">
        <v>0</v>
      </c>
      <c r="P5" s="196">
        <v>36.49</v>
      </c>
      <c r="Q5" s="196">
        <v>2.34</v>
      </c>
      <c r="R5" s="196">
        <v>1.93</v>
      </c>
      <c r="S5" s="196">
        <v>2.1800000000000002</v>
      </c>
      <c r="T5" s="196">
        <v>0</v>
      </c>
      <c r="U5" s="196">
        <v>24.78</v>
      </c>
      <c r="V5" s="196">
        <v>1.93</v>
      </c>
      <c r="W5" s="196">
        <v>13.37</v>
      </c>
      <c r="X5" s="196">
        <v>43.63</v>
      </c>
      <c r="Y5" s="196">
        <v>0</v>
      </c>
      <c r="Z5">
        <v>0</v>
      </c>
      <c r="AA5" s="196">
        <v>11.2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58.71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19.28</v>
      </c>
      <c r="AQ5" s="196">
        <v>7.71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0.96</v>
      </c>
      <c r="L6" s="196">
        <v>106</v>
      </c>
      <c r="M6" s="196">
        <v>27.22</v>
      </c>
      <c r="N6" s="196">
        <v>34.94</v>
      </c>
      <c r="O6" s="196">
        <v>0</v>
      </c>
      <c r="P6" s="196">
        <v>36.49</v>
      </c>
      <c r="Q6" s="196">
        <v>2.34</v>
      </c>
      <c r="R6" s="196">
        <v>1.93</v>
      </c>
      <c r="S6" s="196">
        <v>2.1800000000000002</v>
      </c>
      <c r="T6" s="196">
        <v>0</v>
      </c>
      <c r="U6" s="196">
        <v>24.78</v>
      </c>
      <c r="V6" s="196">
        <v>1.93</v>
      </c>
      <c r="W6" s="196">
        <v>13.37</v>
      </c>
      <c r="X6" s="196">
        <v>43.63</v>
      </c>
      <c r="Y6" s="196">
        <v>0</v>
      </c>
      <c r="Z6">
        <v>0</v>
      </c>
      <c r="AA6" s="196">
        <v>11.2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58.71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19.28</v>
      </c>
      <c r="AQ6" s="196">
        <v>7.71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0.96</v>
      </c>
      <c r="L7" s="196">
        <v>106</v>
      </c>
      <c r="M7" s="196">
        <v>27.22</v>
      </c>
      <c r="N7" s="196">
        <v>34.94</v>
      </c>
      <c r="O7" s="196">
        <v>0</v>
      </c>
      <c r="P7" s="196">
        <v>36.49</v>
      </c>
      <c r="Q7" s="196">
        <v>2.34</v>
      </c>
      <c r="R7" s="196">
        <v>1.93</v>
      </c>
      <c r="S7" s="196">
        <v>2.1800000000000002</v>
      </c>
      <c r="T7" s="196">
        <v>0</v>
      </c>
      <c r="U7" s="196">
        <v>24.78</v>
      </c>
      <c r="V7" s="196">
        <v>1.93</v>
      </c>
      <c r="W7" s="196">
        <v>13.37</v>
      </c>
      <c r="X7" s="196">
        <v>43.63</v>
      </c>
      <c r="Y7" s="196">
        <v>0</v>
      </c>
      <c r="Z7">
        <v>0</v>
      </c>
      <c r="AA7" s="196">
        <v>11.2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58.71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19.28</v>
      </c>
      <c r="AQ7" s="196">
        <v>7.71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0.96</v>
      </c>
      <c r="L8" s="196">
        <v>106</v>
      </c>
      <c r="M8" s="196">
        <v>27.22</v>
      </c>
      <c r="N8" s="196">
        <v>34.94</v>
      </c>
      <c r="O8" s="196">
        <v>0</v>
      </c>
      <c r="P8" s="196">
        <v>36.49</v>
      </c>
      <c r="Q8" s="196">
        <v>2.34</v>
      </c>
      <c r="R8" s="196">
        <v>1.93</v>
      </c>
      <c r="S8" s="196">
        <v>2.1800000000000002</v>
      </c>
      <c r="T8" s="196">
        <v>0</v>
      </c>
      <c r="U8" s="196">
        <v>24.78</v>
      </c>
      <c r="V8" s="196">
        <v>1.93</v>
      </c>
      <c r="W8" s="196">
        <v>13.37</v>
      </c>
      <c r="X8" s="196">
        <v>43.63</v>
      </c>
      <c r="Y8" s="196">
        <v>0</v>
      </c>
      <c r="Z8">
        <v>0</v>
      </c>
      <c r="AA8" s="196">
        <v>11.2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58.71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19.28</v>
      </c>
      <c r="AQ8" s="196">
        <v>7.71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0.96</v>
      </c>
      <c r="L9" s="196">
        <v>106</v>
      </c>
      <c r="M9" s="196">
        <v>27.22</v>
      </c>
      <c r="N9" s="196">
        <v>34.94</v>
      </c>
      <c r="O9" s="196">
        <v>0</v>
      </c>
      <c r="P9" s="196">
        <v>36.49</v>
      </c>
      <c r="Q9" s="196">
        <v>2.34</v>
      </c>
      <c r="R9" s="196">
        <v>1.93</v>
      </c>
      <c r="S9" s="196">
        <v>2.1800000000000002</v>
      </c>
      <c r="T9" s="196">
        <v>0</v>
      </c>
      <c r="U9" s="196">
        <v>24.78</v>
      </c>
      <c r="V9" s="196">
        <v>1.93</v>
      </c>
      <c r="W9" s="196">
        <v>13.37</v>
      </c>
      <c r="X9" s="196">
        <v>43.63</v>
      </c>
      <c r="Y9" s="196">
        <v>0</v>
      </c>
      <c r="Z9">
        <v>0</v>
      </c>
      <c r="AA9" s="196">
        <v>11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58.71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19.28</v>
      </c>
      <c r="AQ9" s="196">
        <v>7.71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0.96</v>
      </c>
      <c r="L10" s="196">
        <v>106</v>
      </c>
      <c r="M10" s="196">
        <v>27.22</v>
      </c>
      <c r="N10" s="196">
        <v>34.94</v>
      </c>
      <c r="O10" s="196">
        <v>0</v>
      </c>
      <c r="P10" s="196">
        <v>36.49</v>
      </c>
      <c r="Q10" s="196">
        <v>2.34</v>
      </c>
      <c r="R10" s="196">
        <v>1.93</v>
      </c>
      <c r="S10" s="196">
        <v>2.1800000000000002</v>
      </c>
      <c r="T10" s="196">
        <v>0</v>
      </c>
      <c r="U10" s="196">
        <v>24.78</v>
      </c>
      <c r="V10" s="196">
        <v>1.93</v>
      </c>
      <c r="W10" s="196">
        <v>1.93</v>
      </c>
      <c r="X10" s="196">
        <v>9.64</v>
      </c>
      <c r="Y10" s="196">
        <v>0</v>
      </c>
      <c r="Z10">
        <v>0</v>
      </c>
      <c r="AA10" s="196">
        <v>11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58.71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19.28</v>
      </c>
      <c r="AQ10" s="196">
        <v>7.71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0.96</v>
      </c>
      <c r="L11" s="196">
        <v>106</v>
      </c>
      <c r="M11" s="196">
        <v>27.22</v>
      </c>
      <c r="N11" s="196">
        <v>34.94</v>
      </c>
      <c r="O11" s="196">
        <v>0</v>
      </c>
      <c r="P11" s="196">
        <v>36.49</v>
      </c>
      <c r="Q11" s="196">
        <v>2.34</v>
      </c>
      <c r="R11" s="196">
        <v>1.93</v>
      </c>
      <c r="S11" s="196">
        <v>2.1800000000000002</v>
      </c>
      <c r="T11" s="196">
        <v>0</v>
      </c>
      <c r="U11" s="196">
        <v>24.78</v>
      </c>
      <c r="V11" s="196">
        <v>1.93</v>
      </c>
      <c r="W11" s="196">
        <v>1.93</v>
      </c>
      <c r="X11" s="196">
        <v>9.64</v>
      </c>
      <c r="Y11" s="196">
        <v>0</v>
      </c>
      <c r="Z11">
        <v>0</v>
      </c>
      <c r="AA11" s="196">
        <v>11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58.71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19.28</v>
      </c>
      <c r="AQ11" s="196">
        <v>7.71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0.96</v>
      </c>
      <c r="L12" s="196">
        <v>106</v>
      </c>
      <c r="M12" s="196">
        <v>27.22</v>
      </c>
      <c r="N12" s="196">
        <v>34.94</v>
      </c>
      <c r="O12" s="196">
        <v>0</v>
      </c>
      <c r="P12" s="196">
        <v>36.49</v>
      </c>
      <c r="Q12" s="196">
        <v>2.34</v>
      </c>
      <c r="R12" s="196">
        <v>1.93</v>
      </c>
      <c r="S12" s="196">
        <v>2.1800000000000002</v>
      </c>
      <c r="T12" s="196">
        <v>0</v>
      </c>
      <c r="U12" s="196">
        <v>24.78</v>
      </c>
      <c r="V12" s="196">
        <v>1.93</v>
      </c>
      <c r="W12" s="196">
        <v>1.93</v>
      </c>
      <c r="X12" s="196">
        <v>9.64</v>
      </c>
      <c r="Y12" s="196">
        <v>0</v>
      </c>
      <c r="Z12">
        <v>0</v>
      </c>
      <c r="AA12" s="196">
        <v>11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58.71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19.28</v>
      </c>
      <c r="AQ12" s="196">
        <v>7.71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0.96</v>
      </c>
      <c r="L13" s="196">
        <v>106</v>
      </c>
      <c r="M13" s="196">
        <v>27.22</v>
      </c>
      <c r="N13" s="196">
        <v>34.94</v>
      </c>
      <c r="O13" s="196">
        <v>0</v>
      </c>
      <c r="P13" s="196">
        <v>36.49</v>
      </c>
      <c r="Q13" s="196">
        <v>2.34</v>
      </c>
      <c r="R13" s="196">
        <v>1.93</v>
      </c>
      <c r="S13" s="196">
        <v>2.1800000000000002</v>
      </c>
      <c r="T13" s="196">
        <v>0</v>
      </c>
      <c r="U13" s="196">
        <v>24.78</v>
      </c>
      <c r="V13" s="196">
        <v>1.93</v>
      </c>
      <c r="W13" s="196">
        <v>1.93</v>
      </c>
      <c r="X13" s="196">
        <v>9.86</v>
      </c>
      <c r="Y13" s="196">
        <v>0</v>
      </c>
      <c r="Z13">
        <v>0</v>
      </c>
      <c r="AA13" s="196">
        <v>11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58.71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19.28</v>
      </c>
      <c r="AQ13" s="196">
        <v>7.71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0.96</v>
      </c>
      <c r="L14" s="196">
        <v>106</v>
      </c>
      <c r="M14" s="196">
        <v>27.22</v>
      </c>
      <c r="N14" s="196">
        <v>34.94</v>
      </c>
      <c r="O14" s="196">
        <v>0</v>
      </c>
      <c r="P14" s="196">
        <v>36.49</v>
      </c>
      <c r="Q14" s="196">
        <v>2.34</v>
      </c>
      <c r="R14" s="196">
        <v>1.93</v>
      </c>
      <c r="S14" s="196">
        <v>2.1800000000000002</v>
      </c>
      <c r="T14" s="196">
        <v>0</v>
      </c>
      <c r="U14" s="196">
        <v>24.78</v>
      </c>
      <c r="V14" s="196">
        <v>1.93</v>
      </c>
      <c r="W14" s="196">
        <v>1.93</v>
      </c>
      <c r="X14" s="196">
        <v>9.64</v>
      </c>
      <c r="Y14" s="196">
        <v>0</v>
      </c>
      <c r="Z14">
        <v>0</v>
      </c>
      <c r="AA14" s="196">
        <v>11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58.71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19.28</v>
      </c>
      <c r="AQ14" s="196">
        <v>7.71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0.96</v>
      </c>
      <c r="L15" s="196">
        <v>106</v>
      </c>
      <c r="M15" s="196">
        <v>27.22</v>
      </c>
      <c r="N15" s="196">
        <v>34.94</v>
      </c>
      <c r="O15" s="196">
        <v>0</v>
      </c>
      <c r="P15" s="196">
        <v>36.49</v>
      </c>
      <c r="Q15" s="196">
        <v>2.34</v>
      </c>
      <c r="R15" s="196">
        <v>1.93</v>
      </c>
      <c r="S15" s="196">
        <v>2.1800000000000002</v>
      </c>
      <c r="T15" s="196">
        <v>0</v>
      </c>
      <c r="U15" s="196">
        <v>24.78</v>
      </c>
      <c r="V15" s="196">
        <v>1.93</v>
      </c>
      <c r="W15" s="196">
        <v>1.93</v>
      </c>
      <c r="X15" s="196">
        <v>9.64</v>
      </c>
      <c r="Y15" s="196">
        <v>0</v>
      </c>
      <c r="Z15">
        <v>0</v>
      </c>
      <c r="AA15" s="196">
        <v>11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58.71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19.28</v>
      </c>
      <c r="AQ15" s="196">
        <v>7.71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0.96</v>
      </c>
      <c r="L16" s="196">
        <v>106</v>
      </c>
      <c r="M16" s="196">
        <v>27.22</v>
      </c>
      <c r="N16" s="196">
        <v>34.94</v>
      </c>
      <c r="O16" s="196">
        <v>0</v>
      </c>
      <c r="P16" s="196">
        <v>36.49</v>
      </c>
      <c r="Q16" s="196">
        <v>2.34</v>
      </c>
      <c r="R16" s="196">
        <v>1.93</v>
      </c>
      <c r="S16" s="196">
        <v>2.1800000000000002</v>
      </c>
      <c r="T16" s="196">
        <v>0</v>
      </c>
      <c r="U16" s="196">
        <v>24.78</v>
      </c>
      <c r="V16" s="196">
        <v>1.93</v>
      </c>
      <c r="W16" s="196">
        <v>1.93</v>
      </c>
      <c r="X16" s="196">
        <v>9.64</v>
      </c>
      <c r="Y16" s="196">
        <v>0</v>
      </c>
      <c r="Z16">
        <v>0</v>
      </c>
      <c r="AA16" s="196">
        <v>11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58.71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19.28</v>
      </c>
      <c r="AQ16" s="196">
        <v>7.71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0.96</v>
      </c>
      <c r="L17" s="196">
        <v>106</v>
      </c>
      <c r="M17" s="196">
        <v>27.22</v>
      </c>
      <c r="N17" s="196">
        <v>34.94</v>
      </c>
      <c r="O17" s="196">
        <v>0</v>
      </c>
      <c r="P17" s="196">
        <v>36.49</v>
      </c>
      <c r="Q17" s="196">
        <v>2.34</v>
      </c>
      <c r="R17" s="196">
        <v>1.93</v>
      </c>
      <c r="S17" s="196">
        <v>2.1800000000000002</v>
      </c>
      <c r="T17" s="196">
        <v>0</v>
      </c>
      <c r="U17" s="196">
        <v>24.78</v>
      </c>
      <c r="V17" s="196">
        <v>1.93</v>
      </c>
      <c r="W17" s="196">
        <v>1.93</v>
      </c>
      <c r="X17" s="196">
        <v>9.64</v>
      </c>
      <c r="Y17" s="196">
        <v>0</v>
      </c>
      <c r="Z17">
        <v>0</v>
      </c>
      <c r="AA17" s="196">
        <v>11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58.71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19.28</v>
      </c>
      <c r="AQ17" s="196">
        <v>7.71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0.96</v>
      </c>
      <c r="L18" s="196">
        <v>106</v>
      </c>
      <c r="M18" s="196">
        <v>27.22</v>
      </c>
      <c r="N18" s="196">
        <v>34.94</v>
      </c>
      <c r="O18" s="196">
        <v>0</v>
      </c>
      <c r="P18" s="196">
        <v>36.49</v>
      </c>
      <c r="Q18" s="196">
        <v>2.34</v>
      </c>
      <c r="R18" s="196">
        <v>1.93</v>
      </c>
      <c r="S18" s="196">
        <v>2.1800000000000002</v>
      </c>
      <c r="T18" s="196">
        <v>0</v>
      </c>
      <c r="U18" s="196">
        <v>24.78</v>
      </c>
      <c r="V18" s="196">
        <v>1.93</v>
      </c>
      <c r="W18" s="196">
        <v>1.93</v>
      </c>
      <c r="X18" s="196">
        <v>9.64</v>
      </c>
      <c r="Y18" s="196">
        <v>0</v>
      </c>
      <c r="Z18">
        <v>0</v>
      </c>
      <c r="AA18" s="196">
        <v>11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58.71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19.28</v>
      </c>
      <c r="AQ18" s="196">
        <v>7.71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0.96</v>
      </c>
      <c r="L19" s="196">
        <v>106</v>
      </c>
      <c r="M19" s="196">
        <v>27.22</v>
      </c>
      <c r="N19" s="196">
        <v>34.94</v>
      </c>
      <c r="O19" s="196">
        <v>0</v>
      </c>
      <c r="P19" s="196">
        <v>36.49</v>
      </c>
      <c r="Q19" s="196">
        <v>2.34</v>
      </c>
      <c r="R19" s="196">
        <v>1.93</v>
      </c>
      <c r="S19" s="196">
        <v>2.1800000000000002</v>
      </c>
      <c r="T19" s="196">
        <v>0</v>
      </c>
      <c r="U19" s="196">
        <v>24.78</v>
      </c>
      <c r="V19" s="196">
        <v>1.93</v>
      </c>
      <c r="W19" s="196">
        <v>1.93</v>
      </c>
      <c r="X19" s="196">
        <v>9.64</v>
      </c>
      <c r="Y19" s="196">
        <v>0</v>
      </c>
      <c r="Z19">
        <v>0</v>
      </c>
      <c r="AA19" s="196">
        <v>11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58.71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19.28</v>
      </c>
      <c r="AQ19" s="196">
        <v>7.71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0.96</v>
      </c>
      <c r="L20" s="196">
        <v>106</v>
      </c>
      <c r="M20" s="196">
        <v>27.22</v>
      </c>
      <c r="N20" s="196">
        <v>34.94</v>
      </c>
      <c r="O20" s="196">
        <v>0</v>
      </c>
      <c r="P20" s="196">
        <v>36.49</v>
      </c>
      <c r="Q20" s="196">
        <v>2.34</v>
      </c>
      <c r="R20" s="196">
        <v>1.93</v>
      </c>
      <c r="S20" s="196">
        <v>2.1800000000000002</v>
      </c>
      <c r="T20" s="196">
        <v>0</v>
      </c>
      <c r="U20" s="196">
        <v>24.78</v>
      </c>
      <c r="V20" s="196">
        <v>1.93</v>
      </c>
      <c r="W20" s="196">
        <v>1.93</v>
      </c>
      <c r="X20" s="196">
        <v>9.64</v>
      </c>
      <c r="Y20" s="196">
        <v>0</v>
      </c>
      <c r="Z20">
        <v>0</v>
      </c>
      <c r="AA20" s="196">
        <v>11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58.71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19.28</v>
      </c>
      <c r="AQ20" s="196">
        <v>7.71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0.96</v>
      </c>
      <c r="L21" s="196">
        <v>106</v>
      </c>
      <c r="M21" s="196">
        <v>27.22</v>
      </c>
      <c r="N21" s="196">
        <v>34.94</v>
      </c>
      <c r="O21" s="196">
        <v>0</v>
      </c>
      <c r="P21" s="196">
        <v>36.49</v>
      </c>
      <c r="Q21" s="196">
        <v>2.34</v>
      </c>
      <c r="R21" s="196">
        <v>1.93</v>
      </c>
      <c r="S21" s="196">
        <v>2.1800000000000002</v>
      </c>
      <c r="T21" s="196">
        <v>0</v>
      </c>
      <c r="U21" s="196">
        <v>24.78</v>
      </c>
      <c r="V21" s="196">
        <v>1.93</v>
      </c>
      <c r="W21" s="196">
        <v>13.37</v>
      </c>
      <c r="X21" s="196">
        <v>43.63</v>
      </c>
      <c r="Y21" s="196">
        <v>0</v>
      </c>
      <c r="Z21">
        <v>0</v>
      </c>
      <c r="AA21" s="196">
        <v>11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58.71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19.28</v>
      </c>
      <c r="AQ21" s="196">
        <v>7.71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0.96</v>
      </c>
      <c r="L22" s="196">
        <v>106</v>
      </c>
      <c r="M22" s="196">
        <v>27.22</v>
      </c>
      <c r="N22" s="196">
        <v>34.94</v>
      </c>
      <c r="O22" s="196">
        <v>0</v>
      </c>
      <c r="P22" s="196">
        <v>36.49</v>
      </c>
      <c r="Q22" s="196">
        <v>2.34</v>
      </c>
      <c r="R22" s="196">
        <v>1.93</v>
      </c>
      <c r="S22" s="196">
        <v>0.96</v>
      </c>
      <c r="T22" s="196">
        <v>0</v>
      </c>
      <c r="U22" s="196">
        <v>24.78</v>
      </c>
      <c r="V22" s="196">
        <v>1.93</v>
      </c>
      <c r="W22" s="196">
        <v>13.37</v>
      </c>
      <c r="X22" s="196">
        <v>43.63</v>
      </c>
      <c r="Y22" s="196">
        <v>0</v>
      </c>
      <c r="Z22">
        <v>0</v>
      </c>
      <c r="AA22" s="196">
        <v>11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58.71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19.28</v>
      </c>
      <c r="AQ22" s="196">
        <v>7.71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0.96</v>
      </c>
      <c r="L23" s="196">
        <v>106</v>
      </c>
      <c r="M23" s="196">
        <v>27.22</v>
      </c>
      <c r="N23" s="196">
        <v>34.94</v>
      </c>
      <c r="O23" s="196">
        <v>0</v>
      </c>
      <c r="P23" s="196">
        <v>36.49</v>
      </c>
      <c r="Q23" s="196">
        <v>2.33</v>
      </c>
      <c r="R23" s="196">
        <v>1.87</v>
      </c>
      <c r="S23" s="196">
        <v>0.96</v>
      </c>
      <c r="T23" s="196">
        <v>0</v>
      </c>
      <c r="U23" s="196">
        <v>24.78</v>
      </c>
      <c r="V23" s="196">
        <v>1.71</v>
      </c>
      <c r="W23" s="196">
        <v>13.37</v>
      </c>
      <c r="X23" s="196">
        <v>43.63</v>
      </c>
      <c r="Y23" s="196">
        <v>0</v>
      </c>
      <c r="Z23">
        <v>0</v>
      </c>
      <c r="AA23" s="196">
        <v>11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58.71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19.28</v>
      </c>
      <c r="AQ23" s="196">
        <v>7.71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4.51</v>
      </c>
      <c r="L24" s="196">
        <v>106</v>
      </c>
      <c r="M24" s="196">
        <v>27.22</v>
      </c>
      <c r="N24" s="196">
        <v>34.94</v>
      </c>
      <c r="O24" s="196">
        <v>0</v>
      </c>
      <c r="P24" s="196">
        <v>36.49</v>
      </c>
      <c r="Q24" s="196">
        <v>2.33</v>
      </c>
      <c r="R24" s="196">
        <v>12.54</v>
      </c>
      <c r="S24" s="196">
        <v>0.96</v>
      </c>
      <c r="T24" s="196">
        <v>0</v>
      </c>
      <c r="U24" s="196">
        <v>24.78</v>
      </c>
      <c r="V24" s="196">
        <v>5.7</v>
      </c>
      <c r="W24" s="196">
        <v>13.37</v>
      </c>
      <c r="X24" s="196">
        <v>43.63</v>
      </c>
      <c r="Y24" s="196">
        <v>0</v>
      </c>
      <c r="Z24">
        <v>0</v>
      </c>
      <c r="AA24" s="196">
        <v>11.2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58.71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67.05</v>
      </c>
      <c r="AQ24" s="196">
        <v>19.36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4.51</v>
      </c>
      <c r="L25" s="196">
        <v>106</v>
      </c>
      <c r="M25" s="196">
        <v>27.22</v>
      </c>
      <c r="N25" s="196">
        <v>34.94</v>
      </c>
      <c r="O25" s="196">
        <v>0</v>
      </c>
      <c r="P25" s="196">
        <v>36.49</v>
      </c>
      <c r="Q25" s="196">
        <v>2.02</v>
      </c>
      <c r="R25" s="196">
        <v>12.54</v>
      </c>
      <c r="S25" s="196">
        <v>0.96</v>
      </c>
      <c r="T25" s="196">
        <v>0</v>
      </c>
      <c r="U25" s="196">
        <v>24.78</v>
      </c>
      <c r="V25" s="196">
        <v>5.97</v>
      </c>
      <c r="W25" s="196">
        <v>13.37</v>
      </c>
      <c r="X25" s="196">
        <v>43.63</v>
      </c>
      <c r="Y25" s="196">
        <v>0</v>
      </c>
      <c r="Z25">
        <v>0</v>
      </c>
      <c r="AA25" s="196">
        <v>11.2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57.48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74.900000000000006</v>
      </c>
      <c r="AQ25" s="196">
        <v>26.03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4.51</v>
      </c>
      <c r="L26" s="196">
        <v>106</v>
      </c>
      <c r="M26" s="196">
        <v>27.22</v>
      </c>
      <c r="N26" s="196">
        <v>34.94</v>
      </c>
      <c r="O26" s="196">
        <v>0</v>
      </c>
      <c r="P26" s="196">
        <v>36.49</v>
      </c>
      <c r="Q26" s="196">
        <v>0.96</v>
      </c>
      <c r="R26" s="196">
        <v>12.54</v>
      </c>
      <c r="S26" s="196">
        <v>0.96</v>
      </c>
      <c r="T26" s="196">
        <v>0</v>
      </c>
      <c r="U26" s="196">
        <v>24.78</v>
      </c>
      <c r="V26" s="196">
        <v>6.13</v>
      </c>
      <c r="W26" s="196">
        <v>13.37</v>
      </c>
      <c r="X26" s="196">
        <v>43.63</v>
      </c>
      <c r="Y26" s="196">
        <v>0</v>
      </c>
      <c r="Z26">
        <v>0</v>
      </c>
      <c r="AA26" s="196">
        <v>11.2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57.48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74.900000000000006</v>
      </c>
      <c r="AQ26" s="196">
        <v>26.03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4.51</v>
      </c>
      <c r="L27" s="196">
        <v>106</v>
      </c>
      <c r="M27" s="196">
        <v>27.22</v>
      </c>
      <c r="N27" s="196">
        <v>34.94</v>
      </c>
      <c r="O27" s="196">
        <v>0</v>
      </c>
      <c r="P27" s="196">
        <v>36.49</v>
      </c>
      <c r="Q27" s="196">
        <v>0.96</v>
      </c>
      <c r="R27" s="196">
        <v>12.54</v>
      </c>
      <c r="S27" s="196">
        <v>0.5</v>
      </c>
      <c r="T27" s="196">
        <v>0</v>
      </c>
      <c r="U27" s="196">
        <v>24.78</v>
      </c>
      <c r="V27" s="196">
        <v>6.13</v>
      </c>
      <c r="W27" s="196">
        <v>13.37</v>
      </c>
      <c r="X27" s="196">
        <v>43.63</v>
      </c>
      <c r="Y27" s="196">
        <v>0</v>
      </c>
      <c r="Z27">
        <v>0</v>
      </c>
      <c r="AA27" s="196">
        <v>11.2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57.48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74.900000000000006</v>
      </c>
      <c r="AQ27" s="196">
        <v>26.03</v>
      </c>
      <c r="AR27" s="196">
        <v>0.03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4.51</v>
      </c>
      <c r="L28" s="196">
        <v>106</v>
      </c>
      <c r="M28" s="196">
        <v>27.22</v>
      </c>
      <c r="N28" s="196">
        <v>34.94</v>
      </c>
      <c r="O28" s="196">
        <v>0</v>
      </c>
      <c r="P28" s="196">
        <v>36.49</v>
      </c>
      <c r="Q28" s="196">
        <v>0.96</v>
      </c>
      <c r="R28" s="196">
        <v>12.54</v>
      </c>
      <c r="S28" s="196">
        <v>0.5</v>
      </c>
      <c r="T28" s="196">
        <v>0</v>
      </c>
      <c r="U28" s="196">
        <v>24.78</v>
      </c>
      <c r="V28" s="196">
        <v>6.13</v>
      </c>
      <c r="W28" s="196">
        <v>13.37</v>
      </c>
      <c r="X28" s="196">
        <v>43.63</v>
      </c>
      <c r="Y28" s="196">
        <v>0</v>
      </c>
      <c r="Z28">
        <v>0</v>
      </c>
      <c r="AA28" s="196">
        <v>11.2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57.48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74.900000000000006</v>
      </c>
      <c r="AQ28" s="196">
        <v>26.03</v>
      </c>
      <c r="AR28" s="196">
        <v>0.3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4.51</v>
      </c>
      <c r="L29" s="196">
        <v>140</v>
      </c>
      <c r="M29" s="196">
        <v>27.22</v>
      </c>
      <c r="N29" s="196">
        <v>34.94</v>
      </c>
      <c r="O29" s="196">
        <v>0</v>
      </c>
      <c r="P29" s="196">
        <v>36.49</v>
      </c>
      <c r="Q29" s="196">
        <v>0.96</v>
      </c>
      <c r="R29" s="196">
        <v>12.54</v>
      </c>
      <c r="S29" s="196">
        <v>0.5</v>
      </c>
      <c r="T29" s="196">
        <v>0</v>
      </c>
      <c r="U29" s="196">
        <v>24.78</v>
      </c>
      <c r="V29" s="196">
        <v>6.13</v>
      </c>
      <c r="W29" s="196">
        <v>13.37</v>
      </c>
      <c r="X29" s="196">
        <v>43.63</v>
      </c>
      <c r="Y29" s="196">
        <v>0</v>
      </c>
      <c r="Z29">
        <v>0</v>
      </c>
      <c r="AA29" s="196">
        <v>11.2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52.58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74.900000000000006</v>
      </c>
      <c r="AQ29" s="196">
        <v>26.03</v>
      </c>
      <c r="AR29" s="196">
        <v>2.27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4.51</v>
      </c>
      <c r="L30" s="196">
        <v>194</v>
      </c>
      <c r="M30" s="196">
        <v>27.22</v>
      </c>
      <c r="N30" s="196">
        <v>34.94</v>
      </c>
      <c r="O30" s="196">
        <v>0</v>
      </c>
      <c r="P30" s="196">
        <v>36.49</v>
      </c>
      <c r="Q30" s="196">
        <v>4.51</v>
      </c>
      <c r="R30" s="196">
        <v>12.54</v>
      </c>
      <c r="S30" s="196">
        <v>2.11</v>
      </c>
      <c r="T30" s="196">
        <v>0</v>
      </c>
      <c r="U30" s="196">
        <v>24.78</v>
      </c>
      <c r="V30" s="196">
        <v>6.13</v>
      </c>
      <c r="W30" s="196">
        <v>13.37</v>
      </c>
      <c r="X30" s="196">
        <v>43.63</v>
      </c>
      <c r="Y30" s="196">
        <v>0</v>
      </c>
      <c r="Z30">
        <v>0</v>
      </c>
      <c r="AA30" s="196">
        <v>11.2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69.61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74.900000000000006</v>
      </c>
      <c r="AQ30" s="196">
        <v>26.03</v>
      </c>
      <c r="AR30" s="196">
        <v>6.37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4.51</v>
      </c>
      <c r="L31" s="196">
        <v>210</v>
      </c>
      <c r="M31" s="196">
        <v>27.22</v>
      </c>
      <c r="N31" s="196">
        <v>34.94</v>
      </c>
      <c r="O31" s="196">
        <v>0</v>
      </c>
      <c r="P31" s="196">
        <v>36.49</v>
      </c>
      <c r="Q31" s="196">
        <v>6.08</v>
      </c>
      <c r="R31" s="196">
        <v>12.54</v>
      </c>
      <c r="S31" s="196">
        <v>2.11</v>
      </c>
      <c r="T31" s="196">
        <v>0</v>
      </c>
      <c r="U31" s="196">
        <v>24.78</v>
      </c>
      <c r="V31" s="196">
        <v>6.13</v>
      </c>
      <c r="W31" s="196">
        <v>13.37</v>
      </c>
      <c r="X31" s="196">
        <v>43.63</v>
      </c>
      <c r="Y31" s="196">
        <v>0</v>
      </c>
      <c r="Z31">
        <v>0</v>
      </c>
      <c r="AA31" s="196">
        <v>11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69.61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74.900000000000006</v>
      </c>
      <c r="AQ31" s="196">
        <v>26.03</v>
      </c>
      <c r="AR31" s="196">
        <v>11.35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4.51</v>
      </c>
      <c r="L32" s="196">
        <v>210</v>
      </c>
      <c r="M32" s="196">
        <v>27.22</v>
      </c>
      <c r="N32" s="196">
        <v>34.94</v>
      </c>
      <c r="O32" s="196">
        <v>0</v>
      </c>
      <c r="P32" s="196">
        <v>36.49</v>
      </c>
      <c r="Q32" s="196">
        <v>6.08</v>
      </c>
      <c r="R32" s="196">
        <v>12.54</v>
      </c>
      <c r="S32" s="196">
        <v>2.11</v>
      </c>
      <c r="T32" s="196">
        <v>0</v>
      </c>
      <c r="U32" s="196">
        <v>24.78</v>
      </c>
      <c r="V32" s="196">
        <v>6.13</v>
      </c>
      <c r="W32" s="196">
        <v>13.37</v>
      </c>
      <c r="X32" s="196">
        <v>43.63</v>
      </c>
      <c r="Y32" s="196">
        <v>0</v>
      </c>
      <c r="Z32">
        <v>0</v>
      </c>
      <c r="AA32" s="196">
        <v>11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69.61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74.900000000000006</v>
      </c>
      <c r="AQ32" s="196">
        <v>26.03</v>
      </c>
      <c r="AR32" s="196">
        <v>16.059999999999999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4.51</v>
      </c>
      <c r="L33" s="196">
        <v>210</v>
      </c>
      <c r="M33" s="196">
        <v>27.22</v>
      </c>
      <c r="N33" s="196">
        <v>34.94</v>
      </c>
      <c r="O33" s="196">
        <v>0</v>
      </c>
      <c r="P33" s="196">
        <v>36.49</v>
      </c>
      <c r="Q33" s="196">
        <v>6.08</v>
      </c>
      <c r="R33" s="196">
        <v>12.54</v>
      </c>
      <c r="S33" s="196">
        <v>2.11</v>
      </c>
      <c r="T33" s="196">
        <v>0</v>
      </c>
      <c r="U33" s="196">
        <v>24.78</v>
      </c>
      <c r="V33" s="196">
        <v>6.13</v>
      </c>
      <c r="W33" s="196">
        <v>13.37</v>
      </c>
      <c r="X33" s="196">
        <v>43.63</v>
      </c>
      <c r="Y33" s="196">
        <v>0</v>
      </c>
      <c r="Z33">
        <v>0</v>
      </c>
      <c r="AA33" s="196">
        <v>11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69.61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74.900000000000006</v>
      </c>
      <c r="AQ33" s="196">
        <v>26.03</v>
      </c>
      <c r="AR33" s="196">
        <v>19.2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4.51</v>
      </c>
      <c r="L34" s="196">
        <v>210</v>
      </c>
      <c r="M34" s="196">
        <v>27.22</v>
      </c>
      <c r="N34" s="196">
        <v>34.94</v>
      </c>
      <c r="O34" s="196">
        <v>0</v>
      </c>
      <c r="P34" s="196">
        <v>36.49</v>
      </c>
      <c r="Q34" s="196">
        <v>6.08</v>
      </c>
      <c r="R34" s="196">
        <v>12.54</v>
      </c>
      <c r="S34" s="196">
        <v>2.11</v>
      </c>
      <c r="T34" s="196">
        <v>0</v>
      </c>
      <c r="U34" s="196">
        <v>24.78</v>
      </c>
      <c r="V34" s="196">
        <v>6.13</v>
      </c>
      <c r="W34" s="196">
        <v>13.37</v>
      </c>
      <c r="X34" s="196">
        <v>43.63</v>
      </c>
      <c r="Y34" s="196">
        <v>0</v>
      </c>
      <c r="Z34">
        <v>0</v>
      </c>
      <c r="AA34" s="196">
        <v>11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57.34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74.900000000000006</v>
      </c>
      <c r="AQ34" s="196">
        <v>26.03</v>
      </c>
      <c r="AR34" s="196">
        <v>19.2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4.51</v>
      </c>
      <c r="L35" s="196">
        <v>210</v>
      </c>
      <c r="M35" s="196">
        <v>27.22</v>
      </c>
      <c r="N35" s="196">
        <v>34.94</v>
      </c>
      <c r="O35" s="196">
        <v>0</v>
      </c>
      <c r="P35" s="196">
        <v>36.49</v>
      </c>
      <c r="Q35" s="196">
        <v>6.08</v>
      </c>
      <c r="R35" s="196">
        <v>12.54</v>
      </c>
      <c r="S35" s="196">
        <v>2.11</v>
      </c>
      <c r="T35" s="196">
        <v>0</v>
      </c>
      <c r="U35" s="196">
        <v>24.78</v>
      </c>
      <c r="V35" s="196">
        <v>6.13</v>
      </c>
      <c r="W35" s="196">
        <v>13.37</v>
      </c>
      <c r="X35" s="196">
        <v>43.63</v>
      </c>
      <c r="Y35" s="196">
        <v>0</v>
      </c>
      <c r="Z35">
        <v>0</v>
      </c>
      <c r="AA35" s="196">
        <v>11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57.34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74.900000000000006</v>
      </c>
      <c r="AQ35" s="196">
        <v>26.03</v>
      </c>
      <c r="AR35" s="196">
        <v>19.7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4.51</v>
      </c>
      <c r="L36" s="196">
        <v>210</v>
      </c>
      <c r="M36" s="196">
        <v>27.22</v>
      </c>
      <c r="N36" s="196">
        <v>34.94</v>
      </c>
      <c r="O36" s="196">
        <v>0</v>
      </c>
      <c r="P36" s="196">
        <v>36.49</v>
      </c>
      <c r="Q36" s="196">
        <v>6.08</v>
      </c>
      <c r="R36" s="196">
        <v>12.54</v>
      </c>
      <c r="S36" s="196">
        <v>2.11</v>
      </c>
      <c r="T36" s="196">
        <v>0</v>
      </c>
      <c r="U36" s="196">
        <v>24.78</v>
      </c>
      <c r="V36" s="196">
        <v>6.13</v>
      </c>
      <c r="W36" s="196">
        <v>13.37</v>
      </c>
      <c r="X36" s="196">
        <v>43.63</v>
      </c>
      <c r="Y36" s="196">
        <v>0</v>
      </c>
      <c r="Z36">
        <v>0</v>
      </c>
      <c r="AA36" s="196">
        <v>11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57.34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74.900000000000006</v>
      </c>
      <c r="AQ36" s="196">
        <v>26.03</v>
      </c>
      <c r="AR36" s="196">
        <v>19.7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4.51</v>
      </c>
      <c r="L37" s="196">
        <v>210</v>
      </c>
      <c r="M37" s="196">
        <v>27.22</v>
      </c>
      <c r="N37" s="196">
        <v>34.94</v>
      </c>
      <c r="O37" s="196">
        <v>0</v>
      </c>
      <c r="P37" s="196">
        <v>36.49</v>
      </c>
      <c r="Q37" s="196">
        <v>6.08</v>
      </c>
      <c r="R37" s="196">
        <v>12.54</v>
      </c>
      <c r="S37" s="196">
        <v>3.17</v>
      </c>
      <c r="T37" s="196">
        <v>0</v>
      </c>
      <c r="U37" s="196">
        <v>24.78</v>
      </c>
      <c r="V37" s="196">
        <v>6.13</v>
      </c>
      <c r="W37" s="196">
        <v>13.37</v>
      </c>
      <c r="X37" s="196">
        <v>43.63</v>
      </c>
      <c r="Y37" s="196">
        <v>0</v>
      </c>
      <c r="Z37">
        <v>0</v>
      </c>
      <c r="AA37" s="196">
        <v>11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57.34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74.900000000000006</v>
      </c>
      <c r="AQ37" s="196">
        <v>26.03</v>
      </c>
      <c r="AR37" s="196">
        <v>21.2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4.51</v>
      </c>
      <c r="L38" s="196">
        <v>210</v>
      </c>
      <c r="M38" s="196">
        <v>27.22</v>
      </c>
      <c r="N38" s="196">
        <v>34.94</v>
      </c>
      <c r="O38" s="196">
        <v>0</v>
      </c>
      <c r="P38" s="196">
        <v>36.49</v>
      </c>
      <c r="Q38" s="196">
        <v>6.08</v>
      </c>
      <c r="R38" s="196">
        <v>12.54</v>
      </c>
      <c r="S38" s="196">
        <v>3.17</v>
      </c>
      <c r="T38" s="196">
        <v>0</v>
      </c>
      <c r="U38" s="196">
        <v>24.78</v>
      </c>
      <c r="V38" s="196">
        <v>6.13</v>
      </c>
      <c r="W38" s="196">
        <v>13.37</v>
      </c>
      <c r="X38" s="196">
        <v>43.63</v>
      </c>
      <c r="Y38" s="196">
        <v>0</v>
      </c>
      <c r="Z38">
        <v>0</v>
      </c>
      <c r="AA38" s="196">
        <v>11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57.34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74.900000000000006</v>
      </c>
      <c r="AQ38" s="196">
        <v>26.03</v>
      </c>
      <c r="AR38" s="196">
        <v>21.2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4.51</v>
      </c>
      <c r="L39" s="196">
        <v>210</v>
      </c>
      <c r="M39" s="196">
        <v>27.22</v>
      </c>
      <c r="N39" s="196">
        <v>34.94</v>
      </c>
      <c r="O39" s="196">
        <v>0</v>
      </c>
      <c r="P39" s="196">
        <v>36.49</v>
      </c>
      <c r="Q39" s="196">
        <v>0.96</v>
      </c>
      <c r="R39" s="196">
        <v>12.54</v>
      </c>
      <c r="S39" s="196">
        <v>3.17</v>
      </c>
      <c r="T39" s="196">
        <v>0</v>
      </c>
      <c r="U39" s="196">
        <v>24.78</v>
      </c>
      <c r="V39" s="196">
        <v>6.13</v>
      </c>
      <c r="W39" s="196">
        <v>13.37</v>
      </c>
      <c r="X39" s="196">
        <v>43.63</v>
      </c>
      <c r="Y39" s="196">
        <v>0</v>
      </c>
      <c r="Z39">
        <v>0</v>
      </c>
      <c r="AA39" s="196">
        <v>11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57.34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74.900000000000006</v>
      </c>
      <c r="AQ39" s="196">
        <v>26.03</v>
      </c>
      <c r="AR39" s="196">
        <v>21.2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4.51</v>
      </c>
      <c r="L40" s="196">
        <v>210</v>
      </c>
      <c r="M40" s="196">
        <v>27.22</v>
      </c>
      <c r="N40" s="196">
        <v>34.94</v>
      </c>
      <c r="O40" s="196">
        <v>0</v>
      </c>
      <c r="P40" s="196">
        <v>36.49</v>
      </c>
      <c r="Q40" s="196">
        <v>0.82</v>
      </c>
      <c r="R40" s="196">
        <v>12.54</v>
      </c>
      <c r="S40" s="196">
        <v>2.11</v>
      </c>
      <c r="T40" s="196">
        <v>0</v>
      </c>
      <c r="U40" s="196">
        <v>24.78</v>
      </c>
      <c r="V40" s="196">
        <v>6.13</v>
      </c>
      <c r="W40" s="196">
        <v>13.37</v>
      </c>
      <c r="X40" s="196">
        <v>43.63</v>
      </c>
      <c r="Y40" s="196">
        <v>0</v>
      </c>
      <c r="Z40">
        <v>0</v>
      </c>
      <c r="AA40" s="196">
        <v>11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74.900000000000006</v>
      </c>
      <c r="AQ40" s="196">
        <v>26.03</v>
      </c>
      <c r="AR40" s="196">
        <v>21.2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4.51</v>
      </c>
      <c r="L41" s="196">
        <v>210</v>
      </c>
      <c r="M41" s="196">
        <v>27.22</v>
      </c>
      <c r="N41" s="196">
        <v>34.94</v>
      </c>
      <c r="O41" s="196">
        <v>0</v>
      </c>
      <c r="P41" s="196">
        <v>36.49</v>
      </c>
      <c r="Q41" s="196">
        <v>0.82</v>
      </c>
      <c r="R41" s="196">
        <v>12.54</v>
      </c>
      <c r="S41" s="196">
        <v>2.11</v>
      </c>
      <c r="T41" s="196">
        <v>0</v>
      </c>
      <c r="U41" s="196">
        <v>24.78</v>
      </c>
      <c r="V41" s="196">
        <v>6.13</v>
      </c>
      <c r="W41" s="196">
        <v>13.37</v>
      </c>
      <c r="X41" s="196">
        <v>43.63</v>
      </c>
      <c r="Y41" s="196">
        <v>0</v>
      </c>
      <c r="Z41">
        <v>0</v>
      </c>
      <c r="AA41" s="196">
        <v>11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74.900000000000006</v>
      </c>
      <c r="AQ41" s="196">
        <v>26.03</v>
      </c>
      <c r="AR41" s="196">
        <v>21.2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4.51</v>
      </c>
      <c r="L42" s="196">
        <v>210</v>
      </c>
      <c r="M42" s="196">
        <v>27.22</v>
      </c>
      <c r="N42" s="196">
        <v>34.94</v>
      </c>
      <c r="O42" s="196">
        <v>0</v>
      </c>
      <c r="P42" s="196">
        <v>36.49</v>
      </c>
      <c r="Q42" s="196">
        <v>0.82</v>
      </c>
      <c r="R42" s="196">
        <v>12.54</v>
      </c>
      <c r="S42" s="196">
        <v>2.11</v>
      </c>
      <c r="T42" s="196">
        <v>0</v>
      </c>
      <c r="U42" s="196">
        <v>24.78</v>
      </c>
      <c r="V42" s="196">
        <v>6.13</v>
      </c>
      <c r="W42" s="196">
        <v>13.37</v>
      </c>
      <c r="X42" s="196">
        <v>43.63</v>
      </c>
      <c r="Y42" s="196">
        <v>0</v>
      </c>
      <c r="Z42">
        <v>0</v>
      </c>
      <c r="AA42" s="196">
        <v>11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74.900000000000006</v>
      </c>
      <c r="AQ42" s="196">
        <v>26.03</v>
      </c>
      <c r="AR42" s="196">
        <v>22.7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4.51</v>
      </c>
      <c r="L43" s="196">
        <v>210</v>
      </c>
      <c r="M43" s="196">
        <v>27.22</v>
      </c>
      <c r="N43" s="196">
        <v>34.94</v>
      </c>
      <c r="O43" s="196">
        <v>0</v>
      </c>
      <c r="P43" s="196">
        <v>36.49</v>
      </c>
      <c r="Q43" s="196">
        <v>3.82</v>
      </c>
      <c r="R43" s="196">
        <v>12.54</v>
      </c>
      <c r="S43" s="196">
        <v>2.11</v>
      </c>
      <c r="T43" s="196">
        <v>0</v>
      </c>
      <c r="U43" s="196">
        <v>24.78</v>
      </c>
      <c r="V43" s="196">
        <v>6.13</v>
      </c>
      <c r="W43" s="196">
        <v>13.37</v>
      </c>
      <c r="X43" s="196">
        <v>43.63</v>
      </c>
      <c r="Y43" s="196">
        <v>0</v>
      </c>
      <c r="Z43">
        <v>0</v>
      </c>
      <c r="AA43" s="196">
        <v>11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69.61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74.900000000000006</v>
      </c>
      <c r="AQ43" s="196">
        <v>26.03</v>
      </c>
      <c r="AR43" s="196">
        <v>22.7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4.51</v>
      </c>
      <c r="L44" s="196">
        <v>210</v>
      </c>
      <c r="M44" s="196">
        <v>27.22</v>
      </c>
      <c r="N44" s="196">
        <v>34.94</v>
      </c>
      <c r="O44" s="196">
        <v>0</v>
      </c>
      <c r="P44" s="196">
        <v>36.49</v>
      </c>
      <c r="Q44" s="196">
        <v>3.82</v>
      </c>
      <c r="R44" s="196">
        <v>12.54</v>
      </c>
      <c r="S44" s="196">
        <v>2.11</v>
      </c>
      <c r="T44" s="196">
        <v>0</v>
      </c>
      <c r="U44" s="196">
        <v>24.78</v>
      </c>
      <c r="V44" s="196">
        <v>6.13</v>
      </c>
      <c r="W44" s="196">
        <v>13.37</v>
      </c>
      <c r="X44" s="196">
        <v>43.63</v>
      </c>
      <c r="Y44" s="196">
        <v>0</v>
      </c>
      <c r="Z44">
        <v>0</v>
      </c>
      <c r="AA44" s="196">
        <v>11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69.61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74.900000000000006</v>
      </c>
      <c r="AQ44" s="196">
        <v>26.03</v>
      </c>
      <c r="AR44" s="196">
        <v>22.7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4.51</v>
      </c>
      <c r="L45" s="196">
        <v>198</v>
      </c>
      <c r="M45" s="196">
        <v>27.22</v>
      </c>
      <c r="N45" s="196">
        <v>34.94</v>
      </c>
      <c r="O45" s="196">
        <v>0</v>
      </c>
      <c r="P45" s="196">
        <v>36.49</v>
      </c>
      <c r="Q45" s="196">
        <v>3.82</v>
      </c>
      <c r="R45" s="196">
        <v>12.54</v>
      </c>
      <c r="S45" s="196">
        <v>2.11</v>
      </c>
      <c r="T45" s="196">
        <v>0</v>
      </c>
      <c r="U45" s="196">
        <v>24.78</v>
      </c>
      <c r="V45" s="196">
        <v>6.13</v>
      </c>
      <c r="W45" s="196">
        <v>13.37</v>
      </c>
      <c r="X45" s="196">
        <v>43.63</v>
      </c>
      <c r="Y45" s="196">
        <v>0</v>
      </c>
      <c r="Z45">
        <v>0</v>
      </c>
      <c r="AA45" s="196">
        <v>11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69.61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74.900000000000006</v>
      </c>
      <c r="AQ45" s="196">
        <v>26.03</v>
      </c>
      <c r="AR45" s="196">
        <v>22.7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4.51</v>
      </c>
      <c r="L46" s="196">
        <v>198</v>
      </c>
      <c r="M46" s="196">
        <v>27.22</v>
      </c>
      <c r="N46" s="196">
        <v>34.94</v>
      </c>
      <c r="O46" s="196">
        <v>0</v>
      </c>
      <c r="P46" s="196">
        <v>36.49</v>
      </c>
      <c r="Q46" s="196">
        <v>5.28</v>
      </c>
      <c r="R46" s="196">
        <v>12.54</v>
      </c>
      <c r="S46" s="196">
        <v>2.11</v>
      </c>
      <c r="T46" s="196">
        <v>0</v>
      </c>
      <c r="U46" s="196">
        <v>24.78</v>
      </c>
      <c r="V46" s="196">
        <v>6.13</v>
      </c>
      <c r="W46" s="196">
        <v>13.37</v>
      </c>
      <c r="X46" s="196">
        <v>43.63</v>
      </c>
      <c r="Y46" s="196">
        <v>0</v>
      </c>
      <c r="Z46">
        <v>0</v>
      </c>
      <c r="AA46" s="196">
        <v>11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69.61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74.900000000000006</v>
      </c>
      <c r="AQ46" s="196">
        <v>26.03</v>
      </c>
      <c r="AR46" s="196">
        <v>22.7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4.51</v>
      </c>
      <c r="L47" s="196">
        <v>198</v>
      </c>
      <c r="M47" s="196">
        <v>27.22</v>
      </c>
      <c r="N47" s="196">
        <v>34.94</v>
      </c>
      <c r="O47" s="196">
        <v>0</v>
      </c>
      <c r="P47" s="196">
        <v>36.49</v>
      </c>
      <c r="Q47" s="196">
        <v>0.96</v>
      </c>
      <c r="R47" s="196">
        <v>12.54</v>
      </c>
      <c r="S47" s="196">
        <v>2.11</v>
      </c>
      <c r="T47" s="196">
        <v>0</v>
      </c>
      <c r="U47" s="196">
        <v>24.78</v>
      </c>
      <c r="V47" s="196">
        <v>6.13</v>
      </c>
      <c r="W47" s="196">
        <v>13.37</v>
      </c>
      <c r="X47" s="196">
        <v>43.63</v>
      </c>
      <c r="Y47" s="196">
        <v>0</v>
      </c>
      <c r="Z47">
        <v>0</v>
      </c>
      <c r="AA47" s="196">
        <v>11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74.900000000000006</v>
      </c>
      <c r="AQ47" s="196">
        <v>26.03</v>
      </c>
      <c r="AR47" s="196">
        <v>22.7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4.51</v>
      </c>
      <c r="L48" s="196">
        <v>198</v>
      </c>
      <c r="M48" s="196">
        <v>27.22</v>
      </c>
      <c r="N48" s="196">
        <v>34.94</v>
      </c>
      <c r="O48" s="196">
        <v>0</v>
      </c>
      <c r="P48" s="196">
        <v>36.49</v>
      </c>
      <c r="Q48" s="196">
        <v>0.96</v>
      </c>
      <c r="R48" s="196">
        <v>12.54</v>
      </c>
      <c r="S48" s="196">
        <v>2.11</v>
      </c>
      <c r="T48" s="196">
        <v>0</v>
      </c>
      <c r="U48" s="196">
        <v>24.78</v>
      </c>
      <c r="V48" s="196">
        <v>6.13</v>
      </c>
      <c r="W48" s="196">
        <v>13.37</v>
      </c>
      <c r="X48" s="196">
        <v>43.63</v>
      </c>
      <c r="Y48" s="196">
        <v>0</v>
      </c>
      <c r="Z48">
        <v>0</v>
      </c>
      <c r="AA48" s="196">
        <v>11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74.900000000000006</v>
      </c>
      <c r="AQ48" s="196">
        <v>26.03</v>
      </c>
      <c r="AR48" s="196">
        <v>22.7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4.51</v>
      </c>
      <c r="L49" s="196">
        <v>198</v>
      </c>
      <c r="M49" s="196">
        <v>27.22</v>
      </c>
      <c r="N49" s="196">
        <v>34.94</v>
      </c>
      <c r="O49" s="196">
        <v>0</v>
      </c>
      <c r="P49" s="196">
        <v>36.49</v>
      </c>
      <c r="Q49" s="196">
        <v>0.96</v>
      </c>
      <c r="R49" s="196">
        <v>12.54</v>
      </c>
      <c r="S49" s="196">
        <v>2.11</v>
      </c>
      <c r="T49" s="196">
        <v>0</v>
      </c>
      <c r="U49" s="196">
        <v>24.78</v>
      </c>
      <c r="V49" s="196">
        <v>6.13</v>
      </c>
      <c r="W49" s="196">
        <v>13.37</v>
      </c>
      <c r="X49" s="196">
        <v>43.63</v>
      </c>
      <c r="Y49" s="196">
        <v>0</v>
      </c>
      <c r="Z49">
        <v>0</v>
      </c>
      <c r="AA49" s="196">
        <v>11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74.900000000000006</v>
      </c>
      <c r="AQ49" s="196">
        <v>26.03</v>
      </c>
      <c r="AR49" s="196">
        <v>22.7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4.51</v>
      </c>
      <c r="L50" s="196">
        <v>180</v>
      </c>
      <c r="M50" s="196">
        <v>27.22</v>
      </c>
      <c r="N50" s="196">
        <v>34.94</v>
      </c>
      <c r="O50" s="196">
        <v>0</v>
      </c>
      <c r="P50" s="196">
        <v>36.49</v>
      </c>
      <c r="Q50" s="196">
        <v>0.96</v>
      </c>
      <c r="R50" s="196">
        <v>12.54</v>
      </c>
      <c r="S50" s="196">
        <v>2.11</v>
      </c>
      <c r="T50" s="196">
        <v>0</v>
      </c>
      <c r="U50" s="196">
        <v>24.78</v>
      </c>
      <c r="V50" s="196">
        <v>6.13</v>
      </c>
      <c r="W50" s="196">
        <v>13.37</v>
      </c>
      <c r="X50" s="196">
        <v>43.63</v>
      </c>
      <c r="Y50" s="196">
        <v>0</v>
      </c>
      <c r="Z50">
        <v>0</v>
      </c>
      <c r="AA50" s="196">
        <v>11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74.900000000000006</v>
      </c>
      <c r="AQ50" s="196">
        <v>26.03</v>
      </c>
      <c r="AR50" s="196">
        <v>22.7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4.53</v>
      </c>
      <c r="L51" s="196">
        <v>180</v>
      </c>
      <c r="M51" s="196">
        <v>27.22</v>
      </c>
      <c r="N51" s="196">
        <v>34.94</v>
      </c>
      <c r="O51" s="196">
        <v>0</v>
      </c>
      <c r="P51" s="196">
        <v>36.49</v>
      </c>
      <c r="Q51" s="196">
        <v>0.96</v>
      </c>
      <c r="R51" s="196">
        <v>12.54</v>
      </c>
      <c r="S51" s="196">
        <v>3.35</v>
      </c>
      <c r="T51" s="196">
        <v>0</v>
      </c>
      <c r="U51" s="196">
        <v>24.78</v>
      </c>
      <c r="V51" s="196">
        <v>6.13</v>
      </c>
      <c r="W51" s="196">
        <v>13.37</v>
      </c>
      <c r="X51" s="196">
        <v>43.63</v>
      </c>
      <c r="Y51" s="196">
        <v>0</v>
      </c>
      <c r="Z51">
        <v>0</v>
      </c>
      <c r="AA51" s="196">
        <v>11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52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74.900000000000006</v>
      </c>
      <c r="AQ51" s="196">
        <v>26.03</v>
      </c>
      <c r="AR51" s="196">
        <v>22.7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4.51</v>
      </c>
      <c r="L52" s="196">
        <v>170</v>
      </c>
      <c r="M52" s="196">
        <v>27.22</v>
      </c>
      <c r="N52" s="196">
        <v>34.94</v>
      </c>
      <c r="O52" s="196">
        <v>0</v>
      </c>
      <c r="P52" s="196">
        <v>36.49</v>
      </c>
      <c r="Q52" s="196">
        <v>0.96</v>
      </c>
      <c r="R52" s="196">
        <v>12.54</v>
      </c>
      <c r="S52" s="196">
        <v>3.35</v>
      </c>
      <c r="T52" s="196">
        <v>0</v>
      </c>
      <c r="U52" s="196">
        <v>24.78</v>
      </c>
      <c r="V52" s="196">
        <v>6.13</v>
      </c>
      <c r="W52" s="196">
        <v>13.37</v>
      </c>
      <c r="X52" s="196">
        <v>43.63</v>
      </c>
      <c r="Y52" s="196">
        <v>0</v>
      </c>
      <c r="Z52">
        <v>0</v>
      </c>
      <c r="AA52" s="196">
        <v>11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52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74.900000000000006</v>
      </c>
      <c r="AQ52" s="196">
        <v>26.03</v>
      </c>
      <c r="AR52" s="196">
        <v>22.7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4.51</v>
      </c>
      <c r="L53" s="196">
        <v>106</v>
      </c>
      <c r="M53" s="196">
        <v>27.22</v>
      </c>
      <c r="N53" s="196">
        <v>34.94</v>
      </c>
      <c r="O53" s="196">
        <v>0</v>
      </c>
      <c r="P53" s="196">
        <v>36.49</v>
      </c>
      <c r="Q53" s="196">
        <v>0.96</v>
      </c>
      <c r="R53" s="196">
        <v>12.54</v>
      </c>
      <c r="S53" s="196">
        <v>3.35</v>
      </c>
      <c r="T53" s="196">
        <v>0</v>
      </c>
      <c r="U53" s="196">
        <v>24.78</v>
      </c>
      <c r="V53" s="196">
        <v>6.13</v>
      </c>
      <c r="W53" s="196">
        <v>13.37</v>
      </c>
      <c r="X53" s="196">
        <v>43.63</v>
      </c>
      <c r="Y53" s="196">
        <v>0</v>
      </c>
      <c r="Z53">
        <v>0</v>
      </c>
      <c r="AA53" s="196">
        <v>11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56.97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74.900000000000006</v>
      </c>
      <c r="AQ53" s="196">
        <v>26.03</v>
      </c>
      <c r="AR53" s="196">
        <v>22.7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4.51</v>
      </c>
      <c r="L54" s="196">
        <v>106</v>
      </c>
      <c r="M54" s="196">
        <v>27.22</v>
      </c>
      <c r="N54" s="196">
        <v>34.94</v>
      </c>
      <c r="O54" s="196">
        <v>0</v>
      </c>
      <c r="P54" s="196">
        <v>36.49</v>
      </c>
      <c r="Q54" s="196">
        <v>0.96</v>
      </c>
      <c r="R54" s="196">
        <v>12.54</v>
      </c>
      <c r="S54" s="196">
        <v>3.35</v>
      </c>
      <c r="T54" s="196">
        <v>0</v>
      </c>
      <c r="U54" s="196">
        <v>24.78</v>
      </c>
      <c r="V54" s="196">
        <v>6.13</v>
      </c>
      <c r="W54" s="196">
        <v>13.37</v>
      </c>
      <c r="X54" s="196">
        <v>43.63</v>
      </c>
      <c r="Y54" s="196">
        <v>0</v>
      </c>
      <c r="Z54">
        <v>0</v>
      </c>
      <c r="AA54" s="196">
        <v>11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56.97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74.900000000000006</v>
      </c>
      <c r="AQ54" s="196">
        <v>26.03</v>
      </c>
      <c r="AR54" s="196">
        <v>22.7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0.96</v>
      </c>
      <c r="L55" s="196">
        <v>106</v>
      </c>
      <c r="M55" s="196">
        <v>27.22</v>
      </c>
      <c r="N55" s="196">
        <v>34.94</v>
      </c>
      <c r="O55" s="196">
        <v>0</v>
      </c>
      <c r="P55" s="196">
        <v>36.49</v>
      </c>
      <c r="Q55" s="196">
        <v>1.02</v>
      </c>
      <c r="R55" s="196">
        <v>12.54</v>
      </c>
      <c r="S55" s="196">
        <v>0.96</v>
      </c>
      <c r="T55" s="196">
        <v>0</v>
      </c>
      <c r="U55" s="196">
        <v>24.78</v>
      </c>
      <c r="V55" s="196">
        <v>6.13</v>
      </c>
      <c r="W55" s="196">
        <v>13.37</v>
      </c>
      <c r="X55" s="196">
        <v>43.63</v>
      </c>
      <c r="Y55" s="196">
        <v>0</v>
      </c>
      <c r="Z55">
        <v>0</v>
      </c>
      <c r="AA55" s="196">
        <v>11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58.71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74.13</v>
      </c>
      <c r="AQ55" s="196">
        <v>25.43</v>
      </c>
      <c r="AR55" s="196">
        <v>22.7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0.96</v>
      </c>
      <c r="L56" s="196">
        <v>106</v>
      </c>
      <c r="M56" s="196">
        <v>27.22</v>
      </c>
      <c r="N56" s="196">
        <v>34.94</v>
      </c>
      <c r="O56" s="196">
        <v>0</v>
      </c>
      <c r="P56" s="196">
        <v>36.49</v>
      </c>
      <c r="Q56" s="196">
        <v>2.83</v>
      </c>
      <c r="R56" s="196">
        <v>12.54</v>
      </c>
      <c r="S56" s="196">
        <v>0.96</v>
      </c>
      <c r="T56" s="196">
        <v>0</v>
      </c>
      <c r="U56" s="196">
        <v>24.78</v>
      </c>
      <c r="V56" s="196">
        <v>6.13</v>
      </c>
      <c r="W56" s="196">
        <v>13.37</v>
      </c>
      <c r="X56" s="196">
        <v>43.63</v>
      </c>
      <c r="Y56" s="196">
        <v>0</v>
      </c>
      <c r="Z56">
        <v>0</v>
      </c>
      <c r="AA56" s="196">
        <v>11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58.71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74.13</v>
      </c>
      <c r="AQ56" s="196">
        <v>25.43</v>
      </c>
      <c r="AR56" s="196">
        <v>22.7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0.96</v>
      </c>
      <c r="L57" s="196">
        <v>106</v>
      </c>
      <c r="M57" s="196">
        <v>27.22</v>
      </c>
      <c r="N57" s="196">
        <v>34.94</v>
      </c>
      <c r="O57" s="196">
        <v>0</v>
      </c>
      <c r="P57" s="196">
        <v>36.49</v>
      </c>
      <c r="Q57" s="196">
        <v>2.83</v>
      </c>
      <c r="R57" s="196">
        <v>12.54</v>
      </c>
      <c r="S57" s="196">
        <v>0.96</v>
      </c>
      <c r="T57" s="196">
        <v>0</v>
      </c>
      <c r="U57" s="196">
        <v>24.78</v>
      </c>
      <c r="V57" s="196">
        <v>6.13</v>
      </c>
      <c r="W57" s="196">
        <v>13.37</v>
      </c>
      <c r="X57" s="196">
        <v>43.63</v>
      </c>
      <c r="Y57" s="196">
        <v>0</v>
      </c>
      <c r="Z57">
        <v>0</v>
      </c>
      <c r="AA57" s="196">
        <v>11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58.71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74.900000000000006</v>
      </c>
      <c r="AQ57" s="196">
        <v>26.03</v>
      </c>
      <c r="AR57" s="196">
        <v>22.7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4.51</v>
      </c>
      <c r="L58" s="196">
        <v>106</v>
      </c>
      <c r="M58" s="196">
        <v>27.22</v>
      </c>
      <c r="N58" s="196">
        <v>34.94</v>
      </c>
      <c r="O58" s="196">
        <v>0</v>
      </c>
      <c r="P58" s="196">
        <v>36.49</v>
      </c>
      <c r="Q58" s="196">
        <v>2.83</v>
      </c>
      <c r="R58" s="196">
        <v>12.54</v>
      </c>
      <c r="S58" s="196">
        <v>0.96</v>
      </c>
      <c r="T58" s="196">
        <v>0</v>
      </c>
      <c r="U58" s="196">
        <v>24.78</v>
      </c>
      <c r="V58" s="196">
        <v>6.13</v>
      </c>
      <c r="W58" s="196">
        <v>13.37</v>
      </c>
      <c r="X58" s="196">
        <v>43.63</v>
      </c>
      <c r="Y58" s="196">
        <v>0</v>
      </c>
      <c r="Z58">
        <v>0</v>
      </c>
      <c r="AA58" s="196">
        <v>11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58.71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74.900000000000006</v>
      </c>
      <c r="AQ58" s="196">
        <v>26.03</v>
      </c>
      <c r="AR58" s="196">
        <v>22.7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4.51</v>
      </c>
      <c r="L59" s="196">
        <v>195</v>
      </c>
      <c r="M59" s="196">
        <v>27.22</v>
      </c>
      <c r="N59" s="196">
        <v>34.94</v>
      </c>
      <c r="O59" s="196">
        <v>0</v>
      </c>
      <c r="P59" s="196">
        <v>36.49</v>
      </c>
      <c r="Q59" s="196">
        <v>4.82</v>
      </c>
      <c r="R59" s="196">
        <v>12.54</v>
      </c>
      <c r="S59" s="196">
        <v>4.09</v>
      </c>
      <c r="T59" s="196">
        <v>0</v>
      </c>
      <c r="U59" s="196">
        <v>24.78</v>
      </c>
      <c r="V59" s="196">
        <v>6.13</v>
      </c>
      <c r="W59" s="196">
        <v>13.37</v>
      </c>
      <c r="X59" s="196">
        <v>43.63</v>
      </c>
      <c r="Y59" s="196">
        <v>0</v>
      </c>
      <c r="Z59">
        <v>0</v>
      </c>
      <c r="AA59" s="196">
        <v>11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57.48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74.900000000000006</v>
      </c>
      <c r="AQ59" s="196">
        <v>26.03</v>
      </c>
      <c r="AR59" s="196">
        <v>22.7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4.51</v>
      </c>
      <c r="L60" s="196">
        <v>170</v>
      </c>
      <c r="M60" s="196">
        <v>27.22</v>
      </c>
      <c r="N60" s="196">
        <v>34.94</v>
      </c>
      <c r="O60" s="196">
        <v>0</v>
      </c>
      <c r="P60" s="196">
        <v>36.49</v>
      </c>
      <c r="Q60" s="196">
        <v>4.82</v>
      </c>
      <c r="R60" s="196">
        <v>12.54</v>
      </c>
      <c r="S60" s="196">
        <v>4.21</v>
      </c>
      <c r="T60" s="196">
        <v>0</v>
      </c>
      <c r="U60" s="196">
        <v>24.78</v>
      </c>
      <c r="V60" s="196">
        <v>6.13</v>
      </c>
      <c r="W60" s="196">
        <v>13.37</v>
      </c>
      <c r="X60" s="196">
        <v>43.63</v>
      </c>
      <c r="Y60" s="196">
        <v>0</v>
      </c>
      <c r="Z60">
        <v>0</v>
      </c>
      <c r="AA60" s="196">
        <v>11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57.48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74.900000000000006</v>
      </c>
      <c r="AQ60" s="196">
        <v>26.03</v>
      </c>
      <c r="AR60" s="196">
        <v>22.7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4.51</v>
      </c>
      <c r="L61" s="196">
        <v>195</v>
      </c>
      <c r="M61" s="196">
        <v>27.22</v>
      </c>
      <c r="N61" s="196">
        <v>34.94</v>
      </c>
      <c r="O61" s="196">
        <v>0</v>
      </c>
      <c r="P61" s="196">
        <v>36.49</v>
      </c>
      <c r="Q61" s="196">
        <v>4.82</v>
      </c>
      <c r="R61" s="196">
        <v>12.54</v>
      </c>
      <c r="S61" s="196">
        <v>4.21</v>
      </c>
      <c r="T61" s="196">
        <v>0</v>
      </c>
      <c r="U61" s="196">
        <v>24.78</v>
      </c>
      <c r="V61" s="196">
        <v>6.13</v>
      </c>
      <c r="W61" s="196">
        <v>13.37</v>
      </c>
      <c r="X61" s="196">
        <v>43.63</v>
      </c>
      <c r="Y61" s="196">
        <v>0</v>
      </c>
      <c r="Z61">
        <v>0</v>
      </c>
      <c r="AA61" s="196">
        <v>11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57.48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74.900000000000006</v>
      </c>
      <c r="AQ61" s="196">
        <v>26.03</v>
      </c>
      <c r="AR61" s="196">
        <v>22.7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4.51</v>
      </c>
      <c r="L62" s="196">
        <v>195</v>
      </c>
      <c r="M62" s="196">
        <v>27.22</v>
      </c>
      <c r="N62" s="196">
        <v>34.94</v>
      </c>
      <c r="O62" s="196">
        <v>0</v>
      </c>
      <c r="P62" s="196">
        <v>36.49</v>
      </c>
      <c r="Q62" s="196">
        <v>4.82</v>
      </c>
      <c r="R62" s="196">
        <v>12.54</v>
      </c>
      <c r="S62" s="196">
        <v>4.21</v>
      </c>
      <c r="T62" s="196">
        <v>0</v>
      </c>
      <c r="U62" s="196">
        <v>24.78</v>
      </c>
      <c r="V62" s="196">
        <v>6.13</v>
      </c>
      <c r="W62" s="196">
        <v>13.37</v>
      </c>
      <c r="X62" s="196">
        <v>43.63</v>
      </c>
      <c r="Y62" s="196">
        <v>0</v>
      </c>
      <c r="Z62">
        <v>0</v>
      </c>
      <c r="AA62" s="196">
        <v>11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57.48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74.900000000000006</v>
      </c>
      <c r="AQ62" s="196">
        <v>26.03</v>
      </c>
      <c r="AR62" s="196">
        <v>22.7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4.51</v>
      </c>
      <c r="L63" s="196">
        <v>210</v>
      </c>
      <c r="M63" s="196">
        <v>27.22</v>
      </c>
      <c r="N63" s="196">
        <v>34.94</v>
      </c>
      <c r="O63" s="196">
        <v>0</v>
      </c>
      <c r="P63" s="196">
        <v>36.49</v>
      </c>
      <c r="Q63" s="196">
        <v>4.82</v>
      </c>
      <c r="R63" s="196">
        <v>12.54</v>
      </c>
      <c r="S63" s="196">
        <v>4.21</v>
      </c>
      <c r="T63" s="196">
        <v>0</v>
      </c>
      <c r="U63" s="196">
        <v>24.78</v>
      </c>
      <c r="V63" s="196">
        <v>6.13</v>
      </c>
      <c r="W63" s="196">
        <v>13.37</v>
      </c>
      <c r="X63" s="196">
        <v>43.63</v>
      </c>
      <c r="Y63" s="196">
        <v>0</v>
      </c>
      <c r="Z63">
        <v>0</v>
      </c>
      <c r="AA63" s="196">
        <v>11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69.61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74.900000000000006</v>
      </c>
      <c r="AQ63" s="196">
        <v>26.03</v>
      </c>
      <c r="AR63" s="196">
        <v>22.7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4.51</v>
      </c>
      <c r="L64" s="196">
        <v>210</v>
      </c>
      <c r="M64" s="196">
        <v>27.22</v>
      </c>
      <c r="N64" s="196">
        <v>34.94</v>
      </c>
      <c r="O64" s="196">
        <v>0</v>
      </c>
      <c r="P64" s="196">
        <v>36.49</v>
      </c>
      <c r="Q64" s="196">
        <v>4.82</v>
      </c>
      <c r="R64" s="196">
        <v>12.54</v>
      </c>
      <c r="S64" s="196">
        <v>4.21</v>
      </c>
      <c r="T64" s="196">
        <v>0</v>
      </c>
      <c r="U64" s="196">
        <v>24.78</v>
      </c>
      <c r="V64" s="196">
        <v>6.13</v>
      </c>
      <c r="W64" s="196">
        <v>13.37</v>
      </c>
      <c r="X64" s="196">
        <v>43.63</v>
      </c>
      <c r="Y64" s="196">
        <v>0</v>
      </c>
      <c r="Z64">
        <v>0</v>
      </c>
      <c r="AA64" s="196">
        <v>11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69.61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74.900000000000006</v>
      </c>
      <c r="AQ64" s="196">
        <v>26.03</v>
      </c>
      <c r="AR64" s="196">
        <v>22.7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4.51</v>
      </c>
      <c r="L65" s="196">
        <v>210</v>
      </c>
      <c r="M65" s="196">
        <v>27.22</v>
      </c>
      <c r="N65" s="196">
        <v>34.94</v>
      </c>
      <c r="O65" s="196">
        <v>0</v>
      </c>
      <c r="P65" s="196">
        <v>36.49</v>
      </c>
      <c r="Q65" s="196">
        <v>4.82</v>
      </c>
      <c r="R65" s="196">
        <v>12.54</v>
      </c>
      <c r="S65" s="196">
        <v>4.21</v>
      </c>
      <c r="T65" s="196">
        <v>0</v>
      </c>
      <c r="U65" s="196">
        <v>24.78</v>
      </c>
      <c r="V65" s="196">
        <v>6.13</v>
      </c>
      <c r="W65" s="196">
        <v>13.37</v>
      </c>
      <c r="X65" s="196">
        <v>43.63</v>
      </c>
      <c r="Y65" s="196">
        <v>0</v>
      </c>
      <c r="Z65">
        <v>0</v>
      </c>
      <c r="AA65" s="196">
        <v>11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69.61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74.900000000000006</v>
      </c>
      <c r="AQ65" s="196">
        <v>26.03</v>
      </c>
      <c r="AR65" s="196">
        <v>22.7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4.51</v>
      </c>
      <c r="L66" s="196">
        <v>210</v>
      </c>
      <c r="M66" s="196">
        <v>27.22</v>
      </c>
      <c r="N66" s="196">
        <v>34.94</v>
      </c>
      <c r="O66" s="196">
        <v>0</v>
      </c>
      <c r="P66" s="196">
        <v>36.49</v>
      </c>
      <c r="Q66" s="196">
        <v>4.82</v>
      </c>
      <c r="R66" s="196">
        <v>12.54</v>
      </c>
      <c r="S66" s="196">
        <v>4.21</v>
      </c>
      <c r="T66" s="196">
        <v>0</v>
      </c>
      <c r="U66" s="196">
        <v>24.78</v>
      </c>
      <c r="V66" s="196">
        <v>6.13</v>
      </c>
      <c r="W66" s="196">
        <v>13.37</v>
      </c>
      <c r="X66" s="196">
        <v>43.63</v>
      </c>
      <c r="Y66" s="196">
        <v>0</v>
      </c>
      <c r="Z66">
        <v>0</v>
      </c>
      <c r="AA66" s="196">
        <v>11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69.61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74.900000000000006</v>
      </c>
      <c r="AQ66" s="196">
        <v>26.03</v>
      </c>
      <c r="AR66" s="196">
        <v>22.66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4.51</v>
      </c>
      <c r="L67" s="196">
        <v>210</v>
      </c>
      <c r="M67" s="196">
        <v>27.22</v>
      </c>
      <c r="N67" s="196">
        <v>34.94</v>
      </c>
      <c r="O67" s="196">
        <v>0</v>
      </c>
      <c r="P67" s="196">
        <v>36.49</v>
      </c>
      <c r="Q67" s="196">
        <v>4.99</v>
      </c>
      <c r="R67" s="196">
        <v>12.54</v>
      </c>
      <c r="S67" s="196">
        <v>4.21</v>
      </c>
      <c r="T67" s="196">
        <v>0</v>
      </c>
      <c r="U67" s="196">
        <v>24.78</v>
      </c>
      <c r="V67" s="196">
        <v>6.13</v>
      </c>
      <c r="W67" s="196">
        <v>13.37</v>
      </c>
      <c r="X67" s="196">
        <v>43.63</v>
      </c>
      <c r="Y67" s="196">
        <v>0</v>
      </c>
      <c r="Z67">
        <v>0</v>
      </c>
      <c r="AA67" s="196">
        <v>11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69.61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74.900000000000006</v>
      </c>
      <c r="AQ67" s="196">
        <v>26.03</v>
      </c>
      <c r="AR67" s="196">
        <v>19.350000000000001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4.51</v>
      </c>
      <c r="L68" s="196">
        <v>210</v>
      </c>
      <c r="M68" s="196">
        <v>27.22</v>
      </c>
      <c r="N68" s="196">
        <v>34.94</v>
      </c>
      <c r="O68" s="196">
        <v>0</v>
      </c>
      <c r="P68" s="196">
        <v>36.49</v>
      </c>
      <c r="Q68" s="196">
        <v>5.14</v>
      </c>
      <c r="R68" s="196">
        <v>12.54</v>
      </c>
      <c r="S68" s="196">
        <v>4.21</v>
      </c>
      <c r="T68" s="196">
        <v>0</v>
      </c>
      <c r="U68" s="196">
        <v>24.78</v>
      </c>
      <c r="V68" s="196">
        <v>6.13</v>
      </c>
      <c r="W68" s="196">
        <v>13.37</v>
      </c>
      <c r="X68" s="196">
        <v>43.63</v>
      </c>
      <c r="Y68" s="196">
        <v>0</v>
      </c>
      <c r="Z68">
        <v>0</v>
      </c>
      <c r="AA68" s="196">
        <v>11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69.61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74.900000000000006</v>
      </c>
      <c r="AQ68" s="196">
        <v>26.03</v>
      </c>
      <c r="AR68" s="196">
        <v>14.31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4.51</v>
      </c>
      <c r="L69" s="196">
        <v>210</v>
      </c>
      <c r="M69" s="196">
        <v>27.22</v>
      </c>
      <c r="N69" s="196">
        <v>34.94</v>
      </c>
      <c r="O69" s="196">
        <v>0</v>
      </c>
      <c r="P69" s="196">
        <v>36.49</v>
      </c>
      <c r="Q69" s="196">
        <v>5.79</v>
      </c>
      <c r="R69" s="196">
        <v>12.54</v>
      </c>
      <c r="S69" s="196">
        <v>4.21</v>
      </c>
      <c r="T69" s="196">
        <v>0</v>
      </c>
      <c r="U69" s="196">
        <v>24.78</v>
      </c>
      <c r="V69" s="196">
        <v>6.13</v>
      </c>
      <c r="W69" s="196">
        <v>13.37</v>
      </c>
      <c r="X69" s="196">
        <v>43.63</v>
      </c>
      <c r="Y69" s="196">
        <v>0</v>
      </c>
      <c r="Z69">
        <v>0</v>
      </c>
      <c r="AA69" s="196">
        <v>11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69.61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74.900000000000006</v>
      </c>
      <c r="AQ69" s="196">
        <v>26.03</v>
      </c>
      <c r="AR69" s="196">
        <v>5.0599999999999996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4.51</v>
      </c>
      <c r="L70" s="196">
        <v>210</v>
      </c>
      <c r="M70" s="196">
        <v>27.22</v>
      </c>
      <c r="N70" s="196">
        <v>34.94</v>
      </c>
      <c r="O70" s="196">
        <v>0</v>
      </c>
      <c r="P70" s="196">
        <v>36.49</v>
      </c>
      <c r="Q70" s="196">
        <v>5.79</v>
      </c>
      <c r="R70" s="196">
        <v>12.54</v>
      </c>
      <c r="S70" s="196">
        <v>4.21</v>
      </c>
      <c r="T70" s="196">
        <v>0</v>
      </c>
      <c r="U70" s="196">
        <v>24.78</v>
      </c>
      <c r="V70" s="196">
        <v>6.13</v>
      </c>
      <c r="W70" s="196">
        <v>13.37</v>
      </c>
      <c r="X70" s="196">
        <v>43.63</v>
      </c>
      <c r="Y70" s="196">
        <v>0</v>
      </c>
      <c r="Z70">
        <v>0</v>
      </c>
      <c r="AA70" s="196">
        <v>11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69.61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74.900000000000006</v>
      </c>
      <c r="AQ70" s="196">
        <v>26.03</v>
      </c>
      <c r="AR70" s="196">
        <v>2.14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4.51</v>
      </c>
      <c r="L71" s="196">
        <v>210</v>
      </c>
      <c r="M71" s="196">
        <v>27.22</v>
      </c>
      <c r="N71" s="196">
        <v>34.94</v>
      </c>
      <c r="O71" s="196">
        <v>0</v>
      </c>
      <c r="P71" s="196">
        <v>36.49</v>
      </c>
      <c r="Q71" s="196">
        <v>5.24</v>
      </c>
      <c r="R71" s="196">
        <v>12.54</v>
      </c>
      <c r="S71" s="196">
        <v>4.21</v>
      </c>
      <c r="T71" s="196">
        <v>0</v>
      </c>
      <c r="U71" s="196">
        <v>24.78</v>
      </c>
      <c r="V71" s="196">
        <v>6.13</v>
      </c>
      <c r="W71" s="196">
        <v>13.37</v>
      </c>
      <c r="X71" s="196">
        <v>43.63</v>
      </c>
      <c r="Y71" s="196">
        <v>0</v>
      </c>
      <c r="Z71">
        <v>0</v>
      </c>
      <c r="AA71" s="196">
        <v>11.2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68.52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74.900000000000006</v>
      </c>
      <c r="AQ71" s="196">
        <v>26.03</v>
      </c>
      <c r="AR71" s="196">
        <v>0.24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4.51</v>
      </c>
      <c r="L72" s="196">
        <v>210</v>
      </c>
      <c r="M72" s="196">
        <v>27.22</v>
      </c>
      <c r="N72" s="196">
        <v>34.94</v>
      </c>
      <c r="O72" s="196">
        <v>0</v>
      </c>
      <c r="P72" s="196">
        <v>36.49</v>
      </c>
      <c r="Q72" s="196">
        <v>5.24</v>
      </c>
      <c r="R72" s="196">
        <v>12.54</v>
      </c>
      <c r="S72" s="196">
        <v>4.21</v>
      </c>
      <c r="T72" s="196">
        <v>0</v>
      </c>
      <c r="U72" s="196">
        <v>24.78</v>
      </c>
      <c r="V72" s="196">
        <v>6.13</v>
      </c>
      <c r="W72" s="196">
        <v>13.37</v>
      </c>
      <c r="X72" s="196">
        <v>43.63</v>
      </c>
      <c r="Y72" s="196">
        <v>0</v>
      </c>
      <c r="Z72">
        <v>0</v>
      </c>
      <c r="AA72" s="196">
        <v>11.2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68.52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74.900000000000006</v>
      </c>
      <c r="AQ72" s="196">
        <v>26.03</v>
      </c>
      <c r="AR72" s="196">
        <v>0.2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4.51</v>
      </c>
      <c r="L73" s="196">
        <v>210</v>
      </c>
      <c r="M73" s="196">
        <v>27.22</v>
      </c>
      <c r="N73" s="196">
        <v>34.94</v>
      </c>
      <c r="O73" s="196">
        <v>0</v>
      </c>
      <c r="P73" s="196">
        <v>36.49</v>
      </c>
      <c r="Q73" s="196">
        <v>5.27</v>
      </c>
      <c r="R73" s="196">
        <v>12.54</v>
      </c>
      <c r="S73" s="196">
        <v>4.21</v>
      </c>
      <c r="T73" s="196">
        <v>0</v>
      </c>
      <c r="U73" s="196">
        <v>24.78</v>
      </c>
      <c r="V73" s="196">
        <v>6.13</v>
      </c>
      <c r="W73" s="196">
        <v>13.37</v>
      </c>
      <c r="X73" s="196">
        <v>43.63</v>
      </c>
      <c r="Y73" s="196">
        <v>0</v>
      </c>
      <c r="Z73">
        <v>0</v>
      </c>
      <c r="AA73" s="196">
        <v>11.2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68.52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74.900000000000006</v>
      </c>
      <c r="AQ73" s="196">
        <v>26.03</v>
      </c>
      <c r="AR73" s="196">
        <v>0.16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4.51</v>
      </c>
      <c r="L74" s="196">
        <v>210</v>
      </c>
      <c r="M74" s="196">
        <v>27.22</v>
      </c>
      <c r="N74" s="196">
        <v>34.94</v>
      </c>
      <c r="O74" s="196">
        <v>0</v>
      </c>
      <c r="P74" s="196">
        <v>36.49</v>
      </c>
      <c r="Q74" s="196">
        <v>5.27</v>
      </c>
      <c r="R74" s="196">
        <v>12.54</v>
      </c>
      <c r="S74" s="196">
        <v>4.21</v>
      </c>
      <c r="T74" s="196">
        <v>0</v>
      </c>
      <c r="U74" s="196">
        <v>24.78</v>
      </c>
      <c r="V74" s="196">
        <v>6.13</v>
      </c>
      <c r="W74" s="196">
        <v>13.37</v>
      </c>
      <c r="X74" s="196">
        <v>43.63</v>
      </c>
      <c r="Y74" s="196">
        <v>0</v>
      </c>
      <c r="Z74">
        <v>0</v>
      </c>
      <c r="AA74" s="196">
        <v>11.2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68.52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74.900000000000006</v>
      </c>
      <c r="AQ74" s="196">
        <v>26.03</v>
      </c>
      <c r="AR74" s="196">
        <v>0.12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4.51</v>
      </c>
      <c r="L75" s="196">
        <v>210</v>
      </c>
      <c r="M75" s="196">
        <v>27.22</v>
      </c>
      <c r="N75" s="196">
        <v>34.94</v>
      </c>
      <c r="O75" s="196">
        <v>0</v>
      </c>
      <c r="P75" s="196">
        <v>36.49</v>
      </c>
      <c r="Q75" s="196">
        <v>5.27</v>
      </c>
      <c r="R75" s="196">
        <v>12.54</v>
      </c>
      <c r="S75" s="196">
        <v>4.21</v>
      </c>
      <c r="T75" s="196">
        <v>0</v>
      </c>
      <c r="U75" s="196">
        <v>24.78</v>
      </c>
      <c r="V75" s="196">
        <v>6.13</v>
      </c>
      <c r="W75" s="196">
        <v>13.37</v>
      </c>
      <c r="X75" s="196">
        <v>43.63</v>
      </c>
      <c r="Y75" s="196">
        <v>0</v>
      </c>
      <c r="Z75">
        <v>0</v>
      </c>
      <c r="AA75" s="196">
        <v>11.2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69.61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74.900000000000006</v>
      </c>
      <c r="AQ75" s="196">
        <v>26.03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4.51</v>
      </c>
      <c r="L76" s="196">
        <v>210</v>
      </c>
      <c r="M76" s="196">
        <v>27.22</v>
      </c>
      <c r="N76" s="196">
        <v>34.94</v>
      </c>
      <c r="O76" s="196">
        <v>0</v>
      </c>
      <c r="P76" s="196">
        <v>36.49</v>
      </c>
      <c r="Q76" s="196">
        <v>5.27</v>
      </c>
      <c r="R76" s="196">
        <v>12.54</v>
      </c>
      <c r="S76" s="196">
        <v>4.21</v>
      </c>
      <c r="T76" s="196">
        <v>0</v>
      </c>
      <c r="U76" s="196">
        <v>24.78</v>
      </c>
      <c r="V76" s="196">
        <v>6.13</v>
      </c>
      <c r="W76" s="196">
        <v>13.37</v>
      </c>
      <c r="X76" s="196">
        <v>43.63</v>
      </c>
      <c r="Y76" s="196">
        <v>0</v>
      </c>
      <c r="Z76">
        <v>0</v>
      </c>
      <c r="AA76" s="196">
        <v>11.2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69.61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74.900000000000006</v>
      </c>
      <c r="AQ76" s="196">
        <v>26.03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4.51</v>
      </c>
      <c r="L77" s="196">
        <v>210</v>
      </c>
      <c r="M77" s="196">
        <v>27.22</v>
      </c>
      <c r="N77" s="196">
        <v>34.94</v>
      </c>
      <c r="O77" s="196">
        <v>0</v>
      </c>
      <c r="P77" s="196">
        <v>36.49</v>
      </c>
      <c r="Q77" s="196">
        <v>5.28</v>
      </c>
      <c r="R77" s="196">
        <v>12.54</v>
      </c>
      <c r="S77" s="196">
        <v>4.21</v>
      </c>
      <c r="T77" s="196">
        <v>0</v>
      </c>
      <c r="U77" s="196">
        <v>24.78</v>
      </c>
      <c r="V77" s="196">
        <v>6.13</v>
      </c>
      <c r="W77" s="196">
        <v>13.37</v>
      </c>
      <c r="X77" s="196">
        <v>43.63</v>
      </c>
      <c r="Y77" s="196">
        <v>0</v>
      </c>
      <c r="Z77">
        <v>0</v>
      </c>
      <c r="AA77" s="196">
        <v>11.2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69.61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74.900000000000006</v>
      </c>
      <c r="AQ77" s="196">
        <v>26.03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4.51</v>
      </c>
      <c r="L78" s="196">
        <v>210</v>
      </c>
      <c r="M78" s="196">
        <v>27.22</v>
      </c>
      <c r="N78" s="196">
        <v>34.94</v>
      </c>
      <c r="O78" s="196">
        <v>0</v>
      </c>
      <c r="P78" s="196">
        <v>36.49</v>
      </c>
      <c r="Q78" s="196">
        <v>5.28</v>
      </c>
      <c r="R78" s="196">
        <v>12.54</v>
      </c>
      <c r="S78" s="196">
        <v>4.21</v>
      </c>
      <c r="T78" s="196">
        <v>0</v>
      </c>
      <c r="U78" s="196">
        <v>24.78</v>
      </c>
      <c r="V78" s="196">
        <v>6.13</v>
      </c>
      <c r="W78" s="196">
        <v>13.37</v>
      </c>
      <c r="X78" s="196">
        <v>43.63</v>
      </c>
      <c r="Y78" s="196">
        <v>0</v>
      </c>
      <c r="Z78">
        <v>0</v>
      </c>
      <c r="AA78" s="196">
        <v>11.2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69.61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74.900000000000006</v>
      </c>
      <c r="AQ78" s="196">
        <v>26.03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4.51</v>
      </c>
      <c r="L79" s="196">
        <v>210</v>
      </c>
      <c r="M79" s="196">
        <v>27.22</v>
      </c>
      <c r="N79" s="196">
        <v>34.94</v>
      </c>
      <c r="O79" s="196">
        <v>0</v>
      </c>
      <c r="P79" s="196">
        <v>36.49</v>
      </c>
      <c r="Q79" s="196">
        <v>5.42</v>
      </c>
      <c r="R79" s="196">
        <v>12.54</v>
      </c>
      <c r="S79" s="196">
        <v>4.21</v>
      </c>
      <c r="T79" s="196">
        <v>0</v>
      </c>
      <c r="U79" s="196">
        <v>24.78</v>
      </c>
      <c r="V79" s="196">
        <v>6.13</v>
      </c>
      <c r="W79" s="196">
        <v>13.37</v>
      </c>
      <c r="X79" s="196">
        <v>43.63</v>
      </c>
      <c r="Y79" s="196">
        <v>0</v>
      </c>
      <c r="Z79">
        <v>0</v>
      </c>
      <c r="AA79" s="196">
        <v>11.2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69.61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74.900000000000006</v>
      </c>
      <c r="AQ79" s="196">
        <v>26.03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4.51</v>
      </c>
      <c r="L80" s="196">
        <v>210</v>
      </c>
      <c r="M80" s="196">
        <v>27.22</v>
      </c>
      <c r="N80" s="196">
        <v>34.94</v>
      </c>
      <c r="O80" s="196">
        <v>0</v>
      </c>
      <c r="P80" s="196">
        <v>36.49</v>
      </c>
      <c r="Q80" s="196">
        <v>5.48</v>
      </c>
      <c r="R80" s="196">
        <v>12.54</v>
      </c>
      <c r="S80" s="196">
        <v>4.21</v>
      </c>
      <c r="T80" s="196">
        <v>0</v>
      </c>
      <c r="U80" s="196">
        <v>24.78</v>
      </c>
      <c r="V80" s="196">
        <v>6.13</v>
      </c>
      <c r="W80" s="196">
        <v>13.37</v>
      </c>
      <c r="X80" s="196">
        <v>43.63</v>
      </c>
      <c r="Y80" s="196">
        <v>0</v>
      </c>
      <c r="Z80">
        <v>0</v>
      </c>
      <c r="AA80" s="196">
        <v>11.2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69.61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74.900000000000006</v>
      </c>
      <c r="AQ80" s="196">
        <v>26.03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4.51</v>
      </c>
      <c r="L81" s="196">
        <v>210</v>
      </c>
      <c r="M81" s="196">
        <v>27.22</v>
      </c>
      <c r="N81" s="196">
        <v>34.94</v>
      </c>
      <c r="O81" s="196">
        <v>0</v>
      </c>
      <c r="P81" s="196">
        <v>36.49</v>
      </c>
      <c r="Q81" s="196">
        <v>5.78</v>
      </c>
      <c r="R81" s="196">
        <v>12.54</v>
      </c>
      <c r="S81" s="196">
        <v>7.16</v>
      </c>
      <c r="T81" s="196">
        <v>0</v>
      </c>
      <c r="U81" s="196">
        <v>24.78</v>
      </c>
      <c r="V81" s="196">
        <v>6.13</v>
      </c>
      <c r="W81" s="196">
        <v>13.37</v>
      </c>
      <c r="X81" s="196">
        <v>43.63</v>
      </c>
      <c r="Y81" s="196">
        <v>0</v>
      </c>
      <c r="Z81">
        <v>0</v>
      </c>
      <c r="AA81" s="196">
        <v>11.2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69.61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74.900000000000006</v>
      </c>
      <c r="AQ81" s="196">
        <v>26.03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4.51</v>
      </c>
      <c r="L82" s="196">
        <v>210</v>
      </c>
      <c r="M82" s="196">
        <v>27.22</v>
      </c>
      <c r="N82" s="196">
        <v>34.94</v>
      </c>
      <c r="O82" s="196">
        <v>0</v>
      </c>
      <c r="P82" s="196">
        <v>36.49</v>
      </c>
      <c r="Q82" s="196">
        <v>5.78</v>
      </c>
      <c r="R82" s="196">
        <v>12.54</v>
      </c>
      <c r="S82" s="196">
        <v>7.16</v>
      </c>
      <c r="T82" s="196">
        <v>0</v>
      </c>
      <c r="U82" s="196">
        <v>24.78</v>
      </c>
      <c r="V82" s="196">
        <v>6.13</v>
      </c>
      <c r="W82" s="196">
        <v>13.37</v>
      </c>
      <c r="X82" s="196">
        <v>43.63</v>
      </c>
      <c r="Y82" s="196">
        <v>0</v>
      </c>
      <c r="Z82">
        <v>0</v>
      </c>
      <c r="AA82" s="196">
        <v>11.2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69.61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74.900000000000006</v>
      </c>
      <c r="AQ82" s="196">
        <v>26.03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4.68</v>
      </c>
      <c r="L83" s="196">
        <v>210</v>
      </c>
      <c r="M83" s="196">
        <v>27.22</v>
      </c>
      <c r="N83" s="196">
        <v>34.94</v>
      </c>
      <c r="O83" s="196">
        <v>0</v>
      </c>
      <c r="P83" s="196">
        <v>36.49</v>
      </c>
      <c r="Q83" s="196">
        <v>6</v>
      </c>
      <c r="R83" s="196">
        <v>12.54</v>
      </c>
      <c r="S83" s="196">
        <v>7.66</v>
      </c>
      <c r="T83" s="196">
        <v>0</v>
      </c>
      <c r="U83" s="196">
        <v>24.78</v>
      </c>
      <c r="V83" s="196">
        <v>6.13</v>
      </c>
      <c r="W83" s="196">
        <v>13.37</v>
      </c>
      <c r="X83" s="196">
        <v>43.63</v>
      </c>
      <c r="Y83" s="196">
        <v>0</v>
      </c>
      <c r="Z83">
        <v>0</v>
      </c>
      <c r="AA83" s="196">
        <v>11.2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69.61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74.900000000000006</v>
      </c>
      <c r="AQ83" s="196">
        <v>26.03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4.51</v>
      </c>
      <c r="L84" s="196">
        <v>210</v>
      </c>
      <c r="M84" s="196">
        <v>27.22</v>
      </c>
      <c r="N84" s="196">
        <v>34.94</v>
      </c>
      <c r="O84" s="196">
        <v>0</v>
      </c>
      <c r="P84" s="196">
        <v>36.49</v>
      </c>
      <c r="Q84" s="196">
        <v>6</v>
      </c>
      <c r="R84" s="196">
        <v>12.54</v>
      </c>
      <c r="S84" s="196">
        <v>7.66</v>
      </c>
      <c r="T84" s="196">
        <v>0</v>
      </c>
      <c r="U84" s="196">
        <v>24.78</v>
      </c>
      <c r="V84" s="196">
        <v>6.13</v>
      </c>
      <c r="W84" s="196">
        <v>13.37</v>
      </c>
      <c r="X84" s="196">
        <v>43.63</v>
      </c>
      <c r="Y84" s="196">
        <v>0</v>
      </c>
      <c r="Z84">
        <v>0</v>
      </c>
      <c r="AA84" s="196">
        <v>11.2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69.61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74.900000000000006</v>
      </c>
      <c r="AQ84" s="196">
        <v>26.03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4.51</v>
      </c>
      <c r="L85" s="196">
        <v>190</v>
      </c>
      <c r="M85" s="196">
        <v>27.22</v>
      </c>
      <c r="N85" s="196">
        <v>34.94</v>
      </c>
      <c r="O85" s="196">
        <v>0</v>
      </c>
      <c r="P85" s="196">
        <v>36.49</v>
      </c>
      <c r="Q85" s="196">
        <v>6</v>
      </c>
      <c r="R85" s="196">
        <v>12.54</v>
      </c>
      <c r="S85" s="196">
        <v>7.66</v>
      </c>
      <c r="T85" s="196">
        <v>0</v>
      </c>
      <c r="U85" s="196">
        <v>24.78</v>
      </c>
      <c r="V85" s="196">
        <v>6.13</v>
      </c>
      <c r="W85" s="196">
        <v>13.37</v>
      </c>
      <c r="X85" s="196">
        <v>43.63</v>
      </c>
      <c r="Y85" s="196">
        <v>0</v>
      </c>
      <c r="Z85">
        <v>0</v>
      </c>
      <c r="AA85" s="196">
        <v>11.2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69.61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74.900000000000006</v>
      </c>
      <c r="AQ85" s="196">
        <v>26.03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4.51</v>
      </c>
      <c r="L86" s="196">
        <v>170</v>
      </c>
      <c r="M86" s="196">
        <v>27.22</v>
      </c>
      <c r="N86" s="196">
        <v>34.94</v>
      </c>
      <c r="O86" s="196">
        <v>0</v>
      </c>
      <c r="P86" s="196">
        <v>36.49</v>
      </c>
      <c r="Q86" s="196">
        <v>4.2</v>
      </c>
      <c r="R86" s="196">
        <v>12.54</v>
      </c>
      <c r="S86" s="196">
        <v>7.66</v>
      </c>
      <c r="T86" s="196">
        <v>0</v>
      </c>
      <c r="U86" s="196">
        <v>24.78</v>
      </c>
      <c r="V86" s="196">
        <v>6.13</v>
      </c>
      <c r="W86" s="196">
        <v>13.37</v>
      </c>
      <c r="X86" s="196">
        <v>43.63</v>
      </c>
      <c r="Y86" s="196">
        <v>0</v>
      </c>
      <c r="Z86">
        <v>0</v>
      </c>
      <c r="AA86" s="196">
        <v>11.2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58.71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74.900000000000006</v>
      </c>
      <c r="AQ86" s="196">
        <v>26.03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4.51</v>
      </c>
      <c r="L87" s="196">
        <v>130</v>
      </c>
      <c r="M87" s="196">
        <v>27.22</v>
      </c>
      <c r="N87" s="196">
        <v>34.94</v>
      </c>
      <c r="O87" s="196">
        <v>0</v>
      </c>
      <c r="P87" s="196">
        <v>36.49</v>
      </c>
      <c r="Q87" s="196">
        <v>4.2</v>
      </c>
      <c r="R87" s="196">
        <v>12.54</v>
      </c>
      <c r="S87" s="196">
        <v>2.6</v>
      </c>
      <c r="T87" s="196">
        <v>0</v>
      </c>
      <c r="U87" s="196">
        <v>24.78</v>
      </c>
      <c r="V87" s="196">
        <v>6.13</v>
      </c>
      <c r="W87" s="196">
        <v>13.37</v>
      </c>
      <c r="X87" s="196">
        <v>43.63</v>
      </c>
      <c r="Y87" s="196">
        <v>0</v>
      </c>
      <c r="Z87">
        <v>0</v>
      </c>
      <c r="AA87" s="196">
        <v>11.2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58.71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74.900000000000006</v>
      </c>
      <c r="AQ87" s="196">
        <v>26.03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0.96</v>
      </c>
      <c r="L88" s="196">
        <v>106</v>
      </c>
      <c r="M88" s="196">
        <v>27.22</v>
      </c>
      <c r="N88" s="196">
        <v>34.94</v>
      </c>
      <c r="O88" s="196">
        <v>0</v>
      </c>
      <c r="P88" s="196">
        <v>36.49</v>
      </c>
      <c r="Q88" s="196">
        <v>4.2</v>
      </c>
      <c r="R88" s="196">
        <v>1.93</v>
      </c>
      <c r="S88" s="196">
        <v>2.6</v>
      </c>
      <c r="T88" s="196">
        <v>0</v>
      </c>
      <c r="U88" s="196">
        <v>24.78</v>
      </c>
      <c r="V88" s="196">
        <v>1.93</v>
      </c>
      <c r="W88" s="196">
        <v>13.37</v>
      </c>
      <c r="X88" s="196">
        <v>43.63</v>
      </c>
      <c r="Y88" s="196">
        <v>0</v>
      </c>
      <c r="Z88">
        <v>0</v>
      </c>
      <c r="AA88" s="196">
        <v>11.2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58.71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74.900000000000006</v>
      </c>
      <c r="AQ88" s="196">
        <v>7.71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0.96</v>
      </c>
      <c r="L89" s="196">
        <v>106</v>
      </c>
      <c r="M89" s="196">
        <v>27.22</v>
      </c>
      <c r="N89" s="196">
        <v>34.94</v>
      </c>
      <c r="O89" s="196">
        <v>0</v>
      </c>
      <c r="P89" s="196">
        <v>36.49</v>
      </c>
      <c r="Q89" s="196">
        <v>4.2</v>
      </c>
      <c r="R89" s="196">
        <v>1.93</v>
      </c>
      <c r="S89" s="196">
        <v>2.6</v>
      </c>
      <c r="T89" s="196">
        <v>0</v>
      </c>
      <c r="U89" s="196">
        <v>24.78</v>
      </c>
      <c r="V89" s="196">
        <v>1.93</v>
      </c>
      <c r="W89" s="196">
        <v>13.37</v>
      </c>
      <c r="X89" s="196">
        <v>43.63</v>
      </c>
      <c r="Y89" s="196">
        <v>0</v>
      </c>
      <c r="Z89">
        <v>0</v>
      </c>
      <c r="AA89" s="196">
        <v>11.2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58.71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74.900000000000006</v>
      </c>
      <c r="AQ89" s="196">
        <v>7.71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0.96</v>
      </c>
      <c r="L90" s="196">
        <v>106</v>
      </c>
      <c r="M90" s="196">
        <v>27.22</v>
      </c>
      <c r="N90" s="196">
        <v>34.94</v>
      </c>
      <c r="O90" s="196">
        <v>0</v>
      </c>
      <c r="P90" s="196">
        <v>36.49</v>
      </c>
      <c r="Q90" s="196">
        <v>4.2</v>
      </c>
      <c r="R90" s="196">
        <v>1.93</v>
      </c>
      <c r="S90" s="196">
        <v>2.6</v>
      </c>
      <c r="T90" s="196">
        <v>0</v>
      </c>
      <c r="U90" s="196">
        <v>24.78</v>
      </c>
      <c r="V90" s="196">
        <v>1.93</v>
      </c>
      <c r="W90" s="196">
        <v>13.37</v>
      </c>
      <c r="X90" s="196">
        <v>43.63</v>
      </c>
      <c r="Y90" s="196">
        <v>0</v>
      </c>
      <c r="Z90">
        <v>0</v>
      </c>
      <c r="AA90" s="196">
        <v>11.2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58.71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74.900000000000006</v>
      </c>
      <c r="AQ90" s="196">
        <v>7.71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0.95</v>
      </c>
      <c r="L91" s="196">
        <v>106</v>
      </c>
      <c r="M91" s="196">
        <v>27.22</v>
      </c>
      <c r="N91" s="196">
        <v>34.94</v>
      </c>
      <c r="O91" s="196">
        <v>0</v>
      </c>
      <c r="P91" s="196">
        <v>36.49</v>
      </c>
      <c r="Q91" s="196">
        <v>4.2</v>
      </c>
      <c r="R91" s="196">
        <v>4.12</v>
      </c>
      <c r="S91" s="196">
        <v>2.6</v>
      </c>
      <c r="T91" s="196">
        <v>0</v>
      </c>
      <c r="U91" s="196">
        <v>24.78</v>
      </c>
      <c r="V91" s="196">
        <v>2.35</v>
      </c>
      <c r="W91" s="196">
        <v>13.37</v>
      </c>
      <c r="X91" s="196">
        <v>43.63</v>
      </c>
      <c r="Y91" s="196">
        <v>0</v>
      </c>
      <c r="Z91">
        <v>0</v>
      </c>
      <c r="AA91" s="196">
        <v>11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58.71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38.56</v>
      </c>
      <c r="AQ91" s="196">
        <v>7.71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0.97</v>
      </c>
      <c r="L92" s="196">
        <v>106</v>
      </c>
      <c r="M92" s="196">
        <v>27.22</v>
      </c>
      <c r="N92" s="196">
        <v>34.94</v>
      </c>
      <c r="O92" s="196">
        <v>0</v>
      </c>
      <c r="P92" s="196">
        <v>36.49</v>
      </c>
      <c r="Q92" s="196">
        <v>4.2</v>
      </c>
      <c r="R92" s="196">
        <v>1.93</v>
      </c>
      <c r="S92" s="196">
        <v>2.6</v>
      </c>
      <c r="T92" s="196">
        <v>0</v>
      </c>
      <c r="U92" s="196">
        <v>24.78</v>
      </c>
      <c r="V92" s="196">
        <v>1.93</v>
      </c>
      <c r="W92" s="196">
        <v>13.37</v>
      </c>
      <c r="X92" s="196">
        <v>43.63</v>
      </c>
      <c r="Y92" s="196">
        <v>0</v>
      </c>
      <c r="Z92">
        <v>0</v>
      </c>
      <c r="AA92" s="196">
        <v>11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58.71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38.56</v>
      </c>
      <c r="AQ92" s="196">
        <v>7.71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0.96</v>
      </c>
      <c r="L93" s="196">
        <v>106</v>
      </c>
      <c r="M93" s="196">
        <v>27.22</v>
      </c>
      <c r="N93" s="196">
        <v>34.94</v>
      </c>
      <c r="O93" s="196">
        <v>0</v>
      </c>
      <c r="P93" s="196">
        <v>36.49</v>
      </c>
      <c r="Q93" s="196">
        <v>4.2</v>
      </c>
      <c r="R93" s="196">
        <v>1.93</v>
      </c>
      <c r="S93" s="196">
        <v>2.6</v>
      </c>
      <c r="T93" s="196">
        <v>0</v>
      </c>
      <c r="U93" s="196">
        <v>24.78</v>
      </c>
      <c r="V93" s="196">
        <v>1.93</v>
      </c>
      <c r="W93" s="196">
        <v>13.37</v>
      </c>
      <c r="X93" s="196">
        <v>43.63</v>
      </c>
      <c r="Y93" s="196">
        <v>0</v>
      </c>
      <c r="Z93">
        <v>0</v>
      </c>
      <c r="AA93" s="196">
        <v>11.2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58.71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38.56</v>
      </c>
      <c r="AQ93" s="196">
        <v>7.71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0.96</v>
      </c>
      <c r="L94" s="196">
        <v>106</v>
      </c>
      <c r="M94" s="196">
        <v>27.22</v>
      </c>
      <c r="N94" s="196">
        <v>34.94</v>
      </c>
      <c r="O94" s="196">
        <v>0</v>
      </c>
      <c r="P94" s="196">
        <v>36.49</v>
      </c>
      <c r="Q94" s="196">
        <v>4.2</v>
      </c>
      <c r="R94" s="196">
        <v>1.93</v>
      </c>
      <c r="S94" s="196">
        <v>2.6</v>
      </c>
      <c r="T94" s="196">
        <v>0</v>
      </c>
      <c r="U94" s="196">
        <v>24.78</v>
      </c>
      <c r="V94" s="196">
        <v>1.93</v>
      </c>
      <c r="W94" s="196">
        <v>13.37</v>
      </c>
      <c r="X94" s="196">
        <v>43.63</v>
      </c>
      <c r="Y94" s="196">
        <v>0</v>
      </c>
      <c r="Z94">
        <v>0</v>
      </c>
      <c r="AA94" s="196">
        <v>11.2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58.71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38.56</v>
      </c>
      <c r="AQ94" s="196">
        <v>7.71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0.96</v>
      </c>
      <c r="L95" s="196">
        <v>106</v>
      </c>
      <c r="M95" s="196">
        <v>27.22</v>
      </c>
      <c r="N95" s="196">
        <v>34.94</v>
      </c>
      <c r="O95" s="196">
        <v>0</v>
      </c>
      <c r="P95" s="196">
        <v>36.49</v>
      </c>
      <c r="Q95" s="196">
        <v>4.2</v>
      </c>
      <c r="R95" s="196">
        <v>1.93</v>
      </c>
      <c r="S95" s="196">
        <v>2.6</v>
      </c>
      <c r="T95" s="196">
        <v>0</v>
      </c>
      <c r="U95" s="196">
        <v>24.78</v>
      </c>
      <c r="V95" s="196">
        <v>1.93</v>
      </c>
      <c r="W95" s="196">
        <v>13.37</v>
      </c>
      <c r="X95" s="196">
        <v>43.63</v>
      </c>
      <c r="Y95" s="196">
        <v>0</v>
      </c>
      <c r="Z95">
        <v>0</v>
      </c>
      <c r="AA95" s="196">
        <v>11.2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58.71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38.56</v>
      </c>
      <c r="AQ95" s="196">
        <v>7.71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0.96</v>
      </c>
      <c r="L96" s="196">
        <v>106</v>
      </c>
      <c r="M96" s="196">
        <v>27.22</v>
      </c>
      <c r="N96" s="196">
        <v>34.94</v>
      </c>
      <c r="O96" s="196">
        <v>0</v>
      </c>
      <c r="P96" s="196">
        <v>36.49</v>
      </c>
      <c r="Q96" s="196">
        <v>4.2</v>
      </c>
      <c r="R96" s="196">
        <v>1.93</v>
      </c>
      <c r="S96" s="196">
        <v>2.6</v>
      </c>
      <c r="T96" s="196">
        <v>0</v>
      </c>
      <c r="U96" s="196">
        <v>24.78</v>
      </c>
      <c r="V96" s="196">
        <v>1.93</v>
      </c>
      <c r="W96" s="196">
        <v>1.93</v>
      </c>
      <c r="X96" s="196">
        <v>14.46</v>
      </c>
      <c r="Y96" s="196">
        <v>0</v>
      </c>
      <c r="Z96">
        <v>0</v>
      </c>
      <c r="AA96" s="196">
        <v>11.2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58.71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19.28</v>
      </c>
      <c r="AQ96" s="196">
        <v>7.71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0.96</v>
      </c>
      <c r="L97" s="196">
        <v>106</v>
      </c>
      <c r="M97" s="196">
        <v>27.22</v>
      </c>
      <c r="N97" s="196">
        <v>34.94</v>
      </c>
      <c r="O97" s="196">
        <v>0</v>
      </c>
      <c r="P97" s="196">
        <v>36.49</v>
      </c>
      <c r="Q97" s="196">
        <v>4.2</v>
      </c>
      <c r="R97" s="196">
        <v>1.93</v>
      </c>
      <c r="S97" s="196">
        <v>2.6</v>
      </c>
      <c r="T97" s="196">
        <v>0</v>
      </c>
      <c r="U97" s="196">
        <v>24.78</v>
      </c>
      <c r="V97" s="196">
        <v>1.93</v>
      </c>
      <c r="W97" s="196">
        <v>1.93</v>
      </c>
      <c r="X97" s="196">
        <v>14.46</v>
      </c>
      <c r="Y97" s="196">
        <v>0</v>
      </c>
      <c r="Z97">
        <v>0</v>
      </c>
      <c r="AA97" s="196">
        <v>11.2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58.71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19.28</v>
      </c>
      <c r="AQ97" s="196">
        <v>7.71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0.96</v>
      </c>
      <c r="L98" s="196">
        <v>106</v>
      </c>
      <c r="M98" s="196">
        <v>27.22</v>
      </c>
      <c r="N98" s="196">
        <v>34.94</v>
      </c>
      <c r="O98" s="196">
        <v>0</v>
      </c>
      <c r="P98" s="196">
        <v>36.49</v>
      </c>
      <c r="Q98" s="196">
        <v>4.2</v>
      </c>
      <c r="R98" s="196">
        <v>1.93</v>
      </c>
      <c r="S98" s="196">
        <v>2.6</v>
      </c>
      <c r="T98" s="196">
        <v>0</v>
      </c>
      <c r="U98" s="196">
        <v>24.78</v>
      </c>
      <c r="V98" s="196">
        <v>1.93</v>
      </c>
      <c r="W98" s="196">
        <v>1.93</v>
      </c>
      <c r="X98" s="196">
        <v>14.46</v>
      </c>
      <c r="Y98" s="196">
        <v>0</v>
      </c>
      <c r="Z98">
        <v>0</v>
      </c>
      <c r="AA98" s="196">
        <v>11.2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58.71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19.28</v>
      </c>
      <c r="AQ98" s="196">
        <v>7.71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7.7224999999999905E-2</v>
      </c>
      <c r="L99">
        <f t="shared" si="0"/>
        <v>3.8042500000000001</v>
      </c>
      <c r="M99">
        <f t="shared" si="0"/>
        <v>0.65327999999999942</v>
      </c>
      <c r="N99">
        <f t="shared" si="0"/>
        <v>0.83856000000000108</v>
      </c>
      <c r="O99">
        <f t="shared" si="0"/>
        <v>0</v>
      </c>
      <c r="P99">
        <f t="shared" si="0"/>
        <v>0.87575999999999798</v>
      </c>
      <c r="Q99">
        <f t="shared" si="0"/>
        <v>8.631749999999995E-2</v>
      </c>
      <c r="R99">
        <f t="shared" si="0"/>
        <v>0.21661249999999971</v>
      </c>
      <c r="S99">
        <f t="shared" si="0"/>
        <v>7.0277500000000062E-2</v>
      </c>
      <c r="T99">
        <f t="shared" si="0"/>
        <v>0</v>
      </c>
      <c r="U99">
        <f t="shared" si="0"/>
        <v>0.59472000000000025</v>
      </c>
      <c r="V99">
        <f t="shared" si="0"/>
        <v>0.11357999999999996</v>
      </c>
      <c r="W99">
        <f t="shared" si="0"/>
        <v>0.28083999999999998</v>
      </c>
      <c r="X99">
        <f t="shared" si="0"/>
        <v>0.93182500000000168</v>
      </c>
      <c r="Y99">
        <f t="shared" si="0"/>
        <v>0</v>
      </c>
      <c r="Z99">
        <f t="shared" si="0"/>
        <v>0</v>
      </c>
      <c r="AA99">
        <f t="shared" si="0"/>
        <v>0.2659500000000003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1.4756599999999997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1.4199799999999996</v>
      </c>
      <c r="AQ99">
        <f t="shared" si="0"/>
        <v>0.47763249999999968</v>
      </c>
      <c r="AR99">
        <f t="shared" si="0"/>
        <v>0.20730500000000007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2.08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19.690000000000001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2.08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19.690000000000001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2.08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19.690000000000001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2.08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19.690000000000001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2.08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19.690000000000001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2.08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19.690000000000001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2.08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19.690000000000001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2.08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19.690000000000001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2.08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19.690000000000001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2.08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19.690000000000001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2.08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19.690000000000001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2.08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19.690000000000001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2.08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19.690000000000001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2.08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19.690000000000001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2.08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19.690000000000001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2.08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19.690000000000001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2.08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19.690000000000001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2.08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19.690000000000001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2.08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19.690000000000001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2.08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19.690000000000001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2.08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19.690000000000001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2.08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19.690000000000001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2.08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19.28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2.08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19.28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2.08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19.28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2.08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19.28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2.08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19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2.08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19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2.08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19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2.08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19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2.08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19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2.08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19.23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2.08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19.23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2.08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19.23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2.08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19.23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2.08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19.23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2.08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19.23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2.08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19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2.08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19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2.08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19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2.08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19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2.08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19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2.08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19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2.08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19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2.08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19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2.08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19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2.08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19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2.08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19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2.08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19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2.08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19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2.08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19.11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2.08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19.11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2.08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19.690000000000001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2.08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19.690000000000001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2.08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19.690000000000001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2.08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19.690000000000001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2.08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19.28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2.08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19.28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2.08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19.28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2.08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19.28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2.08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19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2.08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19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2.08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19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2.08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19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2.08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19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2.08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19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2.08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19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2.08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19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2.08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18.7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2.08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18.7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2.08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18.7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2.08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18.7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2.08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19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2.08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19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2.08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19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2.08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19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2.08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19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2.08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19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2.08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19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2.08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19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2.08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19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2.08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19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2.08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19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2.08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19.690000000000001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2.08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19.690000000000001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2.08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19.690000000000001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2.08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19.690000000000001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2.08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19.690000000000001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2.08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19.690000000000001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2.08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19.690000000000001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2.08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19.690000000000001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2.08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19.690000000000001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2.08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19.690000000000001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2.08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19.690000000000001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2.08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19.690000000000001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2.08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19.690000000000001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4.9920000000000089E-2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0.46338750000000029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0</v>
      </c>
      <c r="AH3" s="196">
        <v>0</v>
      </c>
      <c r="AI3" s="196">
        <v>5</v>
      </c>
      <c r="AJ3" s="196">
        <v>0</v>
      </c>
      <c r="AK3" s="196">
        <v>0</v>
      </c>
      <c r="AL3" s="196">
        <v>0</v>
      </c>
      <c r="AM3" s="196">
        <v>0</v>
      </c>
      <c r="AN3" s="196">
        <v>0</v>
      </c>
      <c r="AO3">
        <v>0</v>
      </c>
      <c r="AP3" s="196">
        <v>0</v>
      </c>
      <c r="AQ3" s="196">
        <v>0</v>
      </c>
      <c r="AR3" s="196">
        <v>0</v>
      </c>
      <c r="AS3" s="196">
        <v>0</v>
      </c>
      <c r="AT3">
        <v>0</v>
      </c>
      <c r="AU3">
        <v>0</v>
      </c>
      <c r="AV3" s="196">
        <v>0</v>
      </c>
      <c r="AW3" s="196">
        <v>0</v>
      </c>
      <c r="AX3" s="196">
        <v>0</v>
      </c>
      <c r="AY3" s="196">
        <v>0</v>
      </c>
      <c r="AZ3" s="196">
        <v>0</v>
      </c>
      <c r="BA3" s="196">
        <v>0</v>
      </c>
      <c r="BB3" s="196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0</v>
      </c>
      <c r="AH4" s="196">
        <v>0</v>
      </c>
      <c r="AI4" s="196">
        <v>5</v>
      </c>
      <c r="AJ4" s="196">
        <v>0</v>
      </c>
      <c r="AK4" s="196">
        <v>0</v>
      </c>
      <c r="AL4" s="196">
        <v>0</v>
      </c>
      <c r="AM4" s="196">
        <v>0</v>
      </c>
      <c r="AN4" s="196">
        <v>0</v>
      </c>
      <c r="AO4">
        <v>0</v>
      </c>
      <c r="AP4" s="196">
        <v>0</v>
      </c>
      <c r="AQ4" s="196">
        <v>0</v>
      </c>
      <c r="AR4" s="196">
        <v>0</v>
      </c>
      <c r="AS4" s="196">
        <v>0</v>
      </c>
      <c r="AT4">
        <v>0</v>
      </c>
      <c r="AU4">
        <v>0</v>
      </c>
      <c r="AV4" s="196">
        <v>0</v>
      </c>
      <c r="AW4" s="196">
        <v>0</v>
      </c>
      <c r="AX4" s="196">
        <v>0</v>
      </c>
      <c r="AY4" s="196">
        <v>0</v>
      </c>
      <c r="AZ4" s="196">
        <v>0</v>
      </c>
      <c r="BA4" s="196">
        <v>0</v>
      </c>
      <c r="BB4" s="196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0</v>
      </c>
      <c r="AH5" s="196">
        <v>0</v>
      </c>
      <c r="AI5" s="196">
        <v>5</v>
      </c>
      <c r="AJ5" s="196">
        <v>0</v>
      </c>
      <c r="AK5" s="196">
        <v>0</v>
      </c>
      <c r="AL5" s="196">
        <v>0</v>
      </c>
      <c r="AM5" s="196">
        <v>0</v>
      </c>
      <c r="AN5" s="196">
        <v>0</v>
      </c>
      <c r="AO5">
        <v>0</v>
      </c>
      <c r="AP5" s="196">
        <v>0</v>
      </c>
      <c r="AQ5" s="196">
        <v>0</v>
      </c>
      <c r="AR5" s="196">
        <v>0</v>
      </c>
      <c r="AS5" s="196">
        <v>0</v>
      </c>
      <c r="AT5">
        <v>0</v>
      </c>
      <c r="AU5">
        <v>0</v>
      </c>
      <c r="AV5" s="196">
        <v>0</v>
      </c>
      <c r="AW5" s="196">
        <v>0</v>
      </c>
      <c r="AX5" s="196">
        <v>0</v>
      </c>
      <c r="AY5" s="196">
        <v>0</v>
      </c>
      <c r="AZ5" s="196">
        <v>0</v>
      </c>
      <c r="BA5" s="196">
        <v>0</v>
      </c>
      <c r="BB5" s="196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0</v>
      </c>
      <c r="AH6" s="196">
        <v>0</v>
      </c>
      <c r="AI6" s="196">
        <v>5</v>
      </c>
      <c r="AJ6" s="196">
        <v>0</v>
      </c>
      <c r="AK6" s="196">
        <v>0</v>
      </c>
      <c r="AL6" s="196">
        <v>0</v>
      </c>
      <c r="AM6" s="196">
        <v>0</v>
      </c>
      <c r="AN6" s="196">
        <v>0</v>
      </c>
      <c r="AO6">
        <v>0</v>
      </c>
      <c r="AP6" s="196">
        <v>0</v>
      </c>
      <c r="AQ6" s="196">
        <v>0</v>
      </c>
      <c r="AR6" s="196">
        <v>0</v>
      </c>
      <c r="AS6" s="196">
        <v>0</v>
      </c>
      <c r="AT6">
        <v>0</v>
      </c>
      <c r="AU6">
        <v>0</v>
      </c>
      <c r="AV6" s="196">
        <v>0</v>
      </c>
      <c r="AW6" s="196">
        <v>0</v>
      </c>
      <c r="AX6" s="196">
        <v>0</v>
      </c>
      <c r="AY6" s="196">
        <v>0</v>
      </c>
      <c r="AZ6" s="196">
        <v>0</v>
      </c>
      <c r="BA6" s="196">
        <v>0</v>
      </c>
      <c r="BB6" s="19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0</v>
      </c>
      <c r="AH7" s="196">
        <v>0</v>
      </c>
      <c r="AI7" s="196">
        <v>5</v>
      </c>
      <c r="AJ7" s="196">
        <v>0</v>
      </c>
      <c r="AK7" s="196">
        <v>0</v>
      </c>
      <c r="AL7" s="196">
        <v>0</v>
      </c>
      <c r="AM7" s="196">
        <v>0</v>
      </c>
      <c r="AN7" s="196">
        <v>0</v>
      </c>
      <c r="AO7">
        <v>0</v>
      </c>
      <c r="AP7" s="196">
        <v>0</v>
      </c>
      <c r="AQ7" s="196">
        <v>0</v>
      </c>
      <c r="AR7" s="196">
        <v>0</v>
      </c>
      <c r="AS7" s="196">
        <v>0</v>
      </c>
      <c r="AT7">
        <v>0</v>
      </c>
      <c r="AU7">
        <v>0</v>
      </c>
      <c r="AV7" s="196">
        <v>0</v>
      </c>
      <c r="AW7" s="196">
        <v>0</v>
      </c>
      <c r="AX7" s="196">
        <v>0</v>
      </c>
      <c r="AY7" s="196">
        <v>0</v>
      </c>
      <c r="AZ7" s="196">
        <v>0</v>
      </c>
      <c r="BA7" s="196">
        <v>0</v>
      </c>
      <c r="BB7" s="196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0</v>
      </c>
      <c r="AH8" s="196">
        <v>0</v>
      </c>
      <c r="AI8" s="196">
        <v>5</v>
      </c>
      <c r="AJ8" s="196">
        <v>0</v>
      </c>
      <c r="AK8" s="196">
        <v>0</v>
      </c>
      <c r="AL8" s="196">
        <v>0</v>
      </c>
      <c r="AM8" s="196">
        <v>0</v>
      </c>
      <c r="AN8" s="196">
        <v>0</v>
      </c>
      <c r="AO8">
        <v>0</v>
      </c>
      <c r="AP8" s="196">
        <v>0</v>
      </c>
      <c r="AQ8" s="196">
        <v>0</v>
      </c>
      <c r="AR8" s="196">
        <v>0</v>
      </c>
      <c r="AS8" s="196">
        <v>0</v>
      </c>
      <c r="AT8">
        <v>0</v>
      </c>
      <c r="AU8">
        <v>0</v>
      </c>
      <c r="AV8" s="196">
        <v>0</v>
      </c>
      <c r="AW8" s="196">
        <v>0</v>
      </c>
      <c r="AX8" s="196">
        <v>0</v>
      </c>
      <c r="AY8" s="196">
        <v>0</v>
      </c>
      <c r="AZ8" s="196">
        <v>0</v>
      </c>
      <c r="BA8" s="196">
        <v>0</v>
      </c>
      <c r="BB8" s="196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0</v>
      </c>
      <c r="AH9" s="196">
        <v>0</v>
      </c>
      <c r="AI9" s="196">
        <v>5</v>
      </c>
      <c r="AJ9" s="196">
        <v>0</v>
      </c>
      <c r="AK9" s="196">
        <v>0</v>
      </c>
      <c r="AL9" s="196">
        <v>0</v>
      </c>
      <c r="AM9" s="196">
        <v>0</v>
      </c>
      <c r="AN9" s="196">
        <v>0</v>
      </c>
      <c r="AO9">
        <v>0</v>
      </c>
      <c r="AP9" s="196">
        <v>0</v>
      </c>
      <c r="AQ9" s="196">
        <v>0</v>
      </c>
      <c r="AR9" s="196">
        <v>0</v>
      </c>
      <c r="AS9" s="196">
        <v>0</v>
      </c>
      <c r="AT9">
        <v>0</v>
      </c>
      <c r="AU9">
        <v>0</v>
      </c>
      <c r="AV9" s="196">
        <v>0</v>
      </c>
      <c r="AW9" s="196">
        <v>0</v>
      </c>
      <c r="AX9" s="196">
        <v>0</v>
      </c>
      <c r="AY9" s="196">
        <v>0</v>
      </c>
      <c r="AZ9" s="196">
        <v>0</v>
      </c>
      <c r="BA9" s="196">
        <v>0</v>
      </c>
      <c r="BB9" s="196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0</v>
      </c>
      <c r="AH10" s="196">
        <v>0</v>
      </c>
      <c r="AI10" s="196">
        <v>5</v>
      </c>
      <c r="AJ10" s="196">
        <v>0</v>
      </c>
      <c r="AK10" s="196">
        <v>0</v>
      </c>
      <c r="AL10" s="196">
        <v>0</v>
      </c>
      <c r="AM10" s="196">
        <v>0</v>
      </c>
      <c r="AN10" s="196">
        <v>0</v>
      </c>
      <c r="AO10">
        <v>0</v>
      </c>
      <c r="AP10" s="196">
        <v>0</v>
      </c>
      <c r="AQ10" s="196">
        <v>0</v>
      </c>
      <c r="AR10" s="196">
        <v>0</v>
      </c>
      <c r="AS10" s="196">
        <v>0</v>
      </c>
      <c r="AT10">
        <v>0</v>
      </c>
      <c r="AU10">
        <v>0</v>
      </c>
      <c r="AV10" s="196">
        <v>0</v>
      </c>
      <c r="AW10" s="196">
        <v>0</v>
      </c>
      <c r="AX10" s="196">
        <v>0</v>
      </c>
      <c r="AY10" s="196">
        <v>0</v>
      </c>
      <c r="AZ10" s="196">
        <v>0</v>
      </c>
      <c r="BA10" s="196">
        <v>0</v>
      </c>
      <c r="BB10" s="196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0</v>
      </c>
      <c r="AH11" s="196">
        <v>0</v>
      </c>
      <c r="AI11" s="196">
        <v>5</v>
      </c>
      <c r="AJ11" s="196">
        <v>0</v>
      </c>
      <c r="AK11" s="196">
        <v>0</v>
      </c>
      <c r="AL11" s="196">
        <v>0</v>
      </c>
      <c r="AM11" s="196">
        <v>0</v>
      </c>
      <c r="AN11" s="196">
        <v>0</v>
      </c>
      <c r="AO11">
        <v>0</v>
      </c>
      <c r="AP11" s="196">
        <v>0</v>
      </c>
      <c r="AQ11" s="196">
        <v>0</v>
      </c>
      <c r="AR11" s="196">
        <v>0</v>
      </c>
      <c r="AS11" s="196">
        <v>0</v>
      </c>
      <c r="AT11">
        <v>0</v>
      </c>
      <c r="AU11">
        <v>0</v>
      </c>
      <c r="AV11" s="196">
        <v>0</v>
      </c>
      <c r="AW11" s="196">
        <v>0</v>
      </c>
      <c r="AX11" s="196">
        <v>0</v>
      </c>
      <c r="AY11" s="196">
        <v>0</v>
      </c>
      <c r="AZ11" s="196">
        <v>0</v>
      </c>
      <c r="BA11" s="196">
        <v>0</v>
      </c>
      <c r="BB11" s="196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0</v>
      </c>
      <c r="AH12" s="196">
        <v>0</v>
      </c>
      <c r="AI12" s="196">
        <v>5</v>
      </c>
      <c r="AJ12" s="196">
        <v>0</v>
      </c>
      <c r="AK12" s="196">
        <v>0</v>
      </c>
      <c r="AL12" s="196">
        <v>0</v>
      </c>
      <c r="AM12" s="196">
        <v>0</v>
      </c>
      <c r="AN12" s="196">
        <v>0</v>
      </c>
      <c r="AO12">
        <v>0</v>
      </c>
      <c r="AP12" s="196">
        <v>0</v>
      </c>
      <c r="AQ12" s="196">
        <v>0</v>
      </c>
      <c r="AR12" s="196">
        <v>0</v>
      </c>
      <c r="AS12" s="196">
        <v>0</v>
      </c>
      <c r="AT12">
        <v>0</v>
      </c>
      <c r="AU12">
        <v>0</v>
      </c>
      <c r="AV12" s="196">
        <v>0</v>
      </c>
      <c r="AW12" s="196">
        <v>0</v>
      </c>
      <c r="AX12" s="196">
        <v>0</v>
      </c>
      <c r="AY12" s="196">
        <v>0</v>
      </c>
      <c r="AZ12" s="196">
        <v>0</v>
      </c>
      <c r="BA12" s="196">
        <v>0</v>
      </c>
      <c r="BB12" s="196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0</v>
      </c>
      <c r="AH13" s="196">
        <v>0</v>
      </c>
      <c r="AI13" s="196">
        <v>5</v>
      </c>
      <c r="AJ13" s="196">
        <v>0</v>
      </c>
      <c r="AK13" s="196">
        <v>0</v>
      </c>
      <c r="AL13" s="196">
        <v>0</v>
      </c>
      <c r="AM13" s="196">
        <v>0</v>
      </c>
      <c r="AN13" s="196">
        <v>0</v>
      </c>
      <c r="AO13">
        <v>0</v>
      </c>
      <c r="AP13" s="196">
        <v>0</v>
      </c>
      <c r="AQ13" s="196">
        <v>0</v>
      </c>
      <c r="AR13" s="196">
        <v>0</v>
      </c>
      <c r="AS13" s="196">
        <v>0</v>
      </c>
      <c r="AT13">
        <v>0</v>
      </c>
      <c r="AU13">
        <v>0</v>
      </c>
      <c r="AV13" s="196">
        <v>0</v>
      </c>
      <c r="AW13" s="196">
        <v>0</v>
      </c>
      <c r="AX13" s="196">
        <v>0</v>
      </c>
      <c r="AY13" s="196">
        <v>0</v>
      </c>
      <c r="AZ13" s="196">
        <v>0</v>
      </c>
      <c r="BA13" s="196">
        <v>0</v>
      </c>
      <c r="BB13" s="196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0</v>
      </c>
      <c r="AH14" s="196">
        <v>0</v>
      </c>
      <c r="AI14" s="196">
        <v>5</v>
      </c>
      <c r="AJ14" s="196">
        <v>0</v>
      </c>
      <c r="AK14" s="196">
        <v>0</v>
      </c>
      <c r="AL14" s="196">
        <v>0</v>
      </c>
      <c r="AM14" s="196">
        <v>0</v>
      </c>
      <c r="AN14" s="196">
        <v>0</v>
      </c>
      <c r="AO14">
        <v>0</v>
      </c>
      <c r="AP14" s="196">
        <v>0</v>
      </c>
      <c r="AQ14" s="196">
        <v>0</v>
      </c>
      <c r="AR14" s="196">
        <v>0</v>
      </c>
      <c r="AS14" s="196">
        <v>0</v>
      </c>
      <c r="AT14">
        <v>0</v>
      </c>
      <c r="AU14">
        <v>0</v>
      </c>
      <c r="AV14" s="196">
        <v>0</v>
      </c>
      <c r="AW14" s="196">
        <v>0</v>
      </c>
      <c r="AX14" s="196">
        <v>0</v>
      </c>
      <c r="AY14" s="196">
        <v>0</v>
      </c>
      <c r="AZ14" s="196">
        <v>0</v>
      </c>
      <c r="BA14" s="196">
        <v>0</v>
      </c>
      <c r="BB14" s="196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0</v>
      </c>
      <c r="AH15" s="196">
        <v>0</v>
      </c>
      <c r="AI15" s="196">
        <v>5</v>
      </c>
      <c r="AJ15" s="196">
        <v>0</v>
      </c>
      <c r="AK15" s="196">
        <v>0</v>
      </c>
      <c r="AL15" s="196">
        <v>0</v>
      </c>
      <c r="AM15" s="196">
        <v>0</v>
      </c>
      <c r="AN15" s="196">
        <v>0</v>
      </c>
      <c r="AO15">
        <v>0</v>
      </c>
      <c r="AP15" s="196">
        <v>0</v>
      </c>
      <c r="AQ15" s="196">
        <v>0</v>
      </c>
      <c r="AR15" s="196">
        <v>0</v>
      </c>
      <c r="AS15" s="196">
        <v>0</v>
      </c>
      <c r="AT15">
        <v>0</v>
      </c>
      <c r="AU15">
        <v>0</v>
      </c>
      <c r="AV15" s="196">
        <v>0</v>
      </c>
      <c r="AW15" s="196">
        <v>0</v>
      </c>
      <c r="AX15" s="196">
        <v>0</v>
      </c>
      <c r="AY15" s="196">
        <v>0</v>
      </c>
      <c r="AZ15" s="196">
        <v>0</v>
      </c>
      <c r="BA15" s="196">
        <v>0</v>
      </c>
      <c r="BB15" s="196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0</v>
      </c>
      <c r="AH16" s="196">
        <v>0</v>
      </c>
      <c r="AI16" s="196">
        <v>5</v>
      </c>
      <c r="AJ16" s="196">
        <v>0</v>
      </c>
      <c r="AK16" s="196">
        <v>0</v>
      </c>
      <c r="AL16" s="196">
        <v>0</v>
      </c>
      <c r="AM16" s="196">
        <v>0</v>
      </c>
      <c r="AN16" s="196">
        <v>0</v>
      </c>
      <c r="AO16">
        <v>0</v>
      </c>
      <c r="AP16" s="196">
        <v>0</v>
      </c>
      <c r="AQ16" s="196">
        <v>0</v>
      </c>
      <c r="AR16" s="196">
        <v>0</v>
      </c>
      <c r="AS16" s="196">
        <v>0</v>
      </c>
      <c r="AT16">
        <v>0</v>
      </c>
      <c r="AU16">
        <v>0</v>
      </c>
      <c r="AV16" s="196">
        <v>0</v>
      </c>
      <c r="AW16" s="196">
        <v>0</v>
      </c>
      <c r="AX16" s="196">
        <v>0</v>
      </c>
      <c r="AY16" s="196">
        <v>0</v>
      </c>
      <c r="AZ16" s="196">
        <v>0</v>
      </c>
      <c r="BA16" s="196">
        <v>0</v>
      </c>
      <c r="BB16" s="19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0</v>
      </c>
      <c r="AH17" s="196">
        <v>0</v>
      </c>
      <c r="AI17" s="196">
        <v>5</v>
      </c>
      <c r="AJ17" s="196">
        <v>0</v>
      </c>
      <c r="AK17" s="196">
        <v>0</v>
      </c>
      <c r="AL17" s="196">
        <v>0</v>
      </c>
      <c r="AM17" s="196">
        <v>0</v>
      </c>
      <c r="AN17" s="196">
        <v>0</v>
      </c>
      <c r="AO17">
        <v>0</v>
      </c>
      <c r="AP17" s="196">
        <v>0</v>
      </c>
      <c r="AQ17" s="196">
        <v>0</v>
      </c>
      <c r="AR17" s="196">
        <v>0</v>
      </c>
      <c r="AS17" s="196">
        <v>0</v>
      </c>
      <c r="AT17">
        <v>0</v>
      </c>
      <c r="AU17">
        <v>0</v>
      </c>
      <c r="AV17" s="196">
        <v>0</v>
      </c>
      <c r="AW17" s="196">
        <v>0</v>
      </c>
      <c r="AX17" s="196">
        <v>0</v>
      </c>
      <c r="AY17" s="196">
        <v>0</v>
      </c>
      <c r="AZ17" s="196">
        <v>0</v>
      </c>
      <c r="BA17" s="196">
        <v>0</v>
      </c>
      <c r="BB17" s="196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0</v>
      </c>
      <c r="AH18" s="196">
        <v>0</v>
      </c>
      <c r="AI18" s="196">
        <v>5</v>
      </c>
      <c r="AJ18" s="196">
        <v>0</v>
      </c>
      <c r="AK18" s="196">
        <v>0</v>
      </c>
      <c r="AL18" s="196">
        <v>0</v>
      </c>
      <c r="AM18" s="196">
        <v>0</v>
      </c>
      <c r="AN18" s="196">
        <v>0</v>
      </c>
      <c r="AO18">
        <v>0</v>
      </c>
      <c r="AP18" s="196">
        <v>0</v>
      </c>
      <c r="AQ18" s="196">
        <v>0</v>
      </c>
      <c r="AR18" s="196">
        <v>0</v>
      </c>
      <c r="AS18" s="196">
        <v>0</v>
      </c>
      <c r="AT18">
        <v>0</v>
      </c>
      <c r="AU18">
        <v>0</v>
      </c>
      <c r="AV18" s="196">
        <v>0</v>
      </c>
      <c r="AW18" s="196">
        <v>0</v>
      </c>
      <c r="AX18" s="196">
        <v>0</v>
      </c>
      <c r="AY18" s="196">
        <v>0</v>
      </c>
      <c r="AZ18" s="196">
        <v>0</v>
      </c>
      <c r="BA18" s="196">
        <v>0</v>
      </c>
      <c r="BB18" s="196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0</v>
      </c>
      <c r="AH19" s="196">
        <v>0</v>
      </c>
      <c r="AI19" s="196">
        <v>5</v>
      </c>
      <c r="AJ19" s="196">
        <v>0</v>
      </c>
      <c r="AK19" s="196">
        <v>0</v>
      </c>
      <c r="AL19" s="196">
        <v>0</v>
      </c>
      <c r="AM19" s="196">
        <v>0</v>
      </c>
      <c r="AN19" s="196">
        <v>0</v>
      </c>
      <c r="AO19">
        <v>0</v>
      </c>
      <c r="AP19" s="196">
        <v>0</v>
      </c>
      <c r="AQ19" s="196">
        <v>0</v>
      </c>
      <c r="AR19" s="196">
        <v>0</v>
      </c>
      <c r="AS19" s="196">
        <v>0</v>
      </c>
      <c r="AT19">
        <v>0</v>
      </c>
      <c r="AU19">
        <v>0</v>
      </c>
      <c r="AV19" s="196">
        <v>0</v>
      </c>
      <c r="AW19" s="196">
        <v>0</v>
      </c>
      <c r="AX19" s="196">
        <v>0</v>
      </c>
      <c r="AY19" s="196">
        <v>0</v>
      </c>
      <c r="AZ19" s="196">
        <v>0</v>
      </c>
      <c r="BA19" s="196">
        <v>0</v>
      </c>
      <c r="BB19" s="196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0</v>
      </c>
      <c r="AH20" s="196">
        <v>0</v>
      </c>
      <c r="AI20" s="196">
        <v>5</v>
      </c>
      <c r="AJ20" s="196">
        <v>0</v>
      </c>
      <c r="AK20" s="196">
        <v>0</v>
      </c>
      <c r="AL20" s="196">
        <v>0</v>
      </c>
      <c r="AM20" s="196">
        <v>0</v>
      </c>
      <c r="AN20" s="196">
        <v>0</v>
      </c>
      <c r="AO20">
        <v>0</v>
      </c>
      <c r="AP20" s="196">
        <v>0</v>
      </c>
      <c r="AQ20" s="196">
        <v>0</v>
      </c>
      <c r="AR20" s="196">
        <v>0</v>
      </c>
      <c r="AS20" s="196">
        <v>0</v>
      </c>
      <c r="AT20">
        <v>0</v>
      </c>
      <c r="AU20">
        <v>0</v>
      </c>
      <c r="AV20" s="196">
        <v>0</v>
      </c>
      <c r="AW20" s="196">
        <v>0</v>
      </c>
      <c r="AX20" s="196">
        <v>0</v>
      </c>
      <c r="AY20" s="196">
        <v>0</v>
      </c>
      <c r="AZ20" s="196">
        <v>0</v>
      </c>
      <c r="BA20" s="196">
        <v>0</v>
      </c>
      <c r="BB20" s="196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0</v>
      </c>
      <c r="AH21" s="196">
        <v>0</v>
      </c>
      <c r="AI21" s="196">
        <v>5</v>
      </c>
      <c r="AJ21" s="196">
        <v>0</v>
      </c>
      <c r="AK21" s="196">
        <v>0</v>
      </c>
      <c r="AL21" s="196">
        <v>0</v>
      </c>
      <c r="AM21" s="196">
        <v>0</v>
      </c>
      <c r="AN21" s="196">
        <v>0</v>
      </c>
      <c r="AO21">
        <v>0</v>
      </c>
      <c r="AP21" s="196">
        <v>0</v>
      </c>
      <c r="AQ21" s="196">
        <v>0</v>
      </c>
      <c r="AR21" s="196">
        <v>0</v>
      </c>
      <c r="AS21" s="196">
        <v>0</v>
      </c>
      <c r="AT21">
        <v>0</v>
      </c>
      <c r="AU21">
        <v>0</v>
      </c>
      <c r="AV21" s="196">
        <v>0</v>
      </c>
      <c r="AW21" s="196">
        <v>0</v>
      </c>
      <c r="AX21" s="196">
        <v>0</v>
      </c>
      <c r="AY21" s="196">
        <v>0</v>
      </c>
      <c r="AZ21" s="196">
        <v>0</v>
      </c>
      <c r="BA21" s="196">
        <v>0</v>
      </c>
      <c r="BB21" s="196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0</v>
      </c>
      <c r="AH22" s="196">
        <v>0</v>
      </c>
      <c r="AI22" s="196">
        <v>5</v>
      </c>
      <c r="AJ22" s="196">
        <v>0</v>
      </c>
      <c r="AK22" s="196">
        <v>0</v>
      </c>
      <c r="AL22" s="196">
        <v>0</v>
      </c>
      <c r="AM22" s="196">
        <v>0</v>
      </c>
      <c r="AN22" s="196">
        <v>0</v>
      </c>
      <c r="AO22">
        <v>0</v>
      </c>
      <c r="AP22" s="196">
        <v>0</v>
      </c>
      <c r="AQ22" s="196">
        <v>0</v>
      </c>
      <c r="AR22" s="196">
        <v>0</v>
      </c>
      <c r="AS22" s="196">
        <v>0</v>
      </c>
      <c r="AT22">
        <v>0</v>
      </c>
      <c r="AU22">
        <v>0</v>
      </c>
      <c r="AV22" s="196">
        <v>0</v>
      </c>
      <c r="AW22" s="196">
        <v>0</v>
      </c>
      <c r="AX22" s="196">
        <v>0</v>
      </c>
      <c r="AY22" s="196">
        <v>0</v>
      </c>
      <c r="AZ22" s="196">
        <v>0</v>
      </c>
      <c r="BA22" s="196">
        <v>0</v>
      </c>
      <c r="BB22" s="196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0</v>
      </c>
      <c r="AH23" s="196">
        <v>0</v>
      </c>
      <c r="AI23" s="196">
        <v>5</v>
      </c>
      <c r="AJ23" s="196">
        <v>0</v>
      </c>
      <c r="AK23" s="196">
        <v>0</v>
      </c>
      <c r="AL23" s="196">
        <v>0</v>
      </c>
      <c r="AM23" s="196">
        <v>0</v>
      </c>
      <c r="AN23" s="196">
        <v>0</v>
      </c>
      <c r="AO23">
        <v>0</v>
      </c>
      <c r="AP23" s="196">
        <v>0</v>
      </c>
      <c r="AQ23" s="196">
        <v>0</v>
      </c>
      <c r="AR23" s="196">
        <v>0</v>
      </c>
      <c r="AS23" s="196">
        <v>0</v>
      </c>
      <c r="AT23">
        <v>0</v>
      </c>
      <c r="AU23">
        <v>0</v>
      </c>
      <c r="AV23" s="196">
        <v>0</v>
      </c>
      <c r="AW23" s="196">
        <v>0</v>
      </c>
      <c r="AX23" s="196">
        <v>0</v>
      </c>
      <c r="AY23" s="196">
        <v>0</v>
      </c>
      <c r="AZ23" s="196">
        <v>0</v>
      </c>
      <c r="BA23" s="196">
        <v>0</v>
      </c>
      <c r="BB23" s="196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0</v>
      </c>
      <c r="AH24" s="196">
        <v>0</v>
      </c>
      <c r="AI24" s="196">
        <v>5</v>
      </c>
      <c r="AJ24" s="196">
        <v>0</v>
      </c>
      <c r="AK24" s="196">
        <v>0</v>
      </c>
      <c r="AL24" s="196">
        <v>0</v>
      </c>
      <c r="AM24" s="196">
        <v>0</v>
      </c>
      <c r="AN24" s="196">
        <v>0</v>
      </c>
      <c r="AO24">
        <v>0</v>
      </c>
      <c r="AP24" s="196">
        <v>0</v>
      </c>
      <c r="AQ24" s="196">
        <v>0</v>
      </c>
      <c r="AR24" s="196">
        <v>0</v>
      </c>
      <c r="AS24" s="196">
        <v>0</v>
      </c>
      <c r="AT24">
        <v>0</v>
      </c>
      <c r="AU24">
        <v>0</v>
      </c>
      <c r="AV24" s="196">
        <v>0</v>
      </c>
      <c r="AW24" s="196">
        <v>0</v>
      </c>
      <c r="AX24" s="196">
        <v>0</v>
      </c>
      <c r="AY24" s="196">
        <v>0</v>
      </c>
      <c r="AZ24" s="196">
        <v>0</v>
      </c>
      <c r="BA24" s="196">
        <v>0</v>
      </c>
      <c r="BB24" s="196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0</v>
      </c>
      <c r="AH25" s="196">
        <v>0</v>
      </c>
      <c r="AI25" s="196">
        <v>5</v>
      </c>
      <c r="AJ25" s="196">
        <v>0</v>
      </c>
      <c r="AK25" s="196">
        <v>0</v>
      </c>
      <c r="AL25" s="196">
        <v>0</v>
      </c>
      <c r="AM25" s="196">
        <v>0</v>
      </c>
      <c r="AN25" s="196">
        <v>0</v>
      </c>
      <c r="AO25">
        <v>0</v>
      </c>
      <c r="AP25" s="196">
        <v>0</v>
      </c>
      <c r="AQ25" s="196">
        <v>0</v>
      </c>
      <c r="AR25" s="196">
        <v>0</v>
      </c>
      <c r="AS25" s="196">
        <v>0</v>
      </c>
      <c r="AT25">
        <v>0</v>
      </c>
      <c r="AU25">
        <v>0</v>
      </c>
      <c r="AV25" s="196">
        <v>0</v>
      </c>
      <c r="AW25" s="196">
        <v>0</v>
      </c>
      <c r="AX25" s="196">
        <v>0</v>
      </c>
      <c r="AY25" s="196">
        <v>0</v>
      </c>
      <c r="AZ25" s="196">
        <v>0</v>
      </c>
      <c r="BA25" s="196">
        <v>0</v>
      </c>
      <c r="BB25" s="196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0</v>
      </c>
      <c r="AH26" s="196">
        <v>0</v>
      </c>
      <c r="AI26" s="196">
        <v>5</v>
      </c>
      <c r="AJ26" s="196">
        <v>0</v>
      </c>
      <c r="AK26" s="196">
        <v>0</v>
      </c>
      <c r="AL26" s="196">
        <v>0</v>
      </c>
      <c r="AM26" s="196">
        <v>0</v>
      </c>
      <c r="AN26" s="196">
        <v>0</v>
      </c>
      <c r="AO26">
        <v>0</v>
      </c>
      <c r="AP26" s="196">
        <v>0</v>
      </c>
      <c r="AQ26" s="196">
        <v>0</v>
      </c>
      <c r="AR26" s="196">
        <v>0</v>
      </c>
      <c r="AS26" s="196">
        <v>0</v>
      </c>
      <c r="AT26">
        <v>0</v>
      </c>
      <c r="AU26">
        <v>0</v>
      </c>
      <c r="AV26" s="196">
        <v>0</v>
      </c>
      <c r="AW26" s="196">
        <v>0</v>
      </c>
      <c r="AX26" s="196">
        <v>0</v>
      </c>
      <c r="AY26" s="196">
        <v>0</v>
      </c>
      <c r="AZ26" s="196">
        <v>0</v>
      </c>
      <c r="BA26" s="196">
        <v>0</v>
      </c>
      <c r="BB26" s="19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0</v>
      </c>
      <c r="AH27" s="196">
        <v>0</v>
      </c>
      <c r="AI27" s="196">
        <v>5</v>
      </c>
      <c r="AJ27" s="196">
        <v>0</v>
      </c>
      <c r="AK27" s="196">
        <v>0</v>
      </c>
      <c r="AL27" s="196">
        <v>0</v>
      </c>
      <c r="AM27" s="196">
        <v>0</v>
      </c>
      <c r="AN27" s="196">
        <v>0</v>
      </c>
      <c r="AO27">
        <v>0</v>
      </c>
      <c r="AP27" s="196">
        <v>0</v>
      </c>
      <c r="AQ27" s="196">
        <v>0</v>
      </c>
      <c r="AR27" s="196">
        <v>0</v>
      </c>
      <c r="AS27" s="196">
        <v>0</v>
      </c>
      <c r="AT27">
        <v>0</v>
      </c>
      <c r="AU27">
        <v>0</v>
      </c>
      <c r="AV27" s="196">
        <v>0</v>
      </c>
      <c r="AW27" s="196">
        <v>0</v>
      </c>
      <c r="AX27" s="196">
        <v>0</v>
      </c>
      <c r="AY27" s="196">
        <v>0</v>
      </c>
      <c r="AZ27" s="196">
        <v>0</v>
      </c>
      <c r="BA27" s="196">
        <v>0</v>
      </c>
      <c r="BB27" s="196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0</v>
      </c>
      <c r="AH28" s="196">
        <v>0</v>
      </c>
      <c r="AI28" s="196">
        <v>5</v>
      </c>
      <c r="AJ28" s="196">
        <v>0</v>
      </c>
      <c r="AK28" s="196">
        <v>0</v>
      </c>
      <c r="AL28" s="196">
        <v>0</v>
      </c>
      <c r="AM28" s="196">
        <v>0</v>
      </c>
      <c r="AN28" s="196">
        <v>0</v>
      </c>
      <c r="AO28">
        <v>0</v>
      </c>
      <c r="AP28" s="196">
        <v>0</v>
      </c>
      <c r="AQ28" s="196">
        <v>0</v>
      </c>
      <c r="AR28" s="196">
        <v>0</v>
      </c>
      <c r="AS28" s="196">
        <v>0</v>
      </c>
      <c r="AT28">
        <v>0</v>
      </c>
      <c r="AU28">
        <v>0</v>
      </c>
      <c r="AV28" s="196">
        <v>0</v>
      </c>
      <c r="AW28" s="196">
        <v>0</v>
      </c>
      <c r="AX28" s="196">
        <v>0</v>
      </c>
      <c r="AY28" s="196">
        <v>0</v>
      </c>
      <c r="AZ28" s="196">
        <v>0</v>
      </c>
      <c r="BA28" s="196">
        <v>0</v>
      </c>
      <c r="BB28" s="196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0</v>
      </c>
      <c r="AH29" s="196">
        <v>0</v>
      </c>
      <c r="AI29" s="196">
        <v>5</v>
      </c>
      <c r="AJ29" s="196">
        <v>0</v>
      </c>
      <c r="AK29" s="196">
        <v>0</v>
      </c>
      <c r="AL29" s="196">
        <v>0</v>
      </c>
      <c r="AM29" s="196">
        <v>0</v>
      </c>
      <c r="AN29" s="196">
        <v>0</v>
      </c>
      <c r="AO29">
        <v>0</v>
      </c>
      <c r="AP29" s="196">
        <v>0</v>
      </c>
      <c r="AQ29" s="196">
        <v>0</v>
      </c>
      <c r="AR29" s="196">
        <v>0</v>
      </c>
      <c r="AS29" s="196">
        <v>0</v>
      </c>
      <c r="AT29">
        <v>0</v>
      </c>
      <c r="AU29">
        <v>0</v>
      </c>
      <c r="AV29" s="196">
        <v>0</v>
      </c>
      <c r="AW29" s="196">
        <v>0</v>
      </c>
      <c r="AX29" s="196">
        <v>0</v>
      </c>
      <c r="AY29" s="196">
        <v>0</v>
      </c>
      <c r="AZ29" s="196">
        <v>0</v>
      </c>
      <c r="BA29" s="196">
        <v>0</v>
      </c>
      <c r="BB29" s="196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0</v>
      </c>
      <c r="AH30" s="196">
        <v>0</v>
      </c>
      <c r="AI30" s="196">
        <v>5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>
        <v>0</v>
      </c>
      <c r="AP30" s="196">
        <v>0</v>
      </c>
      <c r="AQ30" s="196">
        <v>0</v>
      </c>
      <c r="AR30" s="196">
        <v>0</v>
      </c>
      <c r="AS30" s="196">
        <v>0</v>
      </c>
      <c r="AT30">
        <v>0</v>
      </c>
      <c r="AU30">
        <v>0</v>
      </c>
      <c r="AV30" s="196">
        <v>0</v>
      </c>
      <c r="AW30" s="196">
        <v>0</v>
      </c>
      <c r="AX30" s="196">
        <v>0</v>
      </c>
      <c r="AY30" s="196">
        <v>0</v>
      </c>
      <c r="AZ30" s="196">
        <v>0</v>
      </c>
      <c r="BA30" s="196">
        <v>0</v>
      </c>
      <c r="BB30" s="196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0</v>
      </c>
      <c r="AH31" s="196">
        <v>0</v>
      </c>
      <c r="AI31" s="196">
        <v>5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>
        <v>0</v>
      </c>
      <c r="AP31" s="196">
        <v>0</v>
      </c>
      <c r="AQ31" s="196">
        <v>0</v>
      </c>
      <c r="AR31" s="196">
        <v>0</v>
      </c>
      <c r="AS31" s="196">
        <v>0</v>
      </c>
      <c r="AT31">
        <v>0</v>
      </c>
      <c r="AU31">
        <v>0</v>
      </c>
      <c r="AV31" s="196">
        <v>0</v>
      </c>
      <c r="AW31" s="196">
        <v>0</v>
      </c>
      <c r="AX31" s="196">
        <v>0</v>
      </c>
      <c r="AY31" s="196">
        <v>0</v>
      </c>
      <c r="AZ31" s="196">
        <v>0</v>
      </c>
      <c r="BA31" s="196">
        <v>0</v>
      </c>
      <c r="BB31" s="196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0</v>
      </c>
      <c r="AH32" s="196">
        <v>0</v>
      </c>
      <c r="AI32" s="196">
        <v>5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>
        <v>0</v>
      </c>
      <c r="AP32" s="196">
        <v>0</v>
      </c>
      <c r="AQ32" s="196">
        <v>0</v>
      </c>
      <c r="AR32" s="196">
        <v>0</v>
      </c>
      <c r="AS32" s="196">
        <v>0</v>
      </c>
      <c r="AT32">
        <v>0</v>
      </c>
      <c r="AU32">
        <v>0</v>
      </c>
      <c r="AV32" s="196">
        <v>0</v>
      </c>
      <c r="AW32" s="196">
        <v>0</v>
      </c>
      <c r="AX32" s="196">
        <v>0</v>
      </c>
      <c r="AY32" s="196">
        <v>0</v>
      </c>
      <c r="AZ32" s="196">
        <v>0</v>
      </c>
      <c r="BA32" s="196">
        <v>0</v>
      </c>
      <c r="BB32" s="196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0</v>
      </c>
      <c r="AH33" s="196">
        <v>0</v>
      </c>
      <c r="AI33" s="196">
        <v>5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>
        <v>0</v>
      </c>
      <c r="AP33" s="196">
        <v>0</v>
      </c>
      <c r="AQ33" s="196">
        <v>0</v>
      </c>
      <c r="AR33" s="196">
        <v>0</v>
      </c>
      <c r="AS33" s="196">
        <v>0</v>
      </c>
      <c r="AT33">
        <v>0</v>
      </c>
      <c r="AU33">
        <v>0</v>
      </c>
      <c r="AV33" s="196">
        <v>0</v>
      </c>
      <c r="AW33" s="196">
        <v>0</v>
      </c>
      <c r="AX33" s="196">
        <v>0</v>
      </c>
      <c r="AY33" s="196">
        <v>0</v>
      </c>
      <c r="AZ33" s="196">
        <v>0</v>
      </c>
      <c r="BA33" s="196">
        <v>0</v>
      </c>
      <c r="BB33" s="196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0</v>
      </c>
      <c r="AH34" s="196">
        <v>0</v>
      </c>
      <c r="AI34" s="196">
        <v>5</v>
      </c>
      <c r="AJ34" s="196">
        <v>0</v>
      </c>
      <c r="AK34" s="196">
        <v>0</v>
      </c>
      <c r="AL34" s="196">
        <v>0</v>
      </c>
      <c r="AM34" s="196">
        <v>0</v>
      </c>
      <c r="AN34" s="196">
        <v>0</v>
      </c>
      <c r="AO34">
        <v>0</v>
      </c>
      <c r="AP34" s="196">
        <v>0</v>
      </c>
      <c r="AQ34" s="196">
        <v>0</v>
      </c>
      <c r="AR34" s="196">
        <v>0</v>
      </c>
      <c r="AS34" s="196">
        <v>0</v>
      </c>
      <c r="AT34">
        <v>0</v>
      </c>
      <c r="AU34">
        <v>0</v>
      </c>
      <c r="AV34" s="196">
        <v>0</v>
      </c>
      <c r="AW34" s="196">
        <v>0</v>
      </c>
      <c r="AX34" s="196">
        <v>0</v>
      </c>
      <c r="AY34" s="196">
        <v>0</v>
      </c>
      <c r="AZ34" s="196">
        <v>0</v>
      </c>
      <c r="BA34" s="196">
        <v>0</v>
      </c>
      <c r="BB34" s="196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0</v>
      </c>
      <c r="AH35" s="196">
        <v>0</v>
      </c>
      <c r="AI35" s="196">
        <v>5</v>
      </c>
      <c r="AJ35" s="196">
        <v>0</v>
      </c>
      <c r="AK35" s="196">
        <v>0</v>
      </c>
      <c r="AL35" s="196">
        <v>0</v>
      </c>
      <c r="AM35" s="196">
        <v>0</v>
      </c>
      <c r="AN35" s="196">
        <v>0</v>
      </c>
      <c r="AO35">
        <v>0</v>
      </c>
      <c r="AP35" s="196">
        <v>0</v>
      </c>
      <c r="AQ35" s="196">
        <v>0</v>
      </c>
      <c r="AR35" s="196">
        <v>0</v>
      </c>
      <c r="AS35" s="196">
        <v>0</v>
      </c>
      <c r="AT35">
        <v>0</v>
      </c>
      <c r="AU35">
        <v>0</v>
      </c>
      <c r="AV35" s="196">
        <v>0</v>
      </c>
      <c r="AW35" s="196">
        <v>0</v>
      </c>
      <c r="AX35" s="196">
        <v>0</v>
      </c>
      <c r="AY35" s="196">
        <v>0</v>
      </c>
      <c r="AZ35" s="196">
        <v>0</v>
      </c>
      <c r="BA35" s="196">
        <v>0</v>
      </c>
      <c r="BB35" s="196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0</v>
      </c>
      <c r="AH36" s="196">
        <v>0</v>
      </c>
      <c r="AI36" s="196">
        <v>5</v>
      </c>
      <c r="AJ36" s="196">
        <v>0</v>
      </c>
      <c r="AK36" s="196">
        <v>0</v>
      </c>
      <c r="AL36" s="196">
        <v>0</v>
      </c>
      <c r="AM36" s="196">
        <v>0</v>
      </c>
      <c r="AN36" s="196">
        <v>0</v>
      </c>
      <c r="AO36">
        <v>0</v>
      </c>
      <c r="AP36" s="196">
        <v>0</v>
      </c>
      <c r="AQ36" s="196">
        <v>0</v>
      </c>
      <c r="AR36" s="196">
        <v>0</v>
      </c>
      <c r="AS36" s="196">
        <v>0</v>
      </c>
      <c r="AT36">
        <v>0</v>
      </c>
      <c r="AU36">
        <v>0</v>
      </c>
      <c r="AV36" s="196">
        <v>0</v>
      </c>
      <c r="AW36" s="196">
        <v>0</v>
      </c>
      <c r="AX36" s="196">
        <v>0</v>
      </c>
      <c r="AY36" s="196">
        <v>0</v>
      </c>
      <c r="AZ36" s="196">
        <v>0</v>
      </c>
      <c r="BA36" s="196">
        <v>0</v>
      </c>
      <c r="BB36" s="19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0</v>
      </c>
      <c r="AH37" s="196">
        <v>0</v>
      </c>
      <c r="AI37" s="196">
        <v>5</v>
      </c>
      <c r="AJ37" s="196">
        <v>0</v>
      </c>
      <c r="AK37" s="196">
        <v>0</v>
      </c>
      <c r="AL37" s="196">
        <v>0</v>
      </c>
      <c r="AM37" s="196">
        <v>0</v>
      </c>
      <c r="AN37" s="196">
        <v>0</v>
      </c>
      <c r="AO37">
        <v>0</v>
      </c>
      <c r="AP37" s="196">
        <v>0</v>
      </c>
      <c r="AQ37" s="196">
        <v>0</v>
      </c>
      <c r="AR37" s="196">
        <v>0</v>
      </c>
      <c r="AS37" s="196">
        <v>0</v>
      </c>
      <c r="AT37">
        <v>0</v>
      </c>
      <c r="AU37">
        <v>0</v>
      </c>
      <c r="AV37" s="196">
        <v>0</v>
      </c>
      <c r="AW37" s="196">
        <v>0</v>
      </c>
      <c r="AX37" s="196">
        <v>0</v>
      </c>
      <c r="AY37" s="196">
        <v>0</v>
      </c>
      <c r="AZ37" s="196">
        <v>0</v>
      </c>
      <c r="BA37" s="196">
        <v>0</v>
      </c>
      <c r="BB37" s="196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0</v>
      </c>
      <c r="AH38" s="196">
        <v>0</v>
      </c>
      <c r="AI38" s="196">
        <v>5</v>
      </c>
      <c r="AJ38" s="196">
        <v>0</v>
      </c>
      <c r="AK38" s="196">
        <v>0</v>
      </c>
      <c r="AL38" s="196">
        <v>0</v>
      </c>
      <c r="AM38" s="196">
        <v>0</v>
      </c>
      <c r="AN38" s="196">
        <v>0</v>
      </c>
      <c r="AO38">
        <v>0</v>
      </c>
      <c r="AP38" s="196">
        <v>0</v>
      </c>
      <c r="AQ38" s="196">
        <v>0</v>
      </c>
      <c r="AR38" s="196">
        <v>0</v>
      </c>
      <c r="AS38" s="196">
        <v>0</v>
      </c>
      <c r="AT38">
        <v>0</v>
      </c>
      <c r="AU38">
        <v>0</v>
      </c>
      <c r="AV38" s="196">
        <v>0</v>
      </c>
      <c r="AW38" s="196">
        <v>0</v>
      </c>
      <c r="AX38" s="196">
        <v>0</v>
      </c>
      <c r="AY38" s="196">
        <v>0</v>
      </c>
      <c r="AZ38" s="196">
        <v>0</v>
      </c>
      <c r="BA38" s="196">
        <v>0</v>
      </c>
      <c r="BB38" s="196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0</v>
      </c>
      <c r="AH39" s="196">
        <v>0</v>
      </c>
      <c r="AI39" s="196">
        <v>5</v>
      </c>
      <c r="AJ39" s="196">
        <v>0</v>
      </c>
      <c r="AK39" s="196">
        <v>0</v>
      </c>
      <c r="AL39" s="196">
        <v>0</v>
      </c>
      <c r="AM39" s="196">
        <v>0</v>
      </c>
      <c r="AN39" s="196">
        <v>0</v>
      </c>
      <c r="AO39">
        <v>0</v>
      </c>
      <c r="AP39" s="196">
        <v>0</v>
      </c>
      <c r="AQ39" s="196">
        <v>0</v>
      </c>
      <c r="AR39" s="196">
        <v>0</v>
      </c>
      <c r="AS39" s="196">
        <v>0</v>
      </c>
      <c r="AT39">
        <v>0</v>
      </c>
      <c r="AU39">
        <v>0</v>
      </c>
      <c r="AV39" s="196">
        <v>0</v>
      </c>
      <c r="AW39" s="196">
        <v>0</v>
      </c>
      <c r="AX39" s="196">
        <v>0</v>
      </c>
      <c r="AY39" s="196">
        <v>0</v>
      </c>
      <c r="AZ39" s="196">
        <v>0</v>
      </c>
      <c r="BA39" s="196">
        <v>0</v>
      </c>
      <c r="BB39" s="196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0</v>
      </c>
      <c r="AH40" s="196">
        <v>0</v>
      </c>
      <c r="AI40" s="196">
        <v>5</v>
      </c>
      <c r="AJ40" s="196">
        <v>0</v>
      </c>
      <c r="AK40" s="196">
        <v>0</v>
      </c>
      <c r="AL40" s="196">
        <v>0</v>
      </c>
      <c r="AM40" s="196">
        <v>0</v>
      </c>
      <c r="AN40" s="196">
        <v>0</v>
      </c>
      <c r="AO40">
        <v>0</v>
      </c>
      <c r="AP40" s="196">
        <v>0</v>
      </c>
      <c r="AQ40" s="196">
        <v>0</v>
      </c>
      <c r="AR40" s="196">
        <v>0</v>
      </c>
      <c r="AS40" s="196">
        <v>0</v>
      </c>
      <c r="AT40">
        <v>0</v>
      </c>
      <c r="AU40">
        <v>0</v>
      </c>
      <c r="AV40" s="196">
        <v>0</v>
      </c>
      <c r="AW40" s="196">
        <v>0</v>
      </c>
      <c r="AX40" s="196">
        <v>0</v>
      </c>
      <c r="AY40" s="196">
        <v>0</v>
      </c>
      <c r="AZ40" s="196">
        <v>0</v>
      </c>
      <c r="BA40" s="196">
        <v>0</v>
      </c>
      <c r="BB40" s="196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0</v>
      </c>
      <c r="AH41" s="196">
        <v>0</v>
      </c>
      <c r="AI41" s="196">
        <v>5</v>
      </c>
      <c r="AJ41" s="196">
        <v>0</v>
      </c>
      <c r="AK41" s="196">
        <v>0</v>
      </c>
      <c r="AL41" s="196">
        <v>0</v>
      </c>
      <c r="AM41" s="196">
        <v>0</v>
      </c>
      <c r="AN41" s="196">
        <v>0</v>
      </c>
      <c r="AO41">
        <v>0</v>
      </c>
      <c r="AP41" s="196">
        <v>0</v>
      </c>
      <c r="AQ41" s="196">
        <v>0</v>
      </c>
      <c r="AR41" s="196">
        <v>0</v>
      </c>
      <c r="AS41" s="196">
        <v>0</v>
      </c>
      <c r="AT41">
        <v>0</v>
      </c>
      <c r="AU41">
        <v>0</v>
      </c>
      <c r="AV41" s="196">
        <v>0</v>
      </c>
      <c r="AW41" s="196">
        <v>0</v>
      </c>
      <c r="AX41" s="196">
        <v>0</v>
      </c>
      <c r="AY41" s="196">
        <v>0</v>
      </c>
      <c r="AZ41" s="196">
        <v>0</v>
      </c>
      <c r="BA41" s="196">
        <v>0</v>
      </c>
      <c r="BB41" s="196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0</v>
      </c>
      <c r="AH42" s="196">
        <v>0</v>
      </c>
      <c r="AI42" s="196">
        <v>5</v>
      </c>
      <c r="AJ42" s="196">
        <v>0</v>
      </c>
      <c r="AK42" s="196">
        <v>0</v>
      </c>
      <c r="AL42" s="196">
        <v>0</v>
      </c>
      <c r="AM42" s="196">
        <v>0</v>
      </c>
      <c r="AN42" s="196">
        <v>0</v>
      </c>
      <c r="AO42">
        <v>0</v>
      </c>
      <c r="AP42" s="196">
        <v>0</v>
      </c>
      <c r="AQ42" s="196">
        <v>0</v>
      </c>
      <c r="AR42" s="196">
        <v>0</v>
      </c>
      <c r="AS42" s="196">
        <v>0</v>
      </c>
      <c r="AT42">
        <v>0</v>
      </c>
      <c r="AU42">
        <v>0</v>
      </c>
      <c r="AV42" s="196">
        <v>0</v>
      </c>
      <c r="AW42" s="196">
        <v>0</v>
      </c>
      <c r="AX42" s="196">
        <v>0</v>
      </c>
      <c r="AY42" s="196">
        <v>0</v>
      </c>
      <c r="AZ42" s="196">
        <v>0</v>
      </c>
      <c r="BA42" s="196">
        <v>0</v>
      </c>
      <c r="BB42" s="196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0</v>
      </c>
      <c r="AH43" s="196">
        <v>0</v>
      </c>
      <c r="AI43" s="196">
        <v>5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>
        <v>0</v>
      </c>
      <c r="AP43" s="196">
        <v>0</v>
      </c>
      <c r="AQ43" s="196">
        <v>0</v>
      </c>
      <c r="AR43" s="196">
        <v>0</v>
      </c>
      <c r="AS43" s="196">
        <v>0</v>
      </c>
      <c r="AT43">
        <v>0</v>
      </c>
      <c r="AU43">
        <v>0</v>
      </c>
      <c r="AV43" s="196">
        <v>0</v>
      </c>
      <c r="AW43" s="196">
        <v>0</v>
      </c>
      <c r="AX43" s="196">
        <v>0</v>
      </c>
      <c r="AY43" s="196">
        <v>0</v>
      </c>
      <c r="AZ43" s="196">
        <v>0</v>
      </c>
      <c r="BA43" s="196">
        <v>0</v>
      </c>
      <c r="BB43" s="196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0</v>
      </c>
      <c r="AH44" s="196">
        <v>0</v>
      </c>
      <c r="AI44" s="196">
        <v>5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>
        <v>0</v>
      </c>
      <c r="AP44" s="196">
        <v>0</v>
      </c>
      <c r="AQ44" s="196">
        <v>0</v>
      </c>
      <c r="AR44" s="196">
        <v>0</v>
      </c>
      <c r="AS44" s="196">
        <v>0</v>
      </c>
      <c r="AT44">
        <v>0</v>
      </c>
      <c r="AU44">
        <v>0</v>
      </c>
      <c r="AV44" s="196">
        <v>0</v>
      </c>
      <c r="AW44" s="196">
        <v>0</v>
      </c>
      <c r="AX44" s="196">
        <v>0</v>
      </c>
      <c r="AY44" s="196">
        <v>0</v>
      </c>
      <c r="AZ44" s="196">
        <v>0</v>
      </c>
      <c r="BA44" s="196">
        <v>0</v>
      </c>
      <c r="BB44" s="196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0</v>
      </c>
      <c r="AH45" s="196">
        <v>0</v>
      </c>
      <c r="AI45" s="196">
        <v>5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>
        <v>0</v>
      </c>
      <c r="AP45" s="196">
        <v>0</v>
      </c>
      <c r="AQ45" s="196">
        <v>0</v>
      </c>
      <c r="AR45" s="196">
        <v>0</v>
      </c>
      <c r="AS45" s="196">
        <v>0</v>
      </c>
      <c r="AT45">
        <v>0</v>
      </c>
      <c r="AU45">
        <v>0</v>
      </c>
      <c r="AV45" s="196">
        <v>0</v>
      </c>
      <c r="AW45" s="196">
        <v>0</v>
      </c>
      <c r="AX45" s="196">
        <v>0</v>
      </c>
      <c r="AY45" s="196">
        <v>0</v>
      </c>
      <c r="AZ45" s="196">
        <v>0</v>
      </c>
      <c r="BA45" s="196">
        <v>0</v>
      </c>
      <c r="BB45" s="196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0</v>
      </c>
      <c r="AH46" s="196">
        <v>0</v>
      </c>
      <c r="AI46" s="196">
        <v>5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>
        <v>0</v>
      </c>
      <c r="AP46" s="196">
        <v>0</v>
      </c>
      <c r="AQ46" s="196">
        <v>0</v>
      </c>
      <c r="AR46" s="196">
        <v>0</v>
      </c>
      <c r="AS46" s="196">
        <v>0</v>
      </c>
      <c r="AT46">
        <v>0</v>
      </c>
      <c r="AU46">
        <v>0</v>
      </c>
      <c r="AV46" s="196">
        <v>0</v>
      </c>
      <c r="AW46" s="196">
        <v>0</v>
      </c>
      <c r="AX46" s="196">
        <v>0</v>
      </c>
      <c r="AY46" s="196">
        <v>0</v>
      </c>
      <c r="AZ46" s="196">
        <v>0</v>
      </c>
      <c r="BA46" s="196">
        <v>0</v>
      </c>
      <c r="BB46" s="19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0</v>
      </c>
      <c r="AH47" s="196">
        <v>0</v>
      </c>
      <c r="AI47" s="196">
        <v>5</v>
      </c>
      <c r="AJ47" s="196">
        <v>0</v>
      </c>
      <c r="AK47" s="196">
        <v>0</v>
      </c>
      <c r="AL47" s="196">
        <v>0</v>
      </c>
      <c r="AM47" s="196">
        <v>0</v>
      </c>
      <c r="AN47" s="196">
        <v>0</v>
      </c>
      <c r="AO47">
        <v>0</v>
      </c>
      <c r="AP47" s="196">
        <v>0</v>
      </c>
      <c r="AQ47" s="196">
        <v>0</v>
      </c>
      <c r="AR47" s="196">
        <v>0</v>
      </c>
      <c r="AS47" s="196">
        <v>0</v>
      </c>
      <c r="AT47">
        <v>0</v>
      </c>
      <c r="AU47">
        <v>0</v>
      </c>
      <c r="AV47" s="196">
        <v>0</v>
      </c>
      <c r="AW47" s="196">
        <v>0</v>
      </c>
      <c r="AX47" s="196">
        <v>0</v>
      </c>
      <c r="AY47" s="196">
        <v>0</v>
      </c>
      <c r="AZ47" s="196">
        <v>0</v>
      </c>
      <c r="BA47" s="196">
        <v>0</v>
      </c>
      <c r="BB47" s="196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0</v>
      </c>
      <c r="AH48" s="196">
        <v>0</v>
      </c>
      <c r="AI48" s="196">
        <v>5</v>
      </c>
      <c r="AJ48" s="196">
        <v>0</v>
      </c>
      <c r="AK48" s="196">
        <v>0</v>
      </c>
      <c r="AL48" s="196">
        <v>0</v>
      </c>
      <c r="AM48" s="196">
        <v>0</v>
      </c>
      <c r="AN48" s="196">
        <v>0</v>
      </c>
      <c r="AO48">
        <v>0</v>
      </c>
      <c r="AP48" s="196">
        <v>0</v>
      </c>
      <c r="AQ48" s="196">
        <v>0</v>
      </c>
      <c r="AR48" s="196">
        <v>0</v>
      </c>
      <c r="AS48" s="196">
        <v>0</v>
      </c>
      <c r="AT48">
        <v>0</v>
      </c>
      <c r="AU48">
        <v>0</v>
      </c>
      <c r="AV48" s="196">
        <v>0</v>
      </c>
      <c r="AW48" s="196">
        <v>0</v>
      </c>
      <c r="AX48" s="196">
        <v>0</v>
      </c>
      <c r="AY48" s="196">
        <v>0</v>
      </c>
      <c r="AZ48" s="196">
        <v>0</v>
      </c>
      <c r="BA48" s="196">
        <v>0</v>
      </c>
      <c r="BB48" s="196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0</v>
      </c>
      <c r="AH49" s="196">
        <v>0</v>
      </c>
      <c r="AI49" s="196">
        <v>5</v>
      </c>
      <c r="AJ49" s="196">
        <v>0</v>
      </c>
      <c r="AK49" s="196">
        <v>0</v>
      </c>
      <c r="AL49" s="196">
        <v>0</v>
      </c>
      <c r="AM49" s="196">
        <v>0</v>
      </c>
      <c r="AN49" s="196">
        <v>0</v>
      </c>
      <c r="AO49">
        <v>0</v>
      </c>
      <c r="AP49" s="196">
        <v>0</v>
      </c>
      <c r="AQ49" s="196">
        <v>0</v>
      </c>
      <c r="AR49" s="196">
        <v>0</v>
      </c>
      <c r="AS49" s="196">
        <v>0</v>
      </c>
      <c r="AT49">
        <v>0</v>
      </c>
      <c r="AU49">
        <v>0</v>
      </c>
      <c r="AV49" s="196">
        <v>0</v>
      </c>
      <c r="AW49" s="196">
        <v>0</v>
      </c>
      <c r="AX49" s="196">
        <v>0</v>
      </c>
      <c r="AY49" s="196">
        <v>0</v>
      </c>
      <c r="AZ49" s="196">
        <v>0</v>
      </c>
      <c r="BA49" s="196">
        <v>0</v>
      </c>
      <c r="BB49" s="196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0</v>
      </c>
      <c r="AH50" s="196">
        <v>0</v>
      </c>
      <c r="AI50" s="196">
        <v>5</v>
      </c>
      <c r="AJ50" s="196">
        <v>0</v>
      </c>
      <c r="AK50" s="196">
        <v>0</v>
      </c>
      <c r="AL50" s="196">
        <v>0</v>
      </c>
      <c r="AM50" s="196">
        <v>0</v>
      </c>
      <c r="AN50" s="196">
        <v>0</v>
      </c>
      <c r="AO50">
        <v>0</v>
      </c>
      <c r="AP50" s="196">
        <v>0</v>
      </c>
      <c r="AQ50" s="196">
        <v>0</v>
      </c>
      <c r="AR50" s="196">
        <v>0</v>
      </c>
      <c r="AS50" s="196">
        <v>0</v>
      </c>
      <c r="AT50">
        <v>0</v>
      </c>
      <c r="AU50">
        <v>0</v>
      </c>
      <c r="AV50" s="196">
        <v>0</v>
      </c>
      <c r="AW50" s="196">
        <v>0</v>
      </c>
      <c r="AX50" s="196">
        <v>0</v>
      </c>
      <c r="AY50" s="196">
        <v>0</v>
      </c>
      <c r="AZ50" s="196">
        <v>0</v>
      </c>
      <c r="BA50" s="196">
        <v>0</v>
      </c>
      <c r="BB50" s="196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0</v>
      </c>
      <c r="AH51" s="196">
        <v>0</v>
      </c>
      <c r="AI51" s="196">
        <v>5</v>
      </c>
      <c r="AJ51" s="196">
        <v>0</v>
      </c>
      <c r="AK51" s="196">
        <v>0</v>
      </c>
      <c r="AL51" s="196">
        <v>0</v>
      </c>
      <c r="AM51" s="196">
        <v>0</v>
      </c>
      <c r="AN51" s="196">
        <v>0</v>
      </c>
      <c r="AO51">
        <v>0</v>
      </c>
      <c r="AP51" s="196">
        <v>0</v>
      </c>
      <c r="AQ51" s="196">
        <v>0</v>
      </c>
      <c r="AR51" s="196">
        <v>0</v>
      </c>
      <c r="AS51" s="196">
        <v>0</v>
      </c>
      <c r="AT51">
        <v>0</v>
      </c>
      <c r="AU51">
        <v>0</v>
      </c>
      <c r="AV51" s="196">
        <v>0</v>
      </c>
      <c r="AW51" s="196">
        <v>0</v>
      </c>
      <c r="AX51" s="196">
        <v>0</v>
      </c>
      <c r="AY51" s="196">
        <v>0</v>
      </c>
      <c r="AZ51" s="196">
        <v>0</v>
      </c>
      <c r="BA51" s="196">
        <v>0</v>
      </c>
      <c r="BB51" s="196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0</v>
      </c>
      <c r="AH52" s="196">
        <v>0</v>
      </c>
      <c r="AI52" s="196">
        <v>5</v>
      </c>
      <c r="AJ52" s="196">
        <v>0</v>
      </c>
      <c r="AK52" s="196">
        <v>0</v>
      </c>
      <c r="AL52" s="196">
        <v>0</v>
      </c>
      <c r="AM52" s="196">
        <v>0</v>
      </c>
      <c r="AN52" s="196">
        <v>0</v>
      </c>
      <c r="AO52">
        <v>0</v>
      </c>
      <c r="AP52" s="196">
        <v>0</v>
      </c>
      <c r="AQ52" s="196">
        <v>0</v>
      </c>
      <c r="AR52" s="196">
        <v>0</v>
      </c>
      <c r="AS52" s="196">
        <v>0</v>
      </c>
      <c r="AT52">
        <v>0</v>
      </c>
      <c r="AU52">
        <v>0</v>
      </c>
      <c r="AV52" s="196">
        <v>0</v>
      </c>
      <c r="AW52" s="196">
        <v>0</v>
      </c>
      <c r="AX52" s="196">
        <v>0</v>
      </c>
      <c r="AY52" s="196">
        <v>0</v>
      </c>
      <c r="AZ52" s="196">
        <v>0</v>
      </c>
      <c r="BA52" s="196">
        <v>0</v>
      </c>
      <c r="BB52" s="196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0</v>
      </c>
      <c r="AH53" s="196">
        <v>0</v>
      </c>
      <c r="AI53" s="196">
        <v>5</v>
      </c>
      <c r="AJ53" s="196">
        <v>0</v>
      </c>
      <c r="AK53" s="196">
        <v>0</v>
      </c>
      <c r="AL53" s="196">
        <v>0</v>
      </c>
      <c r="AM53" s="196">
        <v>0</v>
      </c>
      <c r="AN53" s="196">
        <v>0</v>
      </c>
      <c r="AO53">
        <v>0</v>
      </c>
      <c r="AP53" s="196">
        <v>0</v>
      </c>
      <c r="AQ53" s="196">
        <v>0</v>
      </c>
      <c r="AR53" s="196">
        <v>0</v>
      </c>
      <c r="AS53" s="196">
        <v>0</v>
      </c>
      <c r="AT53">
        <v>0</v>
      </c>
      <c r="AU53">
        <v>0</v>
      </c>
      <c r="AV53" s="196">
        <v>0</v>
      </c>
      <c r="AW53" s="196">
        <v>0</v>
      </c>
      <c r="AX53" s="196">
        <v>0</v>
      </c>
      <c r="AY53" s="196">
        <v>0</v>
      </c>
      <c r="AZ53" s="196">
        <v>0</v>
      </c>
      <c r="BA53" s="196">
        <v>0</v>
      </c>
      <c r="BB53" s="196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0</v>
      </c>
      <c r="AH54" s="196">
        <v>0</v>
      </c>
      <c r="AI54" s="196">
        <v>5</v>
      </c>
      <c r="AJ54" s="196">
        <v>0</v>
      </c>
      <c r="AK54" s="196">
        <v>0</v>
      </c>
      <c r="AL54" s="196">
        <v>0</v>
      </c>
      <c r="AM54" s="196">
        <v>0</v>
      </c>
      <c r="AN54" s="196">
        <v>0</v>
      </c>
      <c r="AO54">
        <v>0</v>
      </c>
      <c r="AP54" s="196">
        <v>0</v>
      </c>
      <c r="AQ54" s="196">
        <v>0</v>
      </c>
      <c r="AR54" s="196">
        <v>0</v>
      </c>
      <c r="AS54" s="196">
        <v>0</v>
      </c>
      <c r="AT54">
        <v>0</v>
      </c>
      <c r="AU54">
        <v>0</v>
      </c>
      <c r="AV54" s="196">
        <v>0</v>
      </c>
      <c r="AW54" s="196">
        <v>0</v>
      </c>
      <c r="AX54" s="196">
        <v>0</v>
      </c>
      <c r="AY54" s="196">
        <v>0</v>
      </c>
      <c r="AZ54" s="196">
        <v>0</v>
      </c>
      <c r="BA54" s="196">
        <v>0</v>
      </c>
      <c r="BB54" s="196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0</v>
      </c>
      <c r="AH55" s="196">
        <v>0</v>
      </c>
      <c r="AI55" s="196">
        <v>5</v>
      </c>
      <c r="AJ55" s="196">
        <v>0</v>
      </c>
      <c r="AK55" s="196">
        <v>0</v>
      </c>
      <c r="AL55" s="196">
        <v>0</v>
      </c>
      <c r="AM55" s="196">
        <v>0</v>
      </c>
      <c r="AN55" s="196">
        <v>0</v>
      </c>
      <c r="AO55">
        <v>0</v>
      </c>
      <c r="AP55" s="196">
        <v>0</v>
      </c>
      <c r="AQ55" s="196">
        <v>0</v>
      </c>
      <c r="AR55" s="196">
        <v>0</v>
      </c>
      <c r="AS55" s="196">
        <v>0</v>
      </c>
      <c r="AT55">
        <v>0</v>
      </c>
      <c r="AU55">
        <v>0</v>
      </c>
      <c r="AV55" s="196">
        <v>0</v>
      </c>
      <c r="AW55" s="196">
        <v>0</v>
      </c>
      <c r="AX55" s="196">
        <v>0</v>
      </c>
      <c r="AY55" s="196">
        <v>0</v>
      </c>
      <c r="AZ55" s="196">
        <v>0</v>
      </c>
      <c r="BA55" s="196">
        <v>0</v>
      </c>
      <c r="BB55" s="196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0</v>
      </c>
      <c r="AH56" s="196">
        <v>0</v>
      </c>
      <c r="AI56" s="196">
        <v>5</v>
      </c>
      <c r="AJ56" s="196">
        <v>0</v>
      </c>
      <c r="AK56" s="196">
        <v>0</v>
      </c>
      <c r="AL56" s="196">
        <v>0</v>
      </c>
      <c r="AM56" s="196">
        <v>0</v>
      </c>
      <c r="AN56" s="196">
        <v>0</v>
      </c>
      <c r="AO56">
        <v>0</v>
      </c>
      <c r="AP56" s="196">
        <v>0</v>
      </c>
      <c r="AQ56" s="196">
        <v>0</v>
      </c>
      <c r="AR56" s="196">
        <v>0</v>
      </c>
      <c r="AS56" s="196">
        <v>0</v>
      </c>
      <c r="AT56">
        <v>0</v>
      </c>
      <c r="AU56">
        <v>0</v>
      </c>
      <c r="AV56" s="196">
        <v>0</v>
      </c>
      <c r="AW56" s="196">
        <v>0</v>
      </c>
      <c r="AX56" s="196">
        <v>0</v>
      </c>
      <c r="AY56" s="196">
        <v>0</v>
      </c>
      <c r="AZ56" s="196">
        <v>0</v>
      </c>
      <c r="BA56" s="196">
        <v>0</v>
      </c>
      <c r="BB56" s="19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0</v>
      </c>
      <c r="AH57" s="196">
        <v>0</v>
      </c>
      <c r="AI57" s="196">
        <v>5</v>
      </c>
      <c r="AJ57" s="196">
        <v>0</v>
      </c>
      <c r="AK57" s="196">
        <v>0</v>
      </c>
      <c r="AL57" s="196">
        <v>0</v>
      </c>
      <c r="AM57" s="196">
        <v>0</v>
      </c>
      <c r="AN57" s="196">
        <v>0</v>
      </c>
      <c r="AO57">
        <v>0</v>
      </c>
      <c r="AP57" s="196">
        <v>0</v>
      </c>
      <c r="AQ57" s="196">
        <v>0</v>
      </c>
      <c r="AR57" s="196">
        <v>0</v>
      </c>
      <c r="AS57" s="196">
        <v>0</v>
      </c>
      <c r="AT57">
        <v>0</v>
      </c>
      <c r="AU57">
        <v>0</v>
      </c>
      <c r="AV57" s="196">
        <v>0</v>
      </c>
      <c r="AW57" s="196">
        <v>0</v>
      </c>
      <c r="AX57" s="196">
        <v>0</v>
      </c>
      <c r="AY57" s="196">
        <v>0</v>
      </c>
      <c r="AZ57" s="196">
        <v>0</v>
      </c>
      <c r="BA57" s="196">
        <v>0</v>
      </c>
      <c r="BB57" s="196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0</v>
      </c>
      <c r="AH58" s="196">
        <v>0</v>
      </c>
      <c r="AI58" s="196">
        <v>5</v>
      </c>
      <c r="AJ58" s="196">
        <v>0</v>
      </c>
      <c r="AK58" s="196">
        <v>0</v>
      </c>
      <c r="AL58" s="196">
        <v>0</v>
      </c>
      <c r="AM58" s="196">
        <v>0</v>
      </c>
      <c r="AN58" s="196">
        <v>0</v>
      </c>
      <c r="AO58">
        <v>0</v>
      </c>
      <c r="AP58" s="196">
        <v>0</v>
      </c>
      <c r="AQ58" s="196">
        <v>0</v>
      </c>
      <c r="AR58" s="196">
        <v>0</v>
      </c>
      <c r="AS58" s="196">
        <v>0</v>
      </c>
      <c r="AT58">
        <v>0</v>
      </c>
      <c r="AU58">
        <v>0</v>
      </c>
      <c r="AV58" s="196">
        <v>0</v>
      </c>
      <c r="AW58" s="196">
        <v>0</v>
      </c>
      <c r="AX58" s="196">
        <v>0</v>
      </c>
      <c r="AY58" s="196">
        <v>0</v>
      </c>
      <c r="AZ58" s="196">
        <v>0</v>
      </c>
      <c r="BA58" s="196">
        <v>0</v>
      </c>
      <c r="BB58" s="196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0</v>
      </c>
      <c r="AH59" s="196">
        <v>0</v>
      </c>
      <c r="AI59" s="196">
        <v>5</v>
      </c>
      <c r="AJ59" s="196">
        <v>0</v>
      </c>
      <c r="AK59" s="196">
        <v>0</v>
      </c>
      <c r="AL59" s="196">
        <v>0</v>
      </c>
      <c r="AM59" s="196">
        <v>0</v>
      </c>
      <c r="AN59" s="196">
        <v>0</v>
      </c>
      <c r="AO59">
        <v>0</v>
      </c>
      <c r="AP59" s="196">
        <v>0</v>
      </c>
      <c r="AQ59" s="196">
        <v>0</v>
      </c>
      <c r="AR59" s="196">
        <v>0</v>
      </c>
      <c r="AS59" s="196">
        <v>0</v>
      </c>
      <c r="AT59">
        <v>0</v>
      </c>
      <c r="AU59">
        <v>0</v>
      </c>
      <c r="AV59" s="196">
        <v>0</v>
      </c>
      <c r="AW59" s="196">
        <v>0</v>
      </c>
      <c r="AX59" s="196">
        <v>0</v>
      </c>
      <c r="AY59" s="196">
        <v>0</v>
      </c>
      <c r="AZ59" s="196">
        <v>0</v>
      </c>
      <c r="BA59" s="196">
        <v>0</v>
      </c>
      <c r="BB59" s="196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0</v>
      </c>
      <c r="AH60" s="196">
        <v>0</v>
      </c>
      <c r="AI60" s="196">
        <v>5</v>
      </c>
      <c r="AJ60" s="196">
        <v>0</v>
      </c>
      <c r="AK60" s="196">
        <v>0</v>
      </c>
      <c r="AL60" s="196">
        <v>0</v>
      </c>
      <c r="AM60" s="196">
        <v>0</v>
      </c>
      <c r="AN60" s="196">
        <v>0</v>
      </c>
      <c r="AO60">
        <v>0</v>
      </c>
      <c r="AP60" s="196">
        <v>0</v>
      </c>
      <c r="AQ60" s="196">
        <v>0</v>
      </c>
      <c r="AR60" s="196">
        <v>0</v>
      </c>
      <c r="AS60" s="196">
        <v>0</v>
      </c>
      <c r="AT60">
        <v>0</v>
      </c>
      <c r="AU60">
        <v>0</v>
      </c>
      <c r="AV60" s="196">
        <v>0</v>
      </c>
      <c r="AW60" s="196">
        <v>0</v>
      </c>
      <c r="AX60" s="196">
        <v>0</v>
      </c>
      <c r="AY60" s="196">
        <v>0</v>
      </c>
      <c r="AZ60" s="196">
        <v>0</v>
      </c>
      <c r="BA60" s="196">
        <v>0</v>
      </c>
      <c r="BB60" s="196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0</v>
      </c>
      <c r="AH61" s="196">
        <v>0</v>
      </c>
      <c r="AI61" s="196">
        <v>5</v>
      </c>
      <c r="AJ61" s="196">
        <v>0</v>
      </c>
      <c r="AK61" s="196">
        <v>0</v>
      </c>
      <c r="AL61" s="196">
        <v>0</v>
      </c>
      <c r="AM61" s="196">
        <v>0</v>
      </c>
      <c r="AN61" s="196">
        <v>0</v>
      </c>
      <c r="AO61">
        <v>0</v>
      </c>
      <c r="AP61" s="196">
        <v>0</v>
      </c>
      <c r="AQ61" s="196">
        <v>0</v>
      </c>
      <c r="AR61" s="196">
        <v>0</v>
      </c>
      <c r="AS61" s="196">
        <v>0</v>
      </c>
      <c r="AT61">
        <v>0</v>
      </c>
      <c r="AU61">
        <v>0</v>
      </c>
      <c r="AV61" s="196">
        <v>0</v>
      </c>
      <c r="AW61" s="196">
        <v>0</v>
      </c>
      <c r="AX61" s="196">
        <v>0</v>
      </c>
      <c r="AY61" s="196">
        <v>0</v>
      </c>
      <c r="AZ61" s="196">
        <v>0</v>
      </c>
      <c r="BA61" s="196">
        <v>0</v>
      </c>
      <c r="BB61" s="196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0</v>
      </c>
      <c r="AH62" s="196">
        <v>0</v>
      </c>
      <c r="AI62" s="196">
        <v>5</v>
      </c>
      <c r="AJ62" s="196">
        <v>0</v>
      </c>
      <c r="AK62" s="196">
        <v>0</v>
      </c>
      <c r="AL62" s="196">
        <v>0</v>
      </c>
      <c r="AM62" s="196">
        <v>0</v>
      </c>
      <c r="AN62" s="196">
        <v>0</v>
      </c>
      <c r="AO62">
        <v>0</v>
      </c>
      <c r="AP62" s="196">
        <v>0</v>
      </c>
      <c r="AQ62" s="196">
        <v>0</v>
      </c>
      <c r="AR62" s="196">
        <v>0</v>
      </c>
      <c r="AS62" s="196">
        <v>0</v>
      </c>
      <c r="AT62">
        <v>0</v>
      </c>
      <c r="AU62">
        <v>0</v>
      </c>
      <c r="AV62" s="196">
        <v>0</v>
      </c>
      <c r="AW62" s="196">
        <v>0</v>
      </c>
      <c r="AX62" s="196">
        <v>0</v>
      </c>
      <c r="AY62" s="196">
        <v>0</v>
      </c>
      <c r="AZ62" s="196">
        <v>0</v>
      </c>
      <c r="BA62" s="196">
        <v>0</v>
      </c>
      <c r="BB62" s="196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0</v>
      </c>
      <c r="AH63" s="196">
        <v>0</v>
      </c>
      <c r="AI63" s="196">
        <v>5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>
        <v>0</v>
      </c>
      <c r="AP63" s="196">
        <v>0</v>
      </c>
      <c r="AQ63" s="196">
        <v>0</v>
      </c>
      <c r="AR63" s="196">
        <v>0</v>
      </c>
      <c r="AS63" s="196">
        <v>0</v>
      </c>
      <c r="AT63">
        <v>0</v>
      </c>
      <c r="AU63">
        <v>0</v>
      </c>
      <c r="AV63" s="196">
        <v>0</v>
      </c>
      <c r="AW63" s="196">
        <v>0</v>
      </c>
      <c r="AX63" s="196">
        <v>0</v>
      </c>
      <c r="AY63" s="196">
        <v>0</v>
      </c>
      <c r="AZ63" s="196">
        <v>0</v>
      </c>
      <c r="BA63" s="196">
        <v>0</v>
      </c>
      <c r="BB63" s="196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0</v>
      </c>
      <c r="AH64" s="196">
        <v>0</v>
      </c>
      <c r="AI64" s="196">
        <v>5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>
        <v>0</v>
      </c>
      <c r="AP64" s="196">
        <v>0</v>
      </c>
      <c r="AQ64" s="196">
        <v>0</v>
      </c>
      <c r="AR64" s="196">
        <v>0</v>
      </c>
      <c r="AS64" s="196">
        <v>0</v>
      </c>
      <c r="AT64">
        <v>0</v>
      </c>
      <c r="AU64">
        <v>0</v>
      </c>
      <c r="AV64" s="196">
        <v>0</v>
      </c>
      <c r="AW64" s="196">
        <v>0</v>
      </c>
      <c r="AX64" s="196">
        <v>0</v>
      </c>
      <c r="AY64" s="196">
        <v>0</v>
      </c>
      <c r="AZ64" s="196">
        <v>0</v>
      </c>
      <c r="BA64" s="196">
        <v>0</v>
      </c>
      <c r="BB64" s="196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0</v>
      </c>
      <c r="AH65" s="196">
        <v>0</v>
      </c>
      <c r="AI65" s="196">
        <v>5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>
        <v>0</v>
      </c>
      <c r="AP65" s="196">
        <v>0</v>
      </c>
      <c r="AQ65" s="196">
        <v>0</v>
      </c>
      <c r="AR65" s="196">
        <v>0</v>
      </c>
      <c r="AS65" s="196">
        <v>0</v>
      </c>
      <c r="AT65">
        <v>0</v>
      </c>
      <c r="AU65">
        <v>0</v>
      </c>
      <c r="AV65" s="196">
        <v>0</v>
      </c>
      <c r="AW65" s="196">
        <v>0</v>
      </c>
      <c r="AX65" s="196">
        <v>0</v>
      </c>
      <c r="AY65" s="196">
        <v>0</v>
      </c>
      <c r="AZ65" s="196">
        <v>0</v>
      </c>
      <c r="BA65" s="196">
        <v>0</v>
      </c>
      <c r="BB65" s="196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0</v>
      </c>
      <c r="AH66" s="196">
        <v>0</v>
      </c>
      <c r="AI66" s="196">
        <v>5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>
        <v>0</v>
      </c>
      <c r="AP66" s="196">
        <v>0</v>
      </c>
      <c r="AQ66" s="196">
        <v>0</v>
      </c>
      <c r="AR66" s="196">
        <v>0</v>
      </c>
      <c r="AS66" s="196">
        <v>0</v>
      </c>
      <c r="AT66">
        <v>0</v>
      </c>
      <c r="AU66">
        <v>0</v>
      </c>
      <c r="AV66" s="196">
        <v>0</v>
      </c>
      <c r="AW66" s="196">
        <v>0</v>
      </c>
      <c r="AX66" s="196">
        <v>0</v>
      </c>
      <c r="AY66" s="196">
        <v>0</v>
      </c>
      <c r="AZ66" s="196">
        <v>0</v>
      </c>
      <c r="BA66" s="196">
        <v>0</v>
      </c>
      <c r="BB66" s="19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0</v>
      </c>
      <c r="AH67" s="196">
        <v>0</v>
      </c>
      <c r="AI67" s="196">
        <v>5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>
        <v>0</v>
      </c>
      <c r="AP67" s="196">
        <v>0</v>
      </c>
      <c r="AQ67" s="196">
        <v>0</v>
      </c>
      <c r="AR67" s="196">
        <v>0</v>
      </c>
      <c r="AS67" s="196">
        <v>0</v>
      </c>
      <c r="AT67">
        <v>0</v>
      </c>
      <c r="AU67">
        <v>0</v>
      </c>
      <c r="AV67" s="196">
        <v>0</v>
      </c>
      <c r="AW67" s="196">
        <v>0</v>
      </c>
      <c r="AX67" s="196">
        <v>0</v>
      </c>
      <c r="AY67" s="196">
        <v>0</v>
      </c>
      <c r="AZ67" s="196">
        <v>0</v>
      </c>
      <c r="BA67" s="196">
        <v>0</v>
      </c>
      <c r="BB67" s="196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0</v>
      </c>
      <c r="AH68" s="196">
        <v>0</v>
      </c>
      <c r="AI68" s="196">
        <v>5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>
        <v>0</v>
      </c>
      <c r="AP68" s="196">
        <v>0</v>
      </c>
      <c r="AQ68" s="196">
        <v>0</v>
      </c>
      <c r="AR68" s="196">
        <v>0</v>
      </c>
      <c r="AS68" s="196">
        <v>0</v>
      </c>
      <c r="AT68">
        <v>0</v>
      </c>
      <c r="AU68">
        <v>0</v>
      </c>
      <c r="AV68" s="196">
        <v>0</v>
      </c>
      <c r="AW68" s="196">
        <v>0</v>
      </c>
      <c r="AX68" s="196">
        <v>0</v>
      </c>
      <c r="AY68" s="196">
        <v>0</v>
      </c>
      <c r="AZ68" s="196">
        <v>0</v>
      </c>
      <c r="BA68" s="196">
        <v>0</v>
      </c>
      <c r="BB68" s="196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0</v>
      </c>
      <c r="AH69" s="196">
        <v>0</v>
      </c>
      <c r="AI69" s="196">
        <v>5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>
        <v>0</v>
      </c>
      <c r="AP69" s="196">
        <v>0</v>
      </c>
      <c r="AQ69" s="196">
        <v>0</v>
      </c>
      <c r="AR69" s="196">
        <v>0</v>
      </c>
      <c r="AS69" s="196">
        <v>0</v>
      </c>
      <c r="AT69">
        <v>0</v>
      </c>
      <c r="AU69">
        <v>0</v>
      </c>
      <c r="AV69" s="196">
        <v>0</v>
      </c>
      <c r="AW69" s="196">
        <v>0</v>
      </c>
      <c r="AX69" s="196">
        <v>0</v>
      </c>
      <c r="AY69" s="196">
        <v>0</v>
      </c>
      <c r="AZ69" s="196">
        <v>0</v>
      </c>
      <c r="BA69" s="196">
        <v>0</v>
      </c>
      <c r="BB69" s="196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0</v>
      </c>
      <c r="AH70" s="196">
        <v>0</v>
      </c>
      <c r="AI70" s="196">
        <v>5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>
        <v>0</v>
      </c>
      <c r="AP70" s="196">
        <v>0</v>
      </c>
      <c r="AQ70" s="196">
        <v>0</v>
      </c>
      <c r="AR70" s="196">
        <v>0</v>
      </c>
      <c r="AS70" s="196">
        <v>0</v>
      </c>
      <c r="AT70">
        <v>0</v>
      </c>
      <c r="AU70">
        <v>0</v>
      </c>
      <c r="AV70" s="196">
        <v>0</v>
      </c>
      <c r="AW70" s="196">
        <v>0</v>
      </c>
      <c r="AX70" s="196">
        <v>0</v>
      </c>
      <c r="AY70" s="196">
        <v>0</v>
      </c>
      <c r="AZ70" s="196">
        <v>0</v>
      </c>
      <c r="BA70" s="196">
        <v>0</v>
      </c>
      <c r="BB70" s="196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0</v>
      </c>
      <c r="AH71" s="196">
        <v>0</v>
      </c>
      <c r="AI71" s="196">
        <v>4.92</v>
      </c>
      <c r="AJ71" s="196">
        <v>0</v>
      </c>
      <c r="AK71" s="196">
        <v>0</v>
      </c>
      <c r="AL71" s="196">
        <v>0</v>
      </c>
      <c r="AM71" s="196">
        <v>0</v>
      </c>
      <c r="AN71" s="196">
        <v>0</v>
      </c>
      <c r="AO71">
        <v>0</v>
      </c>
      <c r="AP71" s="196">
        <v>0</v>
      </c>
      <c r="AQ71" s="196">
        <v>0</v>
      </c>
      <c r="AR71" s="196">
        <v>0</v>
      </c>
      <c r="AS71" s="196">
        <v>0</v>
      </c>
      <c r="AT71">
        <v>0</v>
      </c>
      <c r="AU71">
        <v>0</v>
      </c>
      <c r="AV71" s="196">
        <v>0</v>
      </c>
      <c r="AW71" s="196">
        <v>0</v>
      </c>
      <c r="AX71" s="196">
        <v>0</v>
      </c>
      <c r="AY71" s="196">
        <v>0</v>
      </c>
      <c r="AZ71" s="196">
        <v>0</v>
      </c>
      <c r="BA71" s="196">
        <v>0</v>
      </c>
      <c r="BB71" s="196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0</v>
      </c>
      <c r="AH72" s="196">
        <v>0</v>
      </c>
      <c r="AI72" s="196">
        <v>4.92</v>
      </c>
      <c r="AJ72" s="196">
        <v>0</v>
      </c>
      <c r="AK72" s="196">
        <v>0</v>
      </c>
      <c r="AL72" s="196">
        <v>0</v>
      </c>
      <c r="AM72" s="196">
        <v>0</v>
      </c>
      <c r="AN72" s="196">
        <v>0</v>
      </c>
      <c r="AO72">
        <v>0</v>
      </c>
      <c r="AP72" s="196">
        <v>0</v>
      </c>
      <c r="AQ72" s="196">
        <v>0</v>
      </c>
      <c r="AR72" s="196">
        <v>0</v>
      </c>
      <c r="AS72" s="196">
        <v>0</v>
      </c>
      <c r="AT72">
        <v>0</v>
      </c>
      <c r="AU72">
        <v>0</v>
      </c>
      <c r="AV72" s="196">
        <v>0</v>
      </c>
      <c r="AW72" s="196">
        <v>0</v>
      </c>
      <c r="AX72" s="196">
        <v>0</v>
      </c>
      <c r="AY72" s="196">
        <v>0</v>
      </c>
      <c r="AZ72" s="196">
        <v>0</v>
      </c>
      <c r="BA72" s="196">
        <v>0</v>
      </c>
      <c r="BB72" s="196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0</v>
      </c>
      <c r="AH73" s="196">
        <v>0</v>
      </c>
      <c r="AI73" s="196">
        <v>4.92</v>
      </c>
      <c r="AJ73" s="196">
        <v>0</v>
      </c>
      <c r="AK73" s="196">
        <v>0</v>
      </c>
      <c r="AL73" s="196">
        <v>0</v>
      </c>
      <c r="AM73" s="196">
        <v>0</v>
      </c>
      <c r="AN73" s="196">
        <v>0</v>
      </c>
      <c r="AO73">
        <v>0</v>
      </c>
      <c r="AP73" s="196">
        <v>0</v>
      </c>
      <c r="AQ73" s="196">
        <v>0</v>
      </c>
      <c r="AR73" s="196">
        <v>0</v>
      </c>
      <c r="AS73" s="196">
        <v>0</v>
      </c>
      <c r="AT73">
        <v>0</v>
      </c>
      <c r="AU73">
        <v>0</v>
      </c>
      <c r="AV73" s="196">
        <v>0</v>
      </c>
      <c r="AW73" s="196">
        <v>0</v>
      </c>
      <c r="AX73" s="196">
        <v>0</v>
      </c>
      <c r="AY73" s="196">
        <v>0</v>
      </c>
      <c r="AZ73" s="196">
        <v>0</v>
      </c>
      <c r="BA73" s="196">
        <v>0</v>
      </c>
      <c r="BB73" s="196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0</v>
      </c>
      <c r="AH74" s="196">
        <v>0</v>
      </c>
      <c r="AI74" s="196">
        <v>4.92</v>
      </c>
      <c r="AJ74" s="196">
        <v>0</v>
      </c>
      <c r="AK74" s="196">
        <v>0</v>
      </c>
      <c r="AL74" s="196">
        <v>0</v>
      </c>
      <c r="AM74" s="196">
        <v>0</v>
      </c>
      <c r="AN74" s="196">
        <v>0</v>
      </c>
      <c r="AO74">
        <v>0</v>
      </c>
      <c r="AP74" s="196">
        <v>0</v>
      </c>
      <c r="AQ74" s="196">
        <v>0</v>
      </c>
      <c r="AR74" s="196">
        <v>0</v>
      </c>
      <c r="AS74" s="196">
        <v>0</v>
      </c>
      <c r="AT74">
        <v>0</v>
      </c>
      <c r="AU74">
        <v>0</v>
      </c>
      <c r="AV74" s="196">
        <v>0</v>
      </c>
      <c r="AW74" s="196">
        <v>0</v>
      </c>
      <c r="AX74" s="196">
        <v>0</v>
      </c>
      <c r="AY74" s="196">
        <v>0</v>
      </c>
      <c r="AZ74" s="196">
        <v>0</v>
      </c>
      <c r="BA74" s="196">
        <v>0</v>
      </c>
      <c r="BB74" s="196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0</v>
      </c>
      <c r="AH75" s="196">
        <v>0</v>
      </c>
      <c r="AI75" s="196">
        <v>5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>
        <v>0</v>
      </c>
      <c r="AP75" s="196">
        <v>0</v>
      </c>
      <c r="AQ75" s="196">
        <v>0</v>
      </c>
      <c r="AR75" s="196">
        <v>0</v>
      </c>
      <c r="AS75" s="196">
        <v>0</v>
      </c>
      <c r="AT75">
        <v>0</v>
      </c>
      <c r="AU75">
        <v>0</v>
      </c>
      <c r="AV75" s="196">
        <v>0</v>
      </c>
      <c r="AW75" s="196">
        <v>0</v>
      </c>
      <c r="AX75" s="196">
        <v>0</v>
      </c>
      <c r="AY75" s="196">
        <v>0</v>
      </c>
      <c r="AZ75" s="196">
        <v>0</v>
      </c>
      <c r="BA75" s="196">
        <v>0</v>
      </c>
      <c r="BB75" s="196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0</v>
      </c>
      <c r="AH76" s="196">
        <v>0</v>
      </c>
      <c r="AI76" s="196">
        <v>5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>
        <v>0</v>
      </c>
      <c r="AP76" s="196">
        <v>0</v>
      </c>
      <c r="AQ76" s="196">
        <v>0</v>
      </c>
      <c r="AR76" s="196">
        <v>0</v>
      </c>
      <c r="AS76" s="196">
        <v>0</v>
      </c>
      <c r="AT76">
        <v>0</v>
      </c>
      <c r="AU76">
        <v>0</v>
      </c>
      <c r="AV76" s="196">
        <v>0</v>
      </c>
      <c r="AW76" s="196">
        <v>0</v>
      </c>
      <c r="AX76" s="196">
        <v>0</v>
      </c>
      <c r="AY76" s="196">
        <v>0</v>
      </c>
      <c r="AZ76" s="196">
        <v>0</v>
      </c>
      <c r="BA76" s="196">
        <v>0</v>
      </c>
      <c r="BB76" s="19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0</v>
      </c>
      <c r="AH77" s="196">
        <v>0</v>
      </c>
      <c r="AI77" s="196">
        <v>5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>
        <v>0</v>
      </c>
      <c r="AP77" s="196">
        <v>0</v>
      </c>
      <c r="AQ77" s="196">
        <v>0</v>
      </c>
      <c r="AR77" s="196">
        <v>0</v>
      </c>
      <c r="AS77" s="196">
        <v>0</v>
      </c>
      <c r="AT77">
        <v>0</v>
      </c>
      <c r="AU77">
        <v>0</v>
      </c>
      <c r="AV77" s="196">
        <v>0</v>
      </c>
      <c r="AW77" s="196">
        <v>0</v>
      </c>
      <c r="AX77" s="196">
        <v>0</v>
      </c>
      <c r="AY77" s="196">
        <v>0</v>
      </c>
      <c r="AZ77" s="196">
        <v>0</v>
      </c>
      <c r="BA77" s="196">
        <v>0</v>
      </c>
      <c r="BB77" s="196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0</v>
      </c>
      <c r="AH78" s="196">
        <v>0</v>
      </c>
      <c r="AI78" s="196">
        <v>5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>
        <v>0</v>
      </c>
      <c r="AP78" s="196">
        <v>0</v>
      </c>
      <c r="AQ78" s="196">
        <v>0</v>
      </c>
      <c r="AR78" s="196">
        <v>0</v>
      </c>
      <c r="AS78" s="196">
        <v>0</v>
      </c>
      <c r="AT78">
        <v>0</v>
      </c>
      <c r="AU78">
        <v>0</v>
      </c>
      <c r="AV78" s="196">
        <v>0</v>
      </c>
      <c r="AW78" s="196">
        <v>0</v>
      </c>
      <c r="AX78" s="196">
        <v>0</v>
      </c>
      <c r="AY78" s="196">
        <v>0</v>
      </c>
      <c r="AZ78" s="196">
        <v>0</v>
      </c>
      <c r="BA78" s="196">
        <v>0</v>
      </c>
      <c r="BB78" s="196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0</v>
      </c>
      <c r="AH79" s="196">
        <v>0</v>
      </c>
      <c r="AI79" s="196">
        <v>5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>
        <v>0</v>
      </c>
      <c r="AP79" s="196">
        <v>0</v>
      </c>
      <c r="AQ79" s="196">
        <v>0</v>
      </c>
      <c r="AR79" s="196">
        <v>0</v>
      </c>
      <c r="AS79" s="196">
        <v>0</v>
      </c>
      <c r="AT79">
        <v>0</v>
      </c>
      <c r="AU79">
        <v>0</v>
      </c>
      <c r="AV79" s="196">
        <v>0</v>
      </c>
      <c r="AW79" s="196">
        <v>0</v>
      </c>
      <c r="AX79" s="196">
        <v>0</v>
      </c>
      <c r="AY79" s="196">
        <v>0</v>
      </c>
      <c r="AZ79" s="196">
        <v>0</v>
      </c>
      <c r="BA79" s="196">
        <v>0</v>
      </c>
      <c r="BB79" s="196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0</v>
      </c>
      <c r="AH80" s="196">
        <v>0</v>
      </c>
      <c r="AI80" s="196">
        <v>5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>
        <v>0</v>
      </c>
      <c r="AP80" s="196">
        <v>0</v>
      </c>
      <c r="AQ80" s="196">
        <v>0</v>
      </c>
      <c r="AR80" s="196">
        <v>0</v>
      </c>
      <c r="AS80" s="196">
        <v>0</v>
      </c>
      <c r="AT80">
        <v>0</v>
      </c>
      <c r="AU80">
        <v>0</v>
      </c>
      <c r="AV80" s="196">
        <v>0</v>
      </c>
      <c r="AW80" s="196">
        <v>0</v>
      </c>
      <c r="AX80" s="196">
        <v>0</v>
      </c>
      <c r="AY80" s="196">
        <v>0</v>
      </c>
      <c r="AZ80" s="196">
        <v>0</v>
      </c>
      <c r="BA80" s="196">
        <v>0</v>
      </c>
      <c r="BB80" s="196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0</v>
      </c>
      <c r="AH81" s="196">
        <v>0</v>
      </c>
      <c r="AI81" s="196">
        <v>5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>
        <v>0</v>
      </c>
      <c r="AP81" s="196">
        <v>0</v>
      </c>
      <c r="AQ81" s="196">
        <v>0</v>
      </c>
      <c r="AR81" s="196">
        <v>0</v>
      </c>
      <c r="AS81" s="196">
        <v>0</v>
      </c>
      <c r="AT81">
        <v>0</v>
      </c>
      <c r="AU81">
        <v>0</v>
      </c>
      <c r="AV81" s="196">
        <v>0</v>
      </c>
      <c r="AW81" s="196">
        <v>0</v>
      </c>
      <c r="AX81" s="196">
        <v>0</v>
      </c>
      <c r="AY81" s="196">
        <v>0</v>
      </c>
      <c r="AZ81" s="196">
        <v>0</v>
      </c>
      <c r="BA81" s="196">
        <v>0</v>
      </c>
      <c r="BB81" s="196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0</v>
      </c>
      <c r="AH82" s="196">
        <v>0</v>
      </c>
      <c r="AI82" s="196">
        <v>5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>
        <v>0</v>
      </c>
      <c r="AP82" s="196">
        <v>0</v>
      </c>
      <c r="AQ82" s="196">
        <v>0</v>
      </c>
      <c r="AR82" s="196">
        <v>0</v>
      </c>
      <c r="AS82" s="196">
        <v>0</v>
      </c>
      <c r="AT82">
        <v>0</v>
      </c>
      <c r="AU82">
        <v>0</v>
      </c>
      <c r="AV82" s="196">
        <v>0</v>
      </c>
      <c r="AW82" s="196">
        <v>0</v>
      </c>
      <c r="AX82" s="196">
        <v>0</v>
      </c>
      <c r="AY82" s="196">
        <v>0</v>
      </c>
      <c r="AZ82" s="196">
        <v>0</v>
      </c>
      <c r="BA82" s="196">
        <v>0</v>
      </c>
      <c r="BB82" s="196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0</v>
      </c>
      <c r="AH83" s="196">
        <v>0</v>
      </c>
      <c r="AI83" s="196">
        <v>5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>
        <v>0</v>
      </c>
      <c r="AP83" s="196">
        <v>0</v>
      </c>
      <c r="AQ83" s="196">
        <v>0</v>
      </c>
      <c r="AR83" s="196">
        <v>0</v>
      </c>
      <c r="AS83" s="196">
        <v>0</v>
      </c>
      <c r="AT83">
        <v>0</v>
      </c>
      <c r="AU83">
        <v>0</v>
      </c>
      <c r="AV83" s="196">
        <v>0</v>
      </c>
      <c r="AW83" s="196">
        <v>0</v>
      </c>
      <c r="AX83" s="196">
        <v>0</v>
      </c>
      <c r="AY83" s="196">
        <v>0</v>
      </c>
      <c r="AZ83" s="196">
        <v>0</v>
      </c>
      <c r="BA83" s="196">
        <v>0</v>
      </c>
      <c r="BB83" s="196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0</v>
      </c>
      <c r="AH84" s="196">
        <v>0</v>
      </c>
      <c r="AI84" s="196">
        <v>5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>
        <v>0</v>
      </c>
      <c r="AP84" s="196">
        <v>0</v>
      </c>
      <c r="AQ84" s="196">
        <v>0</v>
      </c>
      <c r="AR84" s="196">
        <v>0</v>
      </c>
      <c r="AS84" s="196">
        <v>0</v>
      </c>
      <c r="AT84">
        <v>0</v>
      </c>
      <c r="AU84">
        <v>0</v>
      </c>
      <c r="AV84" s="196">
        <v>0</v>
      </c>
      <c r="AW84" s="196">
        <v>0</v>
      </c>
      <c r="AX84" s="196">
        <v>0</v>
      </c>
      <c r="AY84" s="196">
        <v>0</v>
      </c>
      <c r="AZ84" s="196">
        <v>0</v>
      </c>
      <c r="BA84" s="196">
        <v>0</v>
      </c>
      <c r="BB84" s="196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0</v>
      </c>
      <c r="AH85" s="196">
        <v>0</v>
      </c>
      <c r="AI85" s="196">
        <v>5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>
        <v>0</v>
      </c>
      <c r="AP85" s="196">
        <v>0</v>
      </c>
      <c r="AQ85" s="196">
        <v>0</v>
      </c>
      <c r="AR85" s="196">
        <v>0</v>
      </c>
      <c r="AS85" s="196">
        <v>0</v>
      </c>
      <c r="AT85">
        <v>0</v>
      </c>
      <c r="AU85">
        <v>0</v>
      </c>
      <c r="AV85" s="196">
        <v>0</v>
      </c>
      <c r="AW85" s="196">
        <v>0</v>
      </c>
      <c r="AX85" s="196">
        <v>0</v>
      </c>
      <c r="AY85" s="196">
        <v>0</v>
      </c>
      <c r="AZ85" s="196">
        <v>0</v>
      </c>
      <c r="BA85" s="196">
        <v>0</v>
      </c>
      <c r="BB85" s="196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0</v>
      </c>
      <c r="AH86" s="196">
        <v>0</v>
      </c>
      <c r="AI86" s="196">
        <v>5</v>
      </c>
      <c r="AJ86" s="196">
        <v>0</v>
      </c>
      <c r="AK86" s="196">
        <v>0</v>
      </c>
      <c r="AL86" s="196">
        <v>0</v>
      </c>
      <c r="AM86" s="196">
        <v>0</v>
      </c>
      <c r="AN86" s="196">
        <v>0</v>
      </c>
      <c r="AO86">
        <v>0</v>
      </c>
      <c r="AP86" s="196">
        <v>0</v>
      </c>
      <c r="AQ86" s="196">
        <v>0</v>
      </c>
      <c r="AR86" s="196">
        <v>0</v>
      </c>
      <c r="AS86" s="196">
        <v>0</v>
      </c>
      <c r="AT86">
        <v>0</v>
      </c>
      <c r="AU86">
        <v>0</v>
      </c>
      <c r="AV86" s="196">
        <v>0</v>
      </c>
      <c r="AW86" s="196">
        <v>0</v>
      </c>
      <c r="AX86" s="196">
        <v>0</v>
      </c>
      <c r="AY86" s="196">
        <v>0</v>
      </c>
      <c r="AZ86" s="196">
        <v>0</v>
      </c>
      <c r="BA86" s="196">
        <v>0</v>
      </c>
      <c r="BB86" s="19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0</v>
      </c>
      <c r="AH87" s="196">
        <v>0</v>
      </c>
      <c r="AI87" s="196">
        <v>5</v>
      </c>
      <c r="AJ87" s="196">
        <v>0</v>
      </c>
      <c r="AK87" s="196">
        <v>0</v>
      </c>
      <c r="AL87" s="196">
        <v>0</v>
      </c>
      <c r="AM87" s="196">
        <v>0</v>
      </c>
      <c r="AN87" s="196">
        <v>0</v>
      </c>
      <c r="AO87">
        <v>0</v>
      </c>
      <c r="AP87" s="196">
        <v>0</v>
      </c>
      <c r="AQ87" s="196">
        <v>0</v>
      </c>
      <c r="AR87" s="196">
        <v>0</v>
      </c>
      <c r="AS87" s="196">
        <v>0</v>
      </c>
      <c r="AT87">
        <v>0</v>
      </c>
      <c r="AU87">
        <v>0</v>
      </c>
      <c r="AV87" s="196">
        <v>0</v>
      </c>
      <c r="AW87" s="196">
        <v>0</v>
      </c>
      <c r="AX87" s="196">
        <v>0</v>
      </c>
      <c r="AY87" s="196">
        <v>0</v>
      </c>
      <c r="AZ87" s="196">
        <v>0</v>
      </c>
      <c r="BA87" s="196">
        <v>0</v>
      </c>
      <c r="BB87" s="196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0</v>
      </c>
      <c r="AH88" s="196">
        <v>0</v>
      </c>
      <c r="AI88" s="196">
        <v>5</v>
      </c>
      <c r="AJ88" s="196">
        <v>0</v>
      </c>
      <c r="AK88" s="196">
        <v>0</v>
      </c>
      <c r="AL88" s="196">
        <v>0</v>
      </c>
      <c r="AM88" s="196">
        <v>0</v>
      </c>
      <c r="AN88" s="196">
        <v>0</v>
      </c>
      <c r="AO88">
        <v>0</v>
      </c>
      <c r="AP88" s="196">
        <v>0</v>
      </c>
      <c r="AQ88" s="196">
        <v>0</v>
      </c>
      <c r="AR88" s="196">
        <v>0</v>
      </c>
      <c r="AS88" s="196">
        <v>0</v>
      </c>
      <c r="AT88">
        <v>0</v>
      </c>
      <c r="AU88">
        <v>0</v>
      </c>
      <c r="AV88" s="196">
        <v>0</v>
      </c>
      <c r="AW88" s="196">
        <v>0</v>
      </c>
      <c r="AX88" s="196">
        <v>0</v>
      </c>
      <c r="AY88" s="196">
        <v>0</v>
      </c>
      <c r="AZ88" s="196">
        <v>0</v>
      </c>
      <c r="BA88" s="196">
        <v>0</v>
      </c>
      <c r="BB88" s="196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0</v>
      </c>
      <c r="AH89" s="196">
        <v>0</v>
      </c>
      <c r="AI89" s="196">
        <v>5</v>
      </c>
      <c r="AJ89" s="196">
        <v>0</v>
      </c>
      <c r="AK89" s="196">
        <v>0</v>
      </c>
      <c r="AL89" s="196">
        <v>0</v>
      </c>
      <c r="AM89" s="196">
        <v>0</v>
      </c>
      <c r="AN89" s="196">
        <v>0</v>
      </c>
      <c r="AO89">
        <v>0</v>
      </c>
      <c r="AP89" s="196">
        <v>0</v>
      </c>
      <c r="AQ89" s="196">
        <v>0</v>
      </c>
      <c r="AR89" s="196">
        <v>0</v>
      </c>
      <c r="AS89" s="196">
        <v>0</v>
      </c>
      <c r="AT89">
        <v>0</v>
      </c>
      <c r="AU89">
        <v>0</v>
      </c>
      <c r="AV89" s="196">
        <v>0</v>
      </c>
      <c r="AW89" s="196">
        <v>0</v>
      </c>
      <c r="AX89" s="196">
        <v>0</v>
      </c>
      <c r="AY89" s="196">
        <v>0</v>
      </c>
      <c r="AZ89" s="196">
        <v>0</v>
      </c>
      <c r="BA89" s="196">
        <v>0</v>
      </c>
      <c r="BB89" s="196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0</v>
      </c>
      <c r="AH90" s="196">
        <v>0</v>
      </c>
      <c r="AI90" s="196">
        <v>5</v>
      </c>
      <c r="AJ90" s="196">
        <v>0</v>
      </c>
      <c r="AK90" s="196">
        <v>0</v>
      </c>
      <c r="AL90" s="196">
        <v>0</v>
      </c>
      <c r="AM90" s="196">
        <v>0</v>
      </c>
      <c r="AN90" s="196">
        <v>0</v>
      </c>
      <c r="AO90">
        <v>0</v>
      </c>
      <c r="AP90" s="196">
        <v>0</v>
      </c>
      <c r="AQ90" s="196">
        <v>0</v>
      </c>
      <c r="AR90" s="196">
        <v>0</v>
      </c>
      <c r="AS90" s="196">
        <v>0</v>
      </c>
      <c r="AT90">
        <v>0</v>
      </c>
      <c r="AU90">
        <v>0</v>
      </c>
      <c r="AV90" s="196">
        <v>0</v>
      </c>
      <c r="AW90" s="196">
        <v>0</v>
      </c>
      <c r="AX90" s="196">
        <v>0</v>
      </c>
      <c r="AY90" s="196">
        <v>0</v>
      </c>
      <c r="AZ90" s="196">
        <v>0</v>
      </c>
      <c r="BA90" s="196">
        <v>0</v>
      </c>
      <c r="BB90" s="196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0</v>
      </c>
      <c r="AH91" s="196">
        <v>0</v>
      </c>
      <c r="AI91" s="196">
        <v>5</v>
      </c>
      <c r="AJ91" s="196">
        <v>0</v>
      </c>
      <c r="AK91" s="196">
        <v>0</v>
      </c>
      <c r="AL91" s="196">
        <v>0</v>
      </c>
      <c r="AM91" s="196">
        <v>0</v>
      </c>
      <c r="AN91" s="196">
        <v>0</v>
      </c>
      <c r="AO91">
        <v>0</v>
      </c>
      <c r="AP91" s="196">
        <v>0</v>
      </c>
      <c r="AQ91" s="196">
        <v>0</v>
      </c>
      <c r="AR91" s="196">
        <v>0</v>
      </c>
      <c r="AS91" s="196">
        <v>0</v>
      </c>
      <c r="AT91">
        <v>0</v>
      </c>
      <c r="AU91">
        <v>0</v>
      </c>
      <c r="AV91" s="196">
        <v>0</v>
      </c>
      <c r="AW91" s="196">
        <v>0</v>
      </c>
      <c r="AX91" s="196">
        <v>0</v>
      </c>
      <c r="AY91" s="196">
        <v>0</v>
      </c>
      <c r="AZ91" s="196">
        <v>0</v>
      </c>
      <c r="BA91" s="196">
        <v>0</v>
      </c>
      <c r="BB91" s="196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0</v>
      </c>
      <c r="AH92" s="196">
        <v>0</v>
      </c>
      <c r="AI92" s="196">
        <v>5</v>
      </c>
      <c r="AJ92" s="196">
        <v>0</v>
      </c>
      <c r="AK92" s="196">
        <v>0</v>
      </c>
      <c r="AL92" s="196">
        <v>0</v>
      </c>
      <c r="AM92" s="196">
        <v>0</v>
      </c>
      <c r="AN92" s="196">
        <v>0</v>
      </c>
      <c r="AO92">
        <v>0</v>
      </c>
      <c r="AP92" s="196">
        <v>0</v>
      </c>
      <c r="AQ92" s="196">
        <v>0</v>
      </c>
      <c r="AR92" s="196">
        <v>0</v>
      </c>
      <c r="AS92" s="196">
        <v>0</v>
      </c>
      <c r="AT92">
        <v>0</v>
      </c>
      <c r="AU92">
        <v>0</v>
      </c>
      <c r="AV92" s="196">
        <v>0</v>
      </c>
      <c r="AW92" s="196">
        <v>0</v>
      </c>
      <c r="AX92" s="196">
        <v>0</v>
      </c>
      <c r="AY92" s="196">
        <v>0</v>
      </c>
      <c r="AZ92" s="196">
        <v>0</v>
      </c>
      <c r="BA92" s="196">
        <v>0</v>
      </c>
      <c r="BB92" s="196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0</v>
      </c>
      <c r="AH93" s="196">
        <v>0</v>
      </c>
      <c r="AI93" s="196">
        <v>5</v>
      </c>
      <c r="AJ93" s="196">
        <v>0</v>
      </c>
      <c r="AK93" s="196">
        <v>0</v>
      </c>
      <c r="AL93" s="196">
        <v>0</v>
      </c>
      <c r="AM93" s="196">
        <v>0</v>
      </c>
      <c r="AN93" s="196">
        <v>0</v>
      </c>
      <c r="AO93">
        <v>0</v>
      </c>
      <c r="AP93" s="196">
        <v>0</v>
      </c>
      <c r="AQ93" s="196">
        <v>0</v>
      </c>
      <c r="AR93" s="196">
        <v>0</v>
      </c>
      <c r="AS93" s="196">
        <v>0</v>
      </c>
      <c r="AT93">
        <v>0</v>
      </c>
      <c r="AU93">
        <v>0</v>
      </c>
      <c r="AV93" s="196">
        <v>0</v>
      </c>
      <c r="AW93" s="196">
        <v>0</v>
      </c>
      <c r="AX93" s="196">
        <v>0</v>
      </c>
      <c r="AY93" s="196">
        <v>0</v>
      </c>
      <c r="AZ93" s="196">
        <v>0</v>
      </c>
      <c r="BA93" s="196">
        <v>0</v>
      </c>
      <c r="BB93" s="196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0</v>
      </c>
      <c r="AH94" s="196">
        <v>0</v>
      </c>
      <c r="AI94" s="196">
        <v>5</v>
      </c>
      <c r="AJ94" s="196">
        <v>0</v>
      </c>
      <c r="AK94" s="196">
        <v>0</v>
      </c>
      <c r="AL94" s="196">
        <v>0</v>
      </c>
      <c r="AM94" s="196">
        <v>0</v>
      </c>
      <c r="AN94" s="196">
        <v>0</v>
      </c>
      <c r="AO94">
        <v>0</v>
      </c>
      <c r="AP94" s="196">
        <v>0</v>
      </c>
      <c r="AQ94" s="196">
        <v>0</v>
      </c>
      <c r="AR94" s="196">
        <v>0</v>
      </c>
      <c r="AS94" s="196">
        <v>0</v>
      </c>
      <c r="AT94">
        <v>0</v>
      </c>
      <c r="AU94">
        <v>0</v>
      </c>
      <c r="AV94" s="196">
        <v>0</v>
      </c>
      <c r="AW94" s="196">
        <v>0</v>
      </c>
      <c r="AX94" s="196">
        <v>0</v>
      </c>
      <c r="AY94" s="196">
        <v>0</v>
      </c>
      <c r="AZ94" s="196">
        <v>0</v>
      </c>
      <c r="BA94" s="196">
        <v>0</v>
      </c>
      <c r="BB94" s="196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0</v>
      </c>
      <c r="AH95" s="196">
        <v>0</v>
      </c>
      <c r="AI95" s="196">
        <v>5</v>
      </c>
      <c r="AJ95" s="196">
        <v>0</v>
      </c>
      <c r="AK95" s="196">
        <v>0</v>
      </c>
      <c r="AL95" s="196">
        <v>0</v>
      </c>
      <c r="AM95" s="196">
        <v>0</v>
      </c>
      <c r="AN95" s="196">
        <v>0</v>
      </c>
      <c r="AO95">
        <v>0</v>
      </c>
      <c r="AP95" s="196">
        <v>0</v>
      </c>
      <c r="AQ95" s="196">
        <v>0</v>
      </c>
      <c r="AR95" s="196">
        <v>0</v>
      </c>
      <c r="AS95" s="196">
        <v>0</v>
      </c>
      <c r="AT95">
        <v>0</v>
      </c>
      <c r="AU95">
        <v>0</v>
      </c>
      <c r="AV95" s="196">
        <v>0</v>
      </c>
      <c r="AW95" s="196">
        <v>0</v>
      </c>
      <c r="AX95" s="196">
        <v>0</v>
      </c>
      <c r="AY95" s="196">
        <v>0</v>
      </c>
      <c r="AZ95" s="196">
        <v>0</v>
      </c>
      <c r="BA95" s="196">
        <v>0</v>
      </c>
      <c r="BB95" s="196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0</v>
      </c>
      <c r="AH96" s="196">
        <v>0</v>
      </c>
      <c r="AI96" s="196">
        <v>5</v>
      </c>
      <c r="AJ96" s="196">
        <v>0</v>
      </c>
      <c r="AK96" s="196">
        <v>0</v>
      </c>
      <c r="AL96" s="196">
        <v>0</v>
      </c>
      <c r="AM96" s="196">
        <v>0</v>
      </c>
      <c r="AN96" s="196">
        <v>0</v>
      </c>
      <c r="AO96">
        <v>0</v>
      </c>
      <c r="AP96" s="196">
        <v>0</v>
      </c>
      <c r="AQ96" s="196">
        <v>0</v>
      </c>
      <c r="AR96" s="196">
        <v>0</v>
      </c>
      <c r="AS96" s="196">
        <v>0</v>
      </c>
      <c r="AT96">
        <v>0</v>
      </c>
      <c r="AU96">
        <v>0</v>
      </c>
      <c r="AV96" s="196">
        <v>0</v>
      </c>
      <c r="AW96" s="196">
        <v>0</v>
      </c>
      <c r="AX96" s="196">
        <v>0</v>
      </c>
      <c r="AY96" s="196">
        <v>0</v>
      </c>
      <c r="AZ96" s="196">
        <v>0</v>
      </c>
      <c r="BA96" s="196">
        <v>0</v>
      </c>
      <c r="BB96" s="1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0</v>
      </c>
      <c r="AH97" s="196">
        <v>0</v>
      </c>
      <c r="AI97" s="196">
        <v>5</v>
      </c>
      <c r="AJ97" s="196">
        <v>0</v>
      </c>
      <c r="AK97" s="196">
        <v>0</v>
      </c>
      <c r="AL97" s="196">
        <v>0</v>
      </c>
      <c r="AM97" s="196">
        <v>0</v>
      </c>
      <c r="AN97" s="196">
        <v>0</v>
      </c>
      <c r="AO97">
        <v>0</v>
      </c>
      <c r="AP97" s="196">
        <v>0</v>
      </c>
      <c r="AQ97" s="196">
        <v>0</v>
      </c>
      <c r="AR97" s="196">
        <v>0</v>
      </c>
      <c r="AS97" s="196">
        <v>0</v>
      </c>
      <c r="AT97">
        <v>0</v>
      </c>
      <c r="AU97">
        <v>0</v>
      </c>
      <c r="AV97" s="196">
        <v>0</v>
      </c>
      <c r="AW97" s="196">
        <v>0</v>
      </c>
      <c r="AX97" s="196">
        <v>0</v>
      </c>
      <c r="AY97" s="196">
        <v>0</v>
      </c>
      <c r="AZ97" s="196">
        <v>0</v>
      </c>
      <c r="BA97" s="196">
        <v>0</v>
      </c>
      <c r="BB97" s="196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0</v>
      </c>
      <c r="AH98" s="196">
        <v>0</v>
      </c>
      <c r="AI98" s="196">
        <v>5</v>
      </c>
      <c r="AJ98" s="196">
        <v>0</v>
      </c>
      <c r="AK98" s="196">
        <v>0</v>
      </c>
      <c r="AL98" s="196">
        <v>0</v>
      </c>
      <c r="AM98" s="196">
        <v>0</v>
      </c>
      <c r="AN98" s="196">
        <v>0</v>
      </c>
      <c r="AO98">
        <v>0</v>
      </c>
      <c r="AP98" s="196">
        <v>0</v>
      </c>
      <c r="AQ98" s="196">
        <v>0</v>
      </c>
      <c r="AR98" s="196">
        <v>0</v>
      </c>
      <c r="AS98" s="196">
        <v>0</v>
      </c>
      <c r="AT98">
        <v>0</v>
      </c>
      <c r="AU98">
        <v>0</v>
      </c>
      <c r="AV98" s="196">
        <v>0</v>
      </c>
      <c r="AW98" s="196">
        <v>0</v>
      </c>
      <c r="AX98" s="196">
        <v>0</v>
      </c>
      <c r="AY98" s="196">
        <v>0</v>
      </c>
      <c r="AZ98" s="196">
        <v>0</v>
      </c>
      <c r="BA98" s="196">
        <v>0</v>
      </c>
      <c r="BB98" s="196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0.11992000000000001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455</v>
      </c>
      <c r="L1" t="s">
        <v>18</v>
      </c>
      <c r="M1" t="s">
        <v>27</v>
      </c>
      <c r="N1" t="s">
        <v>28</v>
      </c>
      <c r="O1" t="s">
        <v>29</v>
      </c>
      <c r="P1" t="s">
        <v>456</v>
      </c>
      <c r="Q1" t="s">
        <v>457</v>
      </c>
      <c r="R1" t="s">
        <v>458</v>
      </c>
      <c r="S1" t="s">
        <v>459</v>
      </c>
      <c r="T1" t="s">
        <v>41</v>
      </c>
      <c r="U1" t="s">
        <v>31</v>
      </c>
      <c r="V1" t="s">
        <v>460</v>
      </c>
      <c r="W1" t="s">
        <v>461</v>
      </c>
      <c r="X1" t="s">
        <v>462</v>
      </c>
      <c r="Y1" t="s">
        <v>463</v>
      </c>
      <c r="AA1" t="s">
        <v>201</v>
      </c>
      <c r="AB1" t="s">
        <v>202</v>
      </c>
      <c r="AC1" t="s">
        <v>464</v>
      </c>
      <c r="AD1" t="s">
        <v>465</v>
      </c>
      <c r="AE1" t="s">
        <v>466</v>
      </c>
      <c r="AF1" t="s">
        <v>467</v>
      </c>
      <c r="AG1" t="s">
        <v>468</v>
      </c>
      <c r="AH1" t="s">
        <v>469</v>
      </c>
      <c r="AI1" t="s">
        <v>209</v>
      </c>
      <c r="AJ1" t="s">
        <v>210</v>
      </c>
      <c r="AK1" t="s">
        <v>470</v>
      </c>
      <c r="AL1" t="s">
        <v>471</v>
      </c>
      <c r="AM1" t="s">
        <v>472</v>
      </c>
      <c r="AN1" t="s">
        <v>473</v>
      </c>
      <c r="AP1" t="s">
        <v>474</v>
      </c>
      <c r="AQ1" t="s">
        <v>475</v>
      </c>
      <c r="AR1" t="s">
        <v>476</v>
      </c>
      <c r="AS1" t="s">
        <v>453</v>
      </c>
      <c r="AV1" t="s">
        <v>347</v>
      </c>
      <c r="AW1" t="s">
        <v>348</v>
      </c>
      <c r="AX1" t="s">
        <v>350</v>
      </c>
      <c r="AY1" t="s">
        <v>452</v>
      </c>
      <c r="AZ1" t="s">
        <v>419</v>
      </c>
      <c r="BA1" t="s">
        <v>425</v>
      </c>
      <c r="BB1" t="s">
        <v>429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151</v>
      </c>
      <c r="C1" t="s">
        <v>201</v>
      </c>
      <c r="D1" t="s">
        <v>202</v>
      </c>
      <c r="E1" t="s">
        <v>204</v>
      </c>
      <c r="F1" t="s">
        <v>203</v>
      </c>
      <c r="G1" t="s">
        <v>205</v>
      </c>
      <c r="H1" t="s">
        <v>206</v>
      </c>
      <c r="I1" t="s">
        <v>207</v>
      </c>
      <c r="J1" t="s">
        <v>208</v>
      </c>
      <c r="K1" t="s">
        <v>209</v>
      </c>
      <c r="L1" t="s">
        <v>210</v>
      </c>
      <c r="M1" t="s">
        <v>213</v>
      </c>
      <c r="N1" t="s">
        <v>214</v>
      </c>
      <c r="O1" t="s">
        <v>211</v>
      </c>
      <c r="P1" t="s">
        <v>212</v>
      </c>
      <c r="Q1" t="s">
        <v>150</v>
      </c>
    </row>
    <row r="2" spans="1:17">
      <c r="A2" t="s">
        <v>44</v>
      </c>
      <c r="C2" t="s">
        <v>527</v>
      </c>
      <c r="D2" t="s">
        <v>527</v>
      </c>
      <c r="E2" t="s">
        <v>527</v>
      </c>
      <c r="F2" t="s">
        <v>527</v>
      </c>
      <c r="G2" t="s">
        <v>527</v>
      </c>
      <c r="H2" t="s">
        <v>527</v>
      </c>
      <c r="I2" t="s">
        <v>527</v>
      </c>
      <c r="J2" t="s">
        <v>527</v>
      </c>
      <c r="K2" t="s">
        <v>527</v>
      </c>
      <c r="L2" t="s">
        <v>527</v>
      </c>
      <c r="M2" t="s">
        <v>527</v>
      </c>
      <c r="N2" t="s">
        <v>527</v>
      </c>
      <c r="O2" t="s">
        <v>527</v>
      </c>
      <c r="P2" t="s">
        <v>527</v>
      </c>
    </row>
    <row r="3" spans="1:17">
      <c r="A3" t="s">
        <v>45</v>
      </c>
      <c r="C3" s="24">
        <v>38</v>
      </c>
      <c r="D3" s="24">
        <v>0</v>
      </c>
      <c r="E3" s="24">
        <v>0</v>
      </c>
      <c r="F3" s="24">
        <v>0</v>
      </c>
      <c r="G3" s="196">
        <v>0</v>
      </c>
      <c r="H3" s="196">
        <v>0</v>
      </c>
      <c r="I3" s="196">
        <v>0</v>
      </c>
      <c r="J3" s="196">
        <v>0</v>
      </c>
      <c r="K3" s="196">
        <v>270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</row>
    <row r="4" spans="1:17">
      <c r="A4" t="s">
        <v>46</v>
      </c>
      <c r="C4" s="24">
        <v>38</v>
      </c>
      <c r="D4" s="24">
        <v>0</v>
      </c>
      <c r="E4" s="24">
        <v>0</v>
      </c>
      <c r="F4" s="24">
        <v>0</v>
      </c>
      <c r="G4" s="196">
        <v>0</v>
      </c>
      <c r="H4" s="196">
        <v>0</v>
      </c>
      <c r="I4" s="196">
        <v>0</v>
      </c>
      <c r="J4" s="196">
        <v>0</v>
      </c>
      <c r="K4" s="196">
        <v>270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</row>
    <row r="5" spans="1:17">
      <c r="A5" t="s">
        <v>47</v>
      </c>
      <c r="C5" s="24">
        <v>38</v>
      </c>
      <c r="D5" s="24">
        <v>0</v>
      </c>
      <c r="E5" s="24">
        <v>0</v>
      </c>
      <c r="F5" s="24">
        <v>0</v>
      </c>
      <c r="G5" s="196">
        <v>0</v>
      </c>
      <c r="H5" s="196">
        <v>0</v>
      </c>
      <c r="I5" s="196">
        <v>0</v>
      </c>
      <c r="J5" s="196">
        <v>0</v>
      </c>
      <c r="K5" s="196">
        <v>270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</row>
    <row r="6" spans="1:17">
      <c r="A6" t="s">
        <v>48</v>
      </c>
      <c r="C6" s="24">
        <v>38</v>
      </c>
      <c r="D6" s="24">
        <v>0</v>
      </c>
      <c r="E6" s="24">
        <v>0</v>
      </c>
      <c r="F6" s="24">
        <v>0</v>
      </c>
      <c r="G6" s="196">
        <v>0</v>
      </c>
      <c r="H6" s="196">
        <v>0</v>
      </c>
      <c r="I6" s="196">
        <v>0</v>
      </c>
      <c r="J6" s="196">
        <v>0</v>
      </c>
      <c r="K6" s="196">
        <v>270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</row>
    <row r="7" spans="1:17">
      <c r="A7" t="s">
        <v>49</v>
      </c>
      <c r="C7" s="24">
        <v>38</v>
      </c>
      <c r="D7" s="24">
        <v>0</v>
      </c>
      <c r="E7" s="24">
        <v>0</v>
      </c>
      <c r="F7" s="24">
        <v>0</v>
      </c>
      <c r="G7" s="196">
        <v>0</v>
      </c>
      <c r="H7" s="196">
        <v>0</v>
      </c>
      <c r="I7" s="196">
        <v>0</v>
      </c>
      <c r="J7" s="196">
        <v>0</v>
      </c>
      <c r="K7" s="196">
        <v>270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</row>
    <row r="8" spans="1:17">
      <c r="A8" t="s">
        <v>50</v>
      </c>
      <c r="C8" s="24">
        <v>38</v>
      </c>
      <c r="D8" s="24">
        <v>0</v>
      </c>
      <c r="E8" s="24">
        <v>0</v>
      </c>
      <c r="F8" s="24">
        <v>0</v>
      </c>
      <c r="G8" s="196">
        <v>0</v>
      </c>
      <c r="H8" s="196">
        <v>0</v>
      </c>
      <c r="I8" s="196">
        <v>0</v>
      </c>
      <c r="J8" s="196">
        <v>0</v>
      </c>
      <c r="K8" s="196">
        <v>270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</row>
    <row r="9" spans="1:17">
      <c r="A9" t="s">
        <v>51</v>
      </c>
      <c r="C9" s="24">
        <v>36.53</v>
      </c>
      <c r="D9" s="24">
        <v>0</v>
      </c>
      <c r="E9" s="24">
        <v>0</v>
      </c>
      <c r="F9" s="24">
        <v>0</v>
      </c>
      <c r="G9" s="196">
        <v>0</v>
      </c>
      <c r="H9" s="196">
        <v>0</v>
      </c>
      <c r="I9" s="196">
        <v>0</v>
      </c>
      <c r="J9" s="196">
        <v>0</v>
      </c>
      <c r="K9" s="196">
        <v>270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</row>
    <row r="10" spans="1:17">
      <c r="A10" t="s">
        <v>52</v>
      </c>
      <c r="C10" s="24">
        <v>36.53</v>
      </c>
      <c r="D10" s="24">
        <v>0</v>
      </c>
      <c r="E10" s="24">
        <v>0</v>
      </c>
      <c r="F10" s="24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270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</row>
    <row r="11" spans="1:17">
      <c r="A11" t="s">
        <v>53</v>
      </c>
      <c r="C11" s="24">
        <v>37</v>
      </c>
      <c r="D11" s="24">
        <v>0</v>
      </c>
      <c r="E11" s="24">
        <v>0</v>
      </c>
      <c r="F11" s="24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270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</row>
    <row r="12" spans="1:17">
      <c r="A12" t="s">
        <v>54</v>
      </c>
      <c r="C12" s="24">
        <v>37</v>
      </c>
      <c r="D12" s="24">
        <v>0</v>
      </c>
      <c r="E12" s="24">
        <v>0</v>
      </c>
      <c r="F12" s="24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270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</row>
    <row r="13" spans="1:17">
      <c r="A13" t="s">
        <v>55</v>
      </c>
      <c r="C13" s="24">
        <v>37</v>
      </c>
      <c r="D13" s="24">
        <v>0</v>
      </c>
      <c r="E13" s="24">
        <v>0</v>
      </c>
      <c r="F13" s="24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270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</row>
    <row r="14" spans="1:17">
      <c r="A14" t="s">
        <v>56</v>
      </c>
      <c r="C14" s="24">
        <v>37</v>
      </c>
      <c r="D14" s="24">
        <v>0</v>
      </c>
      <c r="E14" s="24">
        <v>0</v>
      </c>
      <c r="F14" s="24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270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</row>
    <row r="15" spans="1:17">
      <c r="A15" t="s">
        <v>57</v>
      </c>
      <c r="C15" s="24">
        <v>37</v>
      </c>
      <c r="D15" s="24">
        <v>0</v>
      </c>
      <c r="E15" s="24">
        <v>0</v>
      </c>
      <c r="F15" s="24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270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</row>
    <row r="16" spans="1:17">
      <c r="A16" t="s">
        <v>58</v>
      </c>
      <c r="C16" s="24">
        <v>37</v>
      </c>
      <c r="D16" s="24">
        <v>0</v>
      </c>
      <c r="E16" s="24">
        <v>0</v>
      </c>
      <c r="F16" s="24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270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</row>
    <row r="17" spans="1:16">
      <c r="A17" t="s">
        <v>59</v>
      </c>
      <c r="C17" s="24">
        <v>37</v>
      </c>
      <c r="D17" s="24">
        <v>0</v>
      </c>
      <c r="E17" s="24">
        <v>0</v>
      </c>
      <c r="F17" s="24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270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</row>
    <row r="18" spans="1:16">
      <c r="A18" t="s">
        <v>60</v>
      </c>
      <c r="C18" s="24">
        <v>37</v>
      </c>
      <c r="D18" s="24">
        <v>0</v>
      </c>
      <c r="E18" s="24">
        <v>0</v>
      </c>
      <c r="F18" s="24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270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</row>
    <row r="19" spans="1:16">
      <c r="A19" t="s">
        <v>61</v>
      </c>
      <c r="C19" s="24">
        <v>37</v>
      </c>
      <c r="D19" s="24">
        <v>0</v>
      </c>
      <c r="E19" s="24">
        <v>0</v>
      </c>
      <c r="F19" s="24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270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</row>
    <row r="20" spans="1:16">
      <c r="A20" t="s">
        <v>62</v>
      </c>
      <c r="C20" s="24">
        <v>37</v>
      </c>
      <c r="D20" s="24">
        <v>0</v>
      </c>
      <c r="E20" s="24">
        <v>0</v>
      </c>
      <c r="F20" s="24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270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</row>
    <row r="21" spans="1:16">
      <c r="A21" t="s">
        <v>63</v>
      </c>
      <c r="C21" s="24">
        <v>37</v>
      </c>
      <c r="D21" s="24">
        <v>0</v>
      </c>
      <c r="E21" s="24">
        <v>0</v>
      </c>
      <c r="F21" s="24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270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</row>
    <row r="22" spans="1:16">
      <c r="A22" t="s">
        <v>64</v>
      </c>
      <c r="C22" s="24">
        <v>37</v>
      </c>
      <c r="D22" s="24">
        <v>0</v>
      </c>
      <c r="E22" s="24">
        <v>0</v>
      </c>
      <c r="F22" s="24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270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</row>
    <row r="23" spans="1:16">
      <c r="A23" t="s">
        <v>65</v>
      </c>
      <c r="C23" s="24">
        <v>37</v>
      </c>
      <c r="D23" s="24">
        <v>0</v>
      </c>
      <c r="E23" s="24">
        <v>0</v>
      </c>
      <c r="F23" s="24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270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</row>
    <row r="24" spans="1:16">
      <c r="A24" t="s">
        <v>66</v>
      </c>
      <c r="C24" s="24">
        <v>38</v>
      </c>
      <c r="D24" s="24">
        <v>0</v>
      </c>
      <c r="E24" s="24">
        <v>0</v>
      </c>
      <c r="F24" s="24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270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</row>
    <row r="25" spans="1:16">
      <c r="A25" t="s">
        <v>67</v>
      </c>
      <c r="C25" s="24">
        <v>38</v>
      </c>
      <c r="D25" s="24">
        <v>0</v>
      </c>
      <c r="E25" s="24">
        <v>0</v>
      </c>
      <c r="F25" s="24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270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</row>
    <row r="26" spans="1:16">
      <c r="A26" t="s">
        <v>68</v>
      </c>
      <c r="C26" s="24">
        <v>38</v>
      </c>
      <c r="D26" s="24">
        <v>0</v>
      </c>
      <c r="E26" s="24">
        <v>0</v>
      </c>
      <c r="F26" s="24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270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</row>
    <row r="27" spans="1:16">
      <c r="A27" t="s">
        <v>69</v>
      </c>
      <c r="C27" s="24">
        <v>38</v>
      </c>
      <c r="D27" s="24">
        <v>0</v>
      </c>
      <c r="E27" s="24">
        <v>0</v>
      </c>
      <c r="F27" s="24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270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</row>
    <row r="28" spans="1:16">
      <c r="A28" t="s">
        <v>70</v>
      </c>
      <c r="C28" s="24">
        <v>38</v>
      </c>
      <c r="D28" s="24">
        <v>0</v>
      </c>
      <c r="E28" s="24">
        <v>0</v>
      </c>
      <c r="F28" s="24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270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</row>
    <row r="29" spans="1:16">
      <c r="A29" t="s">
        <v>71</v>
      </c>
      <c r="C29" s="24">
        <v>38</v>
      </c>
      <c r="D29" s="24">
        <v>0</v>
      </c>
      <c r="E29" s="24">
        <v>0</v>
      </c>
      <c r="F29" s="24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270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</row>
    <row r="30" spans="1:16">
      <c r="A30" t="s">
        <v>72</v>
      </c>
      <c r="C30" s="24">
        <v>38</v>
      </c>
      <c r="D30" s="24">
        <v>0</v>
      </c>
      <c r="E30" s="24">
        <v>0</v>
      </c>
      <c r="F30" s="24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270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</row>
    <row r="31" spans="1:16">
      <c r="A31" t="s">
        <v>73</v>
      </c>
      <c r="C31" s="24">
        <v>37</v>
      </c>
      <c r="D31" s="24">
        <v>0</v>
      </c>
      <c r="E31" s="24">
        <v>0</v>
      </c>
      <c r="F31" s="24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270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</row>
    <row r="32" spans="1:16">
      <c r="A32" t="s">
        <v>74</v>
      </c>
      <c r="C32" s="24">
        <v>37</v>
      </c>
      <c r="D32" s="24">
        <v>0</v>
      </c>
      <c r="E32" s="24">
        <v>0</v>
      </c>
      <c r="F32" s="24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270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</row>
    <row r="33" spans="1:16">
      <c r="A33" t="s">
        <v>75</v>
      </c>
      <c r="C33" s="24">
        <v>37</v>
      </c>
      <c r="D33" s="24">
        <v>0</v>
      </c>
      <c r="E33" s="24">
        <v>0</v>
      </c>
      <c r="F33" s="24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270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</row>
    <row r="34" spans="1:16">
      <c r="A34" t="s">
        <v>76</v>
      </c>
      <c r="C34" s="24">
        <v>37</v>
      </c>
      <c r="D34" s="24">
        <v>0</v>
      </c>
      <c r="E34" s="24">
        <v>0</v>
      </c>
      <c r="F34" s="24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270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</row>
    <row r="35" spans="1:16">
      <c r="A35" t="s">
        <v>77</v>
      </c>
      <c r="C35" s="24">
        <v>37</v>
      </c>
      <c r="D35" s="24">
        <v>0</v>
      </c>
      <c r="E35" s="24">
        <v>0</v>
      </c>
      <c r="F35" s="24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270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</row>
    <row r="36" spans="1:16">
      <c r="A36" t="s">
        <v>78</v>
      </c>
      <c r="C36" s="24">
        <v>37</v>
      </c>
      <c r="D36" s="24">
        <v>0</v>
      </c>
      <c r="E36" s="24">
        <v>0</v>
      </c>
      <c r="F36" s="24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270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</row>
    <row r="37" spans="1:16">
      <c r="A37" t="s">
        <v>79</v>
      </c>
      <c r="C37" s="24">
        <v>35</v>
      </c>
      <c r="D37" s="24">
        <v>0</v>
      </c>
      <c r="E37" s="24">
        <v>0</v>
      </c>
      <c r="F37" s="24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270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</row>
    <row r="38" spans="1:16">
      <c r="A38" t="s">
        <v>80</v>
      </c>
      <c r="C38" s="24">
        <v>35</v>
      </c>
      <c r="D38" s="24">
        <v>0</v>
      </c>
      <c r="E38" s="24">
        <v>0</v>
      </c>
      <c r="F38" s="24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270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</row>
    <row r="39" spans="1:16">
      <c r="A39" t="s">
        <v>81</v>
      </c>
      <c r="C39" s="24">
        <v>35</v>
      </c>
      <c r="D39" s="24">
        <v>0</v>
      </c>
      <c r="E39" s="24">
        <v>0</v>
      </c>
      <c r="F39" s="24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270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</row>
    <row r="40" spans="1:16">
      <c r="A40" t="s">
        <v>82</v>
      </c>
      <c r="C40" s="24">
        <v>35</v>
      </c>
      <c r="D40" s="24">
        <v>0</v>
      </c>
      <c r="E40" s="24">
        <v>0</v>
      </c>
      <c r="F40" s="24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270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</row>
    <row r="41" spans="1:16">
      <c r="A41" t="s">
        <v>83</v>
      </c>
      <c r="C41" s="24">
        <v>36</v>
      </c>
      <c r="D41" s="24">
        <v>0</v>
      </c>
      <c r="E41" s="24">
        <v>0</v>
      </c>
      <c r="F41" s="24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270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</row>
    <row r="42" spans="1:16">
      <c r="A42" t="s">
        <v>84</v>
      </c>
      <c r="C42" s="24">
        <v>36</v>
      </c>
      <c r="D42" s="24">
        <v>0</v>
      </c>
      <c r="E42" s="24">
        <v>0</v>
      </c>
      <c r="F42" s="24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270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</row>
    <row r="43" spans="1:16">
      <c r="A43" t="s">
        <v>85</v>
      </c>
      <c r="C43" s="24">
        <v>37</v>
      </c>
      <c r="D43" s="24">
        <v>0</v>
      </c>
      <c r="E43" s="24">
        <v>0</v>
      </c>
      <c r="F43" s="24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270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</row>
    <row r="44" spans="1:16">
      <c r="A44" t="s">
        <v>86</v>
      </c>
      <c r="C44" s="24">
        <v>37</v>
      </c>
      <c r="D44" s="24">
        <v>0</v>
      </c>
      <c r="E44" s="24">
        <v>0</v>
      </c>
      <c r="F44" s="24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270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</row>
    <row r="45" spans="1:16">
      <c r="A45" t="s">
        <v>87</v>
      </c>
      <c r="C45" s="24">
        <v>37</v>
      </c>
      <c r="D45" s="24">
        <v>0</v>
      </c>
      <c r="E45" s="24">
        <v>0</v>
      </c>
      <c r="F45" s="24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270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</row>
    <row r="46" spans="1:16">
      <c r="A46" t="s">
        <v>88</v>
      </c>
      <c r="C46" s="24">
        <v>37</v>
      </c>
      <c r="D46" s="24">
        <v>0</v>
      </c>
      <c r="E46" s="24">
        <v>0</v>
      </c>
      <c r="F46" s="24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270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</row>
    <row r="47" spans="1:16">
      <c r="A47" t="s">
        <v>89</v>
      </c>
      <c r="C47" s="24">
        <v>37</v>
      </c>
      <c r="D47" s="24">
        <v>0</v>
      </c>
      <c r="E47" s="24">
        <v>0</v>
      </c>
      <c r="F47" s="24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270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</row>
    <row r="48" spans="1:16">
      <c r="A48" t="s">
        <v>90</v>
      </c>
      <c r="C48" s="24">
        <v>37</v>
      </c>
      <c r="D48" s="24">
        <v>0</v>
      </c>
      <c r="E48" s="24">
        <v>0</v>
      </c>
      <c r="F48" s="24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270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</row>
    <row r="49" spans="1:16">
      <c r="A49" t="s">
        <v>91</v>
      </c>
      <c r="C49" s="24">
        <v>37</v>
      </c>
      <c r="D49" s="24">
        <v>0</v>
      </c>
      <c r="E49" s="24">
        <v>0</v>
      </c>
      <c r="F49" s="24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270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</row>
    <row r="50" spans="1:16">
      <c r="A50" t="s">
        <v>92</v>
      </c>
      <c r="C50" s="24">
        <v>37</v>
      </c>
      <c r="D50" s="24">
        <v>0</v>
      </c>
      <c r="E50" s="24">
        <v>0</v>
      </c>
      <c r="F50" s="24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270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</row>
    <row r="51" spans="1:16">
      <c r="A51" t="s">
        <v>93</v>
      </c>
      <c r="C51" s="24">
        <v>37</v>
      </c>
      <c r="D51" s="24">
        <v>0</v>
      </c>
      <c r="E51" s="24">
        <v>0</v>
      </c>
      <c r="F51" s="24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270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</row>
    <row r="52" spans="1:16">
      <c r="A52" t="s">
        <v>94</v>
      </c>
      <c r="C52" s="24">
        <v>37</v>
      </c>
      <c r="D52" s="24">
        <v>0</v>
      </c>
      <c r="E52" s="24">
        <v>0</v>
      </c>
      <c r="F52" s="24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270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</row>
    <row r="53" spans="1:16">
      <c r="A53" t="s">
        <v>95</v>
      </c>
      <c r="C53" s="24">
        <v>37</v>
      </c>
      <c r="D53" s="24">
        <v>0</v>
      </c>
      <c r="E53" s="24">
        <v>0</v>
      </c>
      <c r="F53" s="24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270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</row>
    <row r="54" spans="1:16">
      <c r="A54" t="s">
        <v>96</v>
      </c>
      <c r="C54" s="24">
        <v>37</v>
      </c>
      <c r="D54" s="24">
        <v>0</v>
      </c>
      <c r="E54" s="24">
        <v>0</v>
      </c>
      <c r="F54" s="24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270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</row>
    <row r="55" spans="1:16">
      <c r="A55" t="s">
        <v>97</v>
      </c>
      <c r="C55" s="24">
        <v>37</v>
      </c>
      <c r="D55" s="24">
        <v>0</v>
      </c>
      <c r="E55" s="24">
        <v>0</v>
      </c>
      <c r="F55" s="24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270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</row>
    <row r="56" spans="1:16">
      <c r="A56" t="s">
        <v>98</v>
      </c>
      <c r="C56" s="24">
        <v>37</v>
      </c>
      <c r="D56" s="24">
        <v>0</v>
      </c>
      <c r="E56" s="24">
        <v>0</v>
      </c>
      <c r="F56" s="24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270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</row>
    <row r="57" spans="1:16">
      <c r="A57" t="s">
        <v>99</v>
      </c>
      <c r="C57" s="24">
        <v>37</v>
      </c>
      <c r="D57" s="24">
        <v>0</v>
      </c>
      <c r="E57" s="24">
        <v>0</v>
      </c>
      <c r="F57" s="24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270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</row>
    <row r="58" spans="1:16">
      <c r="A58" t="s">
        <v>100</v>
      </c>
      <c r="C58" s="24">
        <v>37</v>
      </c>
      <c r="D58" s="24">
        <v>0</v>
      </c>
      <c r="E58" s="24">
        <v>0</v>
      </c>
      <c r="F58" s="24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270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</row>
    <row r="59" spans="1:16">
      <c r="A59" t="s">
        <v>101</v>
      </c>
      <c r="C59" s="24">
        <v>37</v>
      </c>
      <c r="D59" s="24">
        <v>0</v>
      </c>
      <c r="E59" s="24">
        <v>0</v>
      </c>
      <c r="F59" s="24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270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</row>
    <row r="60" spans="1:16">
      <c r="A60" t="s">
        <v>102</v>
      </c>
      <c r="C60" s="24">
        <v>37</v>
      </c>
      <c r="D60" s="24">
        <v>0</v>
      </c>
      <c r="E60" s="24">
        <v>0</v>
      </c>
      <c r="F60" s="24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270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</row>
    <row r="61" spans="1:16">
      <c r="A61" t="s">
        <v>103</v>
      </c>
      <c r="C61" s="24">
        <v>37</v>
      </c>
      <c r="D61" s="24">
        <v>0</v>
      </c>
      <c r="E61" s="24">
        <v>0</v>
      </c>
      <c r="F61" s="24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270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</row>
    <row r="62" spans="1:16">
      <c r="A62" t="s">
        <v>104</v>
      </c>
      <c r="C62" s="24">
        <v>37</v>
      </c>
      <c r="D62" s="24">
        <v>0</v>
      </c>
      <c r="E62" s="24">
        <v>0</v>
      </c>
      <c r="F62" s="24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270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</row>
    <row r="63" spans="1:16">
      <c r="A63" t="s">
        <v>105</v>
      </c>
      <c r="C63" s="24">
        <v>37</v>
      </c>
      <c r="D63" s="24">
        <v>0</v>
      </c>
      <c r="E63" s="24">
        <v>0</v>
      </c>
      <c r="F63" s="24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270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</row>
    <row r="64" spans="1:16">
      <c r="A64" t="s">
        <v>106</v>
      </c>
      <c r="C64" s="24">
        <v>37</v>
      </c>
      <c r="D64" s="24">
        <v>0</v>
      </c>
      <c r="E64" s="24">
        <v>0</v>
      </c>
      <c r="F64" s="24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270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</row>
    <row r="65" spans="1:16">
      <c r="A65" t="s">
        <v>107</v>
      </c>
      <c r="C65" s="24">
        <v>37</v>
      </c>
      <c r="D65" s="24">
        <v>0</v>
      </c>
      <c r="E65" s="24">
        <v>0</v>
      </c>
      <c r="F65" s="24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270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</row>
    <row r="66" spans="1:16">
      <c r="A66" t="s">
        <v>108</v>
      </c>
      <c r="C66" s="24">
        <v>37</v>
      </c>
      <c r="D66" s="24">
        <v>0</v>
      </c>
      <c r="E66" s="24">
        <v>0</v>
      </c>
      <c r="F66" s="24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270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</row>
    <row r="67" spans="1:16">
      <c r="A67" t="s">
        <v>109</v>
      </c>
      <c r="C67" s="24">
        <v>37</v>
      </c>
      <c r="D67" s="24">
        <v>0</v>
      </c>
      <c r="E67" s="24">
        <v>0</v>
      </c>
      <c r="F67" s="24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270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</row>
    <row r="68" spans="1:16">
      <c r="A68" t="s">
        <v>110</v>
      </c>
      <c r="C68" s="24">
        <v>37</v>
      </c>
      <c r="D68" s="24">
        <v>0</v>
      </c>
      <c r="E68" s="24">
        <v>0</v>
      </c>
      <c r="F68" s="24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270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</row>
    <row r="69" spans="1:16">
      <c r="A69" t="s">
        <v>111</v>
      </c>
      <c r="C69" s="24">
        <v>37</v>
      </c>
      <c r="D69" s="24">
        <v>0</v>
      </c>
      <c r="E69" s="24">
        <v>0</v>
      </c>
      <c r="F69" s="24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270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</row>
    <row r="70" spans="1:16">
      <c r="A70" t="s">
        <v>112</v>
      </c>
      <c r="C70" s="24">
        <v>37</v>
      </c>
      <c r="D70" s="24">
        <v>0</v>
      </c>
      <c r="E70" s="24">
        <v>0</v>
      </c>
      <c r="F70" s="24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280.22000000000003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</row>
    <row r="71" spans="1:16">
      <c r="A71" t="s">
        <v>113</v>
      </c>
      <c r="C71" s="24">
        <v>38</v>
      </c>
      <c r="D71" s="24">
        <v>0</v>
      </c>
      <c r="E71" s="24">
        <v>0</v>
      </c>
      <c r="F71" s="24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315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</row>
    <row r="72" spans="1:16">
      <c r="A72" t="s">
        <v>114</v>
      </c>
      <c r="C72" s="24">
        <v>38</v>
      </c>
      <c r="D72" s="24">
        <v>0</v>
      </c>
      <c r="E72" s="24">
        <v>0</v>
      </c>
      <c r="F72" s="24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315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</row>
    <row r="73" spans="1:16">
      <c r="A73" t="s">
        <v>115</v>
      </c>
      <c r="C73" s="24">
        <v>38</v>
      </c>
      <c r="D73" s="24">
        <v>0</v>
      </c>
      <c r="E73" s="24">
        <v>0</v>
      </c>
      <c r="F73" s="24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315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</row>
    <row r="74" spans="1:16">
      <c r="A74" t="s">
        <v>116</v>
      </c>
      <c r="C74" s="24">
        <v>38</v>
      </c>
      <c r="D74" s="24">
        <v>0</v>
      </c>
      <c r="E74" s="24">
        <v>0</v>
      </c>
      <c r="F74" s="24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315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</row>
    <row r="75" spans="1:16">
      <c r="A75" t="s">
        <v>117</v>
      </c>
      <c r="C75" s="24">
        <v>38</v>
      </c>
      <c r="D75" s="24">
        <v>0</v>
      </c>
      <c r="E75" s="24">
        <v>0</v>
      </c>
      <c r="F75" s="24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280.22000000000003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</row>
    <row r="76" spans="1:16">
      <c r="A76" t="s">
        <v>118</v>
      </c>
      <c r="C76" s="24">
        <v>38</v>
      </c>
      <c r="D76" s="24">
        <v>0</v>
      </c>
      <c r="E76" s="24">
        <v>0</v>
      </c>
      <c r="F76" s="24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280.22000000000003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</row>
    <row r="77" spans="1:16">
      <c r="A77" t="s">
        <v>119</v>
      </c>
      <c r="C77" s="24">
        <v>38</v>
      </c>
      <c r="D77" s="24">
        <v>0</v>
      </c>
      <c r="E77" s="24">
        <v>0</v>
      </c>
      <c r="F77" s="24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280.22000000000003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</row>
    <row r="78" spans="1:16">
      <c r="A78" t="s">
        <v>120</v>
      </c>
      <c r="C78" s="24">
        <v>38</v>
      </c>
      <c r="D78" s="24">
        <v>0</v>
      </c>
      <c r="E78" s="24">
        <v>0</v>
      </c>
      <c r="F78" s="24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280.22000000000003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</row>
    <row r="79" spans="1:16">
      <c r="A79" t="s">
        <v>121</v>
      </c>
      <c r="C79" s="24">
        <v>38</v>
      </c>
      <c r="D79" s="24">
        <v>0</v>
      </c>
      <c r="E79" s="24">
        <v>0</v>
      </c>
      <c r="F79" s="24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270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</row>
    <row r="80" spans="1:16">
      <c r="A80" t="s">
        <v>122</v>
      </c>
      <c r="C80" s="24">
        <v>38</v>
      </c>
      <c r="D80" s="24">
        <v>0</v>
      </c>
      <c r="E80" s="24">
        <v>0</v>
      </c>
      <c r="F80" s="24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270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</row>
    <row r="81" spans="1:16">
      <c r="A81" t="s">
        <v>123</v>
      </c>
      <c r="C81" s="24">
        <v>38</v>
      </c>
      <c r="D81" s="24">
        <v>0</v>
      </c>
      <c r="E81" s="24">
        <v>0</v>
      </c>
      <c r="F81" s="24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270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</row>
    <row r="82" spans="1:16">
      <c r="A82" t="s">
        <v>124</v>
      </c>
      <c r="C82" s="24">
        <v>38</v>
      </c>
      <c r="D82" s="24">
        <v>0</v>
      </c>
      <c r="E82" s="24">
        <v>0</v>
      </c>
      <c r="F82" s="24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270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</row>
    <row r="83" spans="1:16">
      <c r="A83" t="s">
        <v>125</v>
      </c>
      <c r="C83" s="24">
        <v>38</v>
      </c>
      <c r="D83" s="24">
        <v>0</v>
      </c>
      <c r="E83" s="24">
        <v>0</v>
      </c>
      <c r="F83" s="24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270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</row>
    <row r="84" spans="1:16">
      <c r="A84" t="s">
        <v>126</v>
      </c>
      <c r="C84" s="24">
        <v>38</v>
      </c>
      <c r="D84" s="24">
        <v>0</v>
      </c>
      <c r="E84" s="24">
        <v>0</v>
      </c>
      <c r="F84" s="24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270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</row>
    <row r="85" spans="1:16">
      <c r="A85" t="s">
        <v>127</v>
      </c>
      <c r="C85" s="24">
        <v>38</v>
      </c>
      <c r="D85" s="24">
        <v>0</v>
      </c>
      <c r="E85" s="24">
        <v>0</v>
      </c>
      <c r="F85" s="24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270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</row>
    <row r="86" spans="1:16">
      <c r="A86" t="s">
        <v>128</v>
      </c>
      <c r="C86" s="24">
        <v>38</v>
      </c>
      <c r="D86" s="24">
        <v>0</v>
      </c>
      <c r="E86" s="24">
        <v>0</v>
      </c>
      <c r="F86" s="24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270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</row>
    <row r="87" spans="1:16">
      <c r="A87" t="s">
        <v>129</v>
      </c>
      <c r="C87" s="24">
        <v>38</v>
      </c>
      <c r="D87" s="24">
        <v>0</v>
      </c>
      <c r="E87" s="24">
        <v>0</v>
      </c>
      <c r="F87" s="24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270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</row>
    <row r="88" spans="1:16">
      <c r="A88" t="s">
        <v>130</v>
      </c>
      <c r="C88" s="24">
        <v>38</v>
      </c>
      <c r="D88" s="24">
        <v>0</v>
      </c>
      <c r="E88" s="24">
        <v>0</v>
      </c>
      <c r="F88" s="24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270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</row>
    <row r="89" spans="1:16">
      <c r="A89" t="s">
        <v>131</v>
      </c>
      <c r="C89" s="24">
        <v>38</v>
      </c>
      <c r="D89" s="24">
        <v>0</v>
      </c>
      <c r="E89" s="24">
        <v>0</v>
      </c>
      <c r="F89" s="24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270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</row>
    <row r="90" spans="1:16">
      <c r="A90" t="s">
        <v>132</v>
      </c>
      <c r="C90" s="24">
        <v>38</v>
      </c>
      <c r="D90" s="24">
        <v>0</v>
      </c>
      <c r="E90" s="24">
        <v>0</v>
      </c>
      <c r="F90" s="24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270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</row>
    <row r="91" spans="1:16">
      <c r="A91" t="s">
        <v>133</v>
      </c>
      <c r="C91" s="24">
        <v>37</v>
      </c>
      <c r="D91" s="24">
        <v>0</v>
      </c>
      <c r="E91" s="24">
        <v>0</v>
      </c>
      <c r="F91" s="24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270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</row>
    <row r="92" spans="1:16">
      <c r="A92" t="s">
        <v>134</v>
      </c>
      <c r="C92" s="24">
        <v>37</v>
      </c>
      <c r="D92" s="24">
        <v>0</v>
      </c>
      <c r="E92" s="24">
        <v>0</v>
      </c>
      <c r="F92" s="24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270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</row>
    <row r="93" spans="1:16">
      <c r="A93" t="s">
        <v>135</v>
      </c>
      <c r="C93" s="24">
        <v>38</v>
      </c>
      <c r="D93" s="24">
        <v>0</v>
      </c>
      <c r="E93" s="24">
        <v>0</v>
      </c>
      <c r="F93" s="24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270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</row>
    <row r="94" spans="1:16">
      <c r="A94" t="s">
        <v>136</v>
      </c>
      <c r="C94" s="24">
        <v>38</v>
      </c>
      <c r="D94" s="24">
        <v>0</v>
      </c>
      <c r="E94" s="24">
        <v>0</v>
      </c>
      <c r="F94" s="24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270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</row>
    <row r="95" spans="1:16">
      <c r="A95" t="s">
        <v>137</v>
      </c>
      <c r="C95" s="24">
        <v>38</v>
      </c>
      <c r="D95" s="24">
        <v>0</v>
      </c>
      <c r="E95" s="24">
        <v>0</v>
      </c>
      <c r="F95" s="24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270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</row>
    <row r="96" spans="1:16">
      <c r="A96" t="s">
        <v>138</v>
      </c>
      <c r="C96" s="24">
        <v>38</v>
      </c>
      <c r="D96" s="24">
        <v>0</v>
      </c>
      <c r="E96" s="24">
        <v>0</v>
      </c>
      <c r="F96" s="24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270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</row>
    <row r="97" spans="1:17">
      <c r="A97" t="s">
        <v>139</v>
      </c>
      <c r="C97" s="24">
        <v>38</v>
      </c>
      <c r="D97" s="24">
        <v>0</v>
      </c>
      <c r="E97" s="24">
        <v>0</v>
      </c>
      <c r="F97" s="24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270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</row>
    <row r="98" spans="1:17">
      <c r="A98" t="s">
        <v>140</v>
      </c>
      <c r="C98" s="24">
        <v>38</v>
      </c>
      <c r="D98" s="24">
        <v>0</v>
      </c>
      <c r="E98" s="24">
        <v>0</v>
      </c>
      <c r="F98" s="24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270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</row>
    <row r="99" spans="1:17">
      <c r="A99" s="114" t="s">
        <v>324</v>
      </c>
      <c r="B99" s="114">
        <f t="shared" ref="B99:Q99" si="0">SUM(B3:B98)/4000</f>
        <v>0</v>
      </c>
      <c r="C99" s="114">
        <f t="shared" si="0"/>
        <v>0.89501500000000001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0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6.5377750000000017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119.83</v>
      </c>
      <c r="L3" s="196">
        <v>-93</v>
      </c>
      <c r="M3" s="196">
        <v>2.29</v>
      </c>
      <c r="N3" s="196">
        <v>1.87</v>
      </c>
      <c r="O3" s="196">
        <v>2.63</v>
      </c>
      <c r="P3" s="196">
        <v>0.88</v>
      </c>
      <c r="Q3" s="196">
        <v>5.67</v>
      </c>
      <c r="R3" s="196">
        <v>13.8</v>
      </c>
      <c r="S3" s="196">
        <v>8.4700000000000006</v>
      </c>
      <c r="T3" s="196">
        <v>0</v>
      </c>
      <c r="U3" s="196">
        <v>2.23</v>
      </c>
      <c r="V3" s="196">
        <v>5.43</v>
      </c>
      <c r="W3" s="196">
        <v>0.71</v>
      </c>
      <c r="X3" s="196">
        <v>2.33</v>
      </c>
      <c r="Y3" s="196">
        <v>0</v>
      </c>
      <c r="Z3" s="196">
        <v>42.23</v>
      </c>
      <c r="AA3" s="196">
        <v>20.34</v>
      </c>
      <c r="AB3" s="196">
        <v>0</v>
      </c>
      <c r="AC3" s="196">
        <v>1.77</v>
      </c>
      <c r="AD3" s="196">
        <v>12.46</v>
      </c>
      <c r="AE3" s="196">
        <v>0</v>
      </c>
      <c r="AF3" s="196">
        <v>0</v>
      </c>
      <c r="AG3" s="196">
        <v>74.97</v>
      </c>
      <c r="AH3" s="196">
        <v>0</v>
      </c>
      <c r="AI3" s="196">
        <v>21.22</v>
      </c>
      <c r="AJ3" s="196">
        <v>0</v>
      </c>
      <c r="AK3" s="196">
        <v>15.59</v>
      </c>
      <c r="AL3" s="196">
        <v>0</v>
      </c>
      <c r="AM3" s="196">
        <v>0</v>
      </c>
      <c r="AN3" s="196">
        <v>0</v>
      </c>
      <c r="AO3" s="196">
        <v>392.99</v>
      </c>
      <c r="AP3" s="196">
        <v>0</v>
      </c>
      <c r="AQ3" s="196">
        <v>0</v>
      </c>
      <c r="AR3" s="196">
        <v>13.61</v>
      </c>
      <c r="AS3" s="196">
        <v>30.91</v>
      </c>
      <c r="AT3" s="196">
        <v>40.43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119.83</v>
      </c>
      <c r="L4" s="196">
        <v>-93</v>
      </c>
      <c r="M4" s="196">
        <v>2.29</v>
      </c>
      <c r="N4" s="196">
        <v>1.87</v>
      </c>
      <c r="O4" s="196">
        <v>2.63</v>
      </c>
      <c r="P4" s="196">
        <v>0.88</v>
      </c>
      <c r="Q4" s="196">
        <v>5.67</v>
      </c>
      <c r="R4" s="196">
        <v>13.8</v>
      </c>
      <c r="S4" s="196">
        <v>8.4700000000000006</v>
      </c>
      <c r="T4" s="196">
        <v>0</v>
      </c>
      <c r="U4" s="196">
        <v>2.23</v>
      </c>
      <c r="V4" s="196">
        <v>6.21</v>
      </c>
      <c r="W4" s="196">
        <v>0.71</v>
      </c>
      <c r="X4" s="196">
        <v>2.33</v>
      </c>
      <c r="Y4" s="196">
        <v>0</v>
      </c>
      <c r="Z4" s="196">
        <v>64.39</v>
      </c>
      <c r="AA4" s="196">
        <v>26.12</v>
      </c>
      <c r="AB4" s="196">
        <v>0</v>
      </c>
      <c r="AC4" s="196">
        <v>1.77</v>
      </c>
      <c r="AD4" s="196">
        <v>12.46</v>
      </c>
      <c r="AE4" s="196">
        <v>0</v>
      </c>
      <c r="AF4" s="196">
        <v>0</v>
      </c>
      <c r="AG4" s="196">
        <v>74.97</v>
      </c>
      <c r="AH4" s="196">
        <v>0</v>
      </c>
      <c r="AI4" s="196">
        <v>21.22</v>
      </c>
      <c r="AJ4" s="196">
        <v>0</v>
      </c>
      <c r="AK4" s="196">
        <v>15.59</v>
      </c>
      <c r="AL4" s="196">
        <v>0</v>
      </c>
      <c r="AM4" s="196">
        <v>0</v>
      </c>
      <c r="AN4" s="196">
        <v>0</v>
      </c>
      <c r="AO4" s="196">
        <v>392.99</v>
      </c>
      <c r="AP4" s="196">
        <v>0</v>
      </c>
      <c r="AQ4" s="196">
        <v>0</v>
      </c>
      <c r="AR4" s="196">
        <v>13.61</v>
      </c>
      <c r="AS4" s="196">
        <v>30.91</v>
      </c>
      <c r="AT4" s="196">
        <v>40.43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119.83</v>
      </c>
      <c r="L5" s="196">
        <v>-93</v>
      </c>
      <c r="M5" s="196">
        <v>2.29</v>
      </c>
      <c r="N5" s="196">
        <v>1.87</v>
      </c>
      <c r="O5" s="196">
        <v>2.63</v>
      </c>
      <c r="P5" s="196">
        <v>0.88</v>
      </c>
      <c r="Q5" s="196">
        <v>5.67</v>
      </c>
      <c r="R5" s="196">
        <v>13.8</v>
      </c>
      <c r="S5" s="196">
        <v>8.4700000000000006</v>
      </c>
      <c r="T5" s="196">
        <v>0</v>
      </c>
      <c r="U5" s="196">
        <v>2.23</v>
      </c>
      <c r="V5" s="196">
        <v>6.21</v>
      </c>
      <c r="W5" s="196">
        <v>0.71</v>
      </c>
      <c r="X5" s="196">
        <v>2.33</v>
      </c>
      <c r="Y5" s="196">
        <v>0</v>
      </c>
      <c r="Z5" s="196">
        <v>64.39</v>
      </c>
      <c r="AA5" s="196">
        <v>26.12</v>
      </c>
      <c r="AB5" s="196">
        <v>0</v>
      </c>
      <c r="AC5" s="196">
        <v>1.77</v>
      </c>
      <c r="AD5" s="196">
        <v>12.46</v>
      </c>
      <c r="AE5" s="196">
        <v>0</v>
      </c>
      <c r="AF5" s="196">
        <v>0</v>
      </c>
      <c r="AG5" s="196">
        <v>74.97</v>
      </c>
      <c r="AH5" s="196">
        <v>0</v>
      </c>
      <c r="AI5" s="196">
        <v>21.22</v>
      </c>
      <c r="AJ5" s="196">
        <v>0</v>
      </c>
      <c r="AK5" s="196">
        <v>15.59</v>
      </c>
      <c r="AL5" s="196">
        <v>0</v>
      </c>
      <c r="AM5" s="196">
        <v>0</v>
      </c>
      <c r="AN5" s="196">
        <v>0</v>
      </c>
      <c r="AO5" s="196">
        <v>392.99</v>
      </c>
      <c r="AP5" s="196">
        <v>0</v>
      </c>
      <c r="AQ5" s="196">
        <v>0</v>
      </c>
      <c r="AR5" s="196">
        <v>13.61</v>
      </c>
      <c r="AS5" s="196">
        <v>30.91</v>
      </c>
      <c r="AT5" s="196">
        <v>40.43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119.83</v>
      </c>
      <c r="L6" s="196">
        <v>-93</v>
      </c>
      <c r="M6" s="196">
        <v>2.29</v>
      </c>
      <c r="N6" s="196">
        <v>1.87</v>
      </c>
      <c r="O6" s="196">
        <v>2.63</v>
      </c>
      <c r="P6" s="196">
        <v>0.88</v>
      </c>
      <c r="Q6" s="196">
        <v>5.67</v>
      </c>
      <c r="R6" s="196">
        <v>13.8</v>
      </c>
      <c r="S6" s="196">
        <v>8.4700000000000006</v>
      </c>
      <c r="T6" s="196">
        <v>0</v>
      </c>
      <c r="U6" s="196">
        <v>2.23</v>
      </c>
      <c r="V6" s="196">
        <v>6.21</v>
      </c>
      <c r="W6" s="196">
        <v>0.71</v>
      </c>
      <c r="X6" s="196">
        <v>37.799999999999997</v>
      </c>
      <c r="Y6" s="196">
        <v>0</v>
      </c>
      <c r="Z6" s="196">
        <v>64.39</v>
      </c>
      <c r="AA6" s="196">
        <v>26.12</v>
      </c>
      <c r="AB6" s="196">
        <v>0</v>
      </c>
      <c r="AC6" s="196">
        <v>1.77</v>
      </c>
      <c r="AD6" s="196">
        <v>12.46</v>
      </c>
      <c r="AE6" s="196">
        <v>0</v>
      </c>
      <c r="AF6" s="196">
        <v>0</v>
      </c>
      <c r="AG6" s="196">
        <v>74.97</v>
      </c>
      <c r="AH6" s="196">
        <v>0</v>
      </c>
      <c r="AI6" s="196">
        <v>21.22</v>
      </c>
      <c r="AJ6" s="196">
        <v>0</v>
      </c>
      <c r="AK6" s="196">
        <v>15.59</v>
      </c>
      <c r="AL6" s="196">
        <v>0</v>
      </c>
      <c r="AM6" s="196">
        <v>0</v>
      </c>
      <c r="AN6" s="196">
        <v>0</v>
      </c>
      <c r="AO6" s="196">
        <v>392.99</v>
      </c>
      <c r="AP6" s="196">
        <v>0</v>
      </c>
      <c r="AQ6" s="196">
        <v>0</v>
      </c>
      <c r="AR6" s="196">
        <v>13.61</v>
      </c>
      <c r="AS6" s="196">
        <v>30.91</v>
      </c>
      <c r="AT6" s="196">
        <v>40.43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119.83</v>
      </c>
      <c r="L7" s="196">
        <v>-93</v>
      </c>
      <c r="M7" s="196">
        <v>2.29</v>
      </c>
      <c r="N7" s="196">
        <v>1.87</v>
      </c>
      <c r="O7" s="196">
        <v>2.63</v>
      </c>
      <c r="P7" s="196">
        <v>0.88</v>
      </c>
      <c r="Q7" s="196">
        <v>5.67</v>
      </c>
      <c r="R7" s="196">
        <v>13.8</v>
      </c>
      <c r="S7" s="196">
        <v>8.4700000000000006</v>
      </c>
      <c r="T7" s="196">
        <v>0</v>
      </c>
      <c r="U7" s="196">
        <v>2.23</v>
      </c>
      <c r="V7" s="196">
        <v>6.21</v>
      </c>
      <c r="W7" s="196">
        <v>15.04</v>
      </c>
      <c r="X7" s="196">
        <v>50.85</v>
      </c>
      <c r="Y7" s="196">
        <v>0</v>
      </c>
      <c r="Z7" s="196">
        <v>64.39</v>
      </c>
      <c r="AA7" s="196">
        <v>26.12</v>
      </c>
      <c r="AB7" s="196">
        <v>0</v>
      </c>
      <c r="AC7" s="196">
        <v>1.77</v>
      </c>
      <c r="AD7" s="196">
        <v>12.46</v>
      </c>
      <c r="AE7" s="196">
        <v>0</v>
      </c>
      <c r="AF7" s="196">
        <v>0</v>
      </c>
      <c r="AG7" s="196">
        <v>74.97</v>
      </c>
      <c r="AH7" s="196">
        <v>0</v>
      </c>
      <c r="AI7" s="196">
        <v>21.22</v>
      </c>
      <c r="AJ7" s="196">
        <v>0</v>
      </c>
      <c r="AK7" s="196">
        <v>15.59</v>
      </c>
      <c r="AL7" s="196">
        <v>0</v>
      </c>
      <c r="AM7" s="196">
        <v>0</v>
      </c>
      <c r="AN7" s="196">
        <v>0</v>
      </c>
      <c r="AO7" s="196">
        <v>392.99</v>
      </c>
      <c r="AP7" s="196">
        <v>0</v>
      </c>
      <c r="AQ7" s="196">
        <v>0</v>
      </c>
      <c r="AR7" s="196">
        <v>13.61</v>
      </c>
      <c r="AS7" s="196">
        <v>30.91</v>
      </c>
      <c r="AT7" s="196">
        <v>40.43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119.83</v>
      </c>
      <c r="L8" s="196">
        <v>-93</v>
      </c>
      <c r="M8" s="196">
        <v>2.29</v>
      </c>
      <c r="N8" s="196">
        <v>1.87</v>
      </c>
      <c r="O8" s="196">
        <v>2.63</v>
      </c>
      <c r="P8" s="196">
        <v>0.88</v>
      </c>
      <c r="Q8" s="196">
        <v>5.67</v>
      </c>
      <c r="R8" s="196">
        <v>13.8</v>
      </c>
      <c r="S8" s="196">
        <v>8.4700000000000006</v>
      </c>
      <c r="T8" s="196">
        <v>0</v>
      </c>
      <c r="U8" s="196">
        <v>2.23</v>
      </c>
      <c r="V8" s="196">
        <v>6.21</v>
      </c>
      <c r="W8" s="196">
        <v>15.04</v>
      </c>
      <c r="X8" s="196">
        <v>50.85</v>
      </c>
      <c r="Y8" s="196">
        <v>0</v>
      </c>
      <c r="Z8" s="196">
        <v>64.39</v>
      </c>
      <c r="AA8" s="196">
        <v>26.12</v>
      </c>
      <c r="AB8" s="196">
        <v>0</v>
      </c>
      <c r="AC8" s="196">
        <v>1.77</v>
      </c>
      <c r="AD8" s="196">
        <v>12.46</v>
      </c>
      <c r="AE8" s="196">
        <v>0</v>
      </c>
      <c r="AF8" s="196">
        <v>0</v>
      </c>
      <c r="AG8" s="196">
        <v>74.97</v>
      </c>
      <c r="AH8" s="196">
        <v>0</v>
      </c>
      <c r="AI8" s="196">
        <v>21.22</v>
      </c>
      <c r="AJ8" s="196">
        <v>0</v>
      </c>
      <c r="AK8" s="196">
        <v>15.59</v>
      </c>
      <c r="AL8" s="196">
        <v>0</v>
      </c>
      <c r="AM8" s="196">
        <v>0</v>
      </c>
      <c r="AN8" s="196">
        <v>0</v>
      </c>
      <c r="AO8" s="196">
        <v>392.99</v>
      </c>
      <c r="AP8" s="196">
        <v>0</v>
      </c>
      <c r="AQ8" s="196">
        <v>0</v>
      </c>
      <c r="AR8" s="196">
        <v>13.61</v>
      </c>
      <c r="AS8" s="196">
        <v>30.91</v>
      </c>
      <c r="AT8" s="196">
        <v>40.43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119.83</v>
      </c>
      <c r="L9" s="196">
        <v>-93</v>
      </c>
      <c r="M9" s="196">
        <v>2.29</v>
      </c>
      <c r="N9" s="196">
        <v>1.87</v>
      </c>
      <c r="O9" s="196">
        <v>2.63</v>
      </c>
      <c r="P9" s="196">
        <v>0.88</v>
      </c>
      <c r="Q9" s="196">
        <v>5.67</v>
      </c>
      <c r="R9" s="196">
        <v>13.8</v>
      </c>
      <c r="S9" s="196">
        <v>8.4700000000000006</v>
      </c>
      <c r="T9" s="196">
        <v>0</v>
      </c>
      <c r="U9" s="196">
        <v>2.23</v>
      </c>
      <c r="V9" s="196">
        <v>6.21</v>
      </c>
      <c r="W9" s="196">
        <v>15.04</v>
      </c>
      <c r="X9" s="196">
        <v>50.85</v>
      </c>
      <c r="Y9" s="196">
        <v>0</v>
      </c>
      <c r="Z9" s="196">
        <v>64.39</v>
      </c>
      <c r="AA9" s="196">
        <v>26.12</v>
      </c>
      <c r="AB9" s="196">
        <v>0</v>
      </c>
      <c r="AC9" s="196">
        <v>2.29</v>
      </c>
      <c r="AD9" s="196">
        <v>12.46</v>
      </c>
      <c r="AE9" s="196">
        <v>0</v>
      </c>
      <c r="AF9" s="196">
        <v>0</v>
      </c>
      <c r="AG9" s="196">
        <v>74.97</v>
      </c>
      <c r="AH9" s="196">
        <v>0</v>
      </c>
      <c r="AI9" s="196">
        <v>21.22</v>
      </c>
      <c r="AJ9" s="196">
        <v>0</v>
      </c>
      <c r="AK9" s="196">
        <v>15.59</v>
      </c>
      <c r="AL9" s="196">
        <v>0</v>
      </c>
      <c r="AM9" s="196">
        <v>0</v>
      </c>
      <c r="AN9" s="196">
        <v>0</v>
      </c>
      <c r="AO9" s="196">
        <v>392.99</v>
      </c>
      <c r="AP9" s="196">
        <v>0</v>
      </c>
      <c r="AQ9" s="196">
        <v>0</v>
      </c>
      <c r="AR9" s="196">
        <v>13.61</v>
      </c>
      <c r="AS9" s="196">
        <v>30.91</v>
      </c>
      <c r="AT9" s="196">
        <v>40.43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119.83</v>
      </c>
      <c r="L10" s="196">
        <v>-93</v>
      </c>
      <c r="M10" s="196">
        <v>2.29</v>
      </c>
      <c r="N10" s="196">
        <v>1.87</v>
      </c>
      <c r="O10" s="196">
        <v>2.63</v>
      </c>
      <c r="P10" s="196">
        <v>0.88</v>
      </c>
      <c r="Q10" s="196">
        <v>5.67</v>
      </c>
      <c r="R10" s="196">
        <v>13.8</v>
      </c>
      <c r="S10" s="196">
        <v>8.4700000000000006</v>
      </c>
      <c r="T10" s="196">
        <v>0</v>
      </c>
      <c r="U10" s="196">
        <v>2.23</v>
      </c>
      <c r="V10" s="196">
        <v>6.21</v>
      </c>
      <c r="W10" s="196">
        <v>15.04</v>
      </c>
      <c r="X10" s="196">
        <v>50.85</v>
      </c>
      <c r="Y10" s="196">
        <v>0</v>
      </c>
      <c r="Z10" s="196">
        <v>64.39</v>
      </c>
      <c r="AA10" s="196">
        <v>26.12</v>
      </c>
      <c r="AB10" s="196">
        <v>0</v>
      </c>
      <c r="AC10" s="196">
        <v>2.29</v>
      </c>
      <c r="AD10" s="196">
        <v>12.46</v>
      </c>
      <c r="AE10" s="196">
        <v>0</v>
      </c>
      <c r="AF10" s="196">
        <v>0</v>
      </c>
      <c r="AG10" s="196">
        <v>74.97</v>
      </c>
      <c r="AH10" s="196">
        <v>0</v>
      </c>
      <c r="AI10" s="196">
        <v>21.22</v>
      </c>
      <c r="AJ10" s="196">
        <v>0</v>
      </c>
      <c r="AK10" s="196">
        <v>15.59</v>
      </c>
      <c r="AL10" s="196">
        <v>0</v>
      </c>
      <c r="AM10" s="196">
        <v>0</v>
      </c>
      <c r="AN10" s="196">
        <v>0</v>
      </c>
      <c r="AO10" s="196">
        <v>392.99</v>
      </c>
      <c r="AP10" s="196">
        <v>0</v>
      </c>
      <c r="AQ10" s="196">
        <v>0</v>
      </c>
      <c r="AR10" s="196">
        <v>13.61</v>
      </c>
      <c r="AS10" s="196">
        <v>30.91</v>
      </c>
      <c r="AT10" s="196">
        <v>40.43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119.83</v>
      </c>
      <c r="L11" s="196">
        <v>-93</v>
      </c>
      <c r="M11" s="196">
        <v>2.29</v>
      </c>
      <c r="N11" s="196">
        <v>1.87</v>
      </c>
      <c r="O11" s="196">
        <v>2.63</v>
      </c>
      <c r="P11" s="196">
        <v>0.88</v>
      </c>
      <c r="Q11" s="196">
        <v>5.67</v>
      </c>
      <c r="R11" s="196">
        <v>13.8</v>
      </c>
      <c r="S11" s="196">
        <v>8.4700000000000006</v>
      </c>
      <c r="T11" s="196">
        <v>0</v>
      </c>
      <c r="U11" s="196">
        <v>2.23</v>
      </c>
      <c r="V11" s="196">
        <v>6.21</v>
      </c>
      <c r="W11" s="196">
        <v>15.04</v>
      </c>
      <c r="X11" s="196">
        <v>50.85</v>
      </c>
      <c r="Y11" s="196">
        <v>0</v>
      </c>
      <c r="Z11" s="196">
        <v>64.39</v>
      </c>
      <c r="AA11" s="196">
        <v>26.12</v>
      </c>
      <c r="AB11" s="196">
        <v>0</v>
      </c>
      <c r="AC11" s="196">
        <v>2.29</v>
      </c>
      <c r="AD11" s="196">
        <v>12.46</v>
      </c>
      <c r="AE11" s="196">
        <v>0</v>
      </c>
      <c r="AF11" s="196">
        <v>0</v>
      </c>
      <c r="AG11" s="196">
        <v>74.97</v>
      </c>
      <c r="AH11" s="196">
        <v>0</v>
      </c>
      <c r="AI11" s="196">
        <v>21.22</v>
      </c>
      <c r="AJ11" s="196">
        <v>0</v>
      </c>
      <c r="AK11" s="196">
        <v>15.59</v>
      </c>
      <c r="AL11" s="196">
        <v>0</v>
      </c>
      <c r="AM11" s="196">
        <v>0</v>
      </c>
      <c r="AN11" s="196">
        <v>0</v>
      </c>
      <c r="AO11" s="196">
        <v>392.99</v>
      </c>
      <c r="AP11" s="196">
        <v>0</v>
      </c>
      <c r="AQ11" s="196">
        <v>0</v>
      </c>
      <c r="AR11" s="196">
        <v>13.61</v>
      </c>
      <c r="AS11" s="196">
        <v>30.91</v>
      </c>
      <c r="AT11" s="196">
        <v>40.43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119.83</v>
      </c>
      <c r="L12" s="196">
        <v>-93</v>
      </c>
      <c r="M12" s="196">
        <v>2.29</v>
      </c>
      <c r="N12" s="196">
        <v>1.87</v>
      </c>
      <c r="O12" s="196">
        <v>2.63</v>
      </c>
      <c r="P12" s="196">
        <v>0.88</v>
      </c>
      <c r="Q12" s="196">
        <v>5.67</v>
      </c>
      <c r="R12" s="196">
        <v>13.8</v>
      </c>
      <c r="S12" s="196">
        <v>8.4700000000000006</v>
      </c>
      <c r="T12" s="196">
        <v>0</v>
      </c>
      <c r="U12" s="196">
        <v>2.23</v>
      </c>
      <c r="V12" s="196">
        <v>6.21</v>
      </c>
      <c r="W12" s="196">
        <v>15.04</v>
      </c>
      <c r="X12" s="196">
        <v>50.85</v>
      </c>
      <c r="Y12" s="196">
        <v>0</v>
      </c>
      <c r="Z12" s="196">
        <v>64.39</v>
      </c>
      <c r="AA12" s="196">
        <v>26.12</v>
      </c>
      <c r="AB12" s="196">
        <v>0</v>
      </c>
      <c r="AC12" s="196">
        <v>2.29</v>
      </c>
      <c r="AD12" s="196">
        <v>12.46</v>
      </c>
      <c r="AE12" s="196">
        <v>0</v>
      </c>
      <c r="AF12" s="196">
        <v>0</v>
      </c>
      <c r="AG12" s="196">
        <v>74.97</v>
      </c>
      <c r="AH12" s="196">
        <v>0</v>
      </c>
      <c r="AI12" s="196">
        <v>21.22</v>
      </c>
      <c r="AJ12" s="196">
        <v>0</v>
      </c>
      <c r="AK12" s="196">
        <v>15.59</v>
      </c>
      <c r="AL12" s="196">
        <v>0</v>
      </c>
      <c r="AM12" s="196">
        <v>0</v>
      </c>
      <c r="AN12" s="196">
        <v>0</v>
      </c>
      <c r="AO12" s="196">
        <v>392.99</v>
      </c>
      <c r="AP12" s="196">
        <v>0</v>
      </c>
      <c r="AQ12" s="196">
        <v>0</v>
      </c>
      <c r="AR12" s="196">
        <v>13.61</v>
      </c>
      <c r="AS12" s="196">
        <v>30.91</v>
      </c>
      <c r="AT12" s="196">
        <v>40.43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119.83</v>
      </c>
      <c r="L13" s="196">
        <v>-93</v>
      </c>
      <c r="M13" s="196">
        <v>2.29</v>
      </c>
      <c r="N13" s="196">
        <v>1.87</v>
      </c>
      <c r="O13" s="196">
        <v>2.63</v>
      </c>
      <c r="P13" s="196">
        <v>0.88</v>
      </c>
      <c r="Q13" s="196">
        <v>5.67</v>
      </c>
      <c r="R13" s="196">
        <v>13.97</v>
      </c>
      <c r="S13" s="196">
        <v>8.4700000000000006</v>
      </c>
      <c r="T13" s="196">
        <v>0</v>
      </c>
      <c r="U13" s="196">
        <v>2.23</v>
      </c>
      <c r="V13" s="196">
        <v>6.32</v>
      </c>
      <c r="W13" s="196">
        <v>15.21</v>
      </c>
      <c r="X13" s="196">
        <v>50.99</v>
      </c>
      <c r="Y13" s="196">
        <v>0</v>
      </c>
      <c r="Z13" s="196">
        <v>64.38</v>
      </c>
      <c r="AA13" s="196">
        <v>26.12</v>
      </c>
      <c r="AB13" s="196">
        <v>0</v>
      </c>
      <c r="AC13" s="196">
        <v>2.29</v>
      </c>
      <c r="AD13" s="196">
        <v>12.46</v>
      </c>
      <c r="AE13" s="196">
        <v>0</v>
      </c>
      <c r="AF13" s="196">
        <v>0</v>
      </c>
      <c r="AG13" s="196">
        <v>74.97</v>
      </c>
      <c r="AH13" s="196">
        <v>0</v>
      </c>
      <c r="AI13" s="196">
        <v>21.22</v>
      </c>
      <c r="AJ13" s="196">
        <v>0</v>
      </c>
      <c r="AK13" s="196">
        <v>15.59</v>
      </c>
      <c r="AL13" s="196">
        <v>0</v>
      </c>
      <c r="AM13" s="196">
        <v>0</v>
      </c>
      <c r="AN13" s="196">
        <v>0</v>
      </c>
      <c r="AO13" s="196">
        <v>392.99</v>
      </c>
      <c r="AP13" s="196">
        <v>0</v>
      </c>
      <c r="AQ13" s="196">
        <v>0</v>
      </c>
      <c r="AR13" s="196">
        <v>13.61</v>
      </c>
      <c r="AS13" s="196">
        <v>30.91</v>
      </c>
      <c r="AT13" s="196">
        <v>40.43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119.83</v>
      </c>
      <c r="L14" s="196">
        <v>-93</v>
      </c>
      <c r="M14" s="196">
        <v>2.29</v>
      </c>
      <c r="N14" s="196">
        <v>1.87</v>
      </c>
      <c r="O14" s="196">
        <v>2.63</v>
      </c>
      <c r="P14" s="196">
        <v>0.88</v>
      </c>
      <c r="Q14" s="196">
        <v>5.67</v>
      </c>
      <c r="R14" s="196">
        <v>13.97</v>
      </c>
      <c r="S14" s="196">
        <v>8.4700000000000006</v>
      </c>
      <c r="T14" s="196">
        <v>0</v>
      </c>
      <c r="U14" s="196">
        <v>2.23</v>
      </c>
      <c r="V14" s="196">
        <v>6.32</v>
      </c>
      <c r="W14" s="196">
        <v>15.21</v>
      </c>
      <c r="X14" s="196">
        <v>51.29</v>
      </c>
      <c r="Y14" s="196">
        <v>0</v>
      </c>
      <c r="Z14" s="196">
        <v>64.38</v>
      </c>
      <c r="AA14" s="196">
        <v>26.12</v>
      </c>
      <c r="AB14" s="196">
        <v>0</v>
      </c>
      <c r="AC14" s="196">
        <v>2.29</v>
      </c>
      <c r="AD14" s="196">
        <v>12.46</v>
      </c>
      <c r="AE14" s="196">
        <v>0</v>
      </c>
      <c r="AF14" s="196">
        <v>0</v>
      </c>
      <c r="AG14" s="196">
        <v>74.97</v>
      </c>
      <c r="AH14" s="196">
        <v>0</v>
      </c>
      <c r="AI14" s="196">
        <v>21.22</v>
      </c>
      <c r="AJ14" s="196">
        <v>0</v>
      </c>
      <c r="AK14" s="196">
        <v>15.59</v>
      </c>
      <c r="AL14" s="196">
        <v>0</v>
      </c>
      <c r="AM14" s="196">
        <v>0</v>
      </c>
      <c r="AN14" s="196">
        <v>0</v>
      </c>
      <c r="AO14" s="196">
        <v>392.99</v>
      </c>
      <c r="AP14" s="196">
        <v>0</v>
      </c>
      <c r="AQ14" s="196">
        <v>0</v>
      </c>
      <c r="AR14" s="196">
        <v>13.61</v>
      </c>
      <c r="AS14" s="196">
        <v>30.91</v>
      </c>
      <c r="AT14" s="196">
        <v>40.43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119.83</v>
      </c>
      <c r="L15" s="196">
        <v>-93</v>
      </c>
      <c r="M15" s="196">
        <v>2.29</v>
      </c>
      <c r="N15" s="196">
        <v>1.87</v>
      </c>
      <c r="O15" s="196">
        <v>2.63</v>
      </c>
      <c r="P15" s="196">
        <v>0.88</v>
      </c>
      <c r="Q15" s="196">
        <v>5.67</v>
      </c>
      <c r="R15" s="196">
        <v>13.97</v>
      </c>
      <c r="S15" s="196">
        <v>8.4700000000000006</v>
      </c>
      <c r="T15" s="196">
        <v>0</v>
      </c>
      <c r="U15" s="196">
        <v>2.23</v>
      </c>
      <c r="V15" s="196">
        <v>6.32</v>
      </c>
      <c r="W15" s="196">
        <v>15.21</v>
      </c>
      <c r="X15" s="196">
        <v>51.29</v>
      </c>
      <c r="Y15" s="196">
        <v>0</v>
      </c>
      <c r="Z15" s="196">
        <v>64.38</v>
      </c>
      <c r="AA15" s="196">
        <v>26.12</v>
      </c>
      <c r="AB15" s="196">
        <v>0</v>
      </c>
      <c r="AC15" s="196">
        <v>2.29</v>
      </c>
      <c r="AD15" s="196">
        <v>12.46</v>
      </c>
      <c r="AE15" s="196">
        <v>0</v>
      </c>
      <c r="AF15" s="196">
        <v>0</v>
      </c>
      <c r="AG15" s="196">
        <v>74.97</v>
      </c>
      <c r="AH15" s="196">
        <v>0</v>
      </c>
      <c r="AI15" s="196">
        <v>21.22</v>
      </c>
      <c r="AJ15" s="196">
        <v>0</v>
      </c>
      <c r="AK15" s="196">
        <v>15.59</v>
      </c>
      <c r="AL15" s="196">
        <v>0</v>
      </c>
      <c r="AM15" s="196">
        <v>0</v>
      </c>
      <c r="AN15" s="196">
        <v>0</v>
      </c>
      <c r="AO15" s="196">
        <v>392.99</v>
      </c>
      <c r="AP15" s="196">
        <v>0</v>
      </c>
      <c r="AQ15" s="196">
        <v>0</v>
      </c>
      <c r="AR15" s="196">
        <v>13.61</v>
      </c>
      <c r="AS15" s="196">
        <v>30.91</v>
      </c>
      <c r="AT15" s="196">
        <v>40.43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119.83</v>
      </c>
      <c r="L16" s="196">
        <v>-93</v>
      </c>
      <c r="M16" s="196">
        <v>2.29</v>
      </c>
      <c r="N16" s="196">
        <v>1.87</v>
      </c>
      <c r="O16" s="196">
        <v>2.63</v>
      </c>
      <c r="P16" s="196">
        <v>0.88</v>
      </c>
      <c r="Q16" s="196">
        <v>5.67</v>
      </c>
      <c r="R16" s="196">
        <v>13.97</v>
      </c>
      <c r="S16" s="196">
        <v>8.4700000000000006</v>
      </c>
      <c r="T16" s="196">
        <v>0</v>
      </c>
      <c r="U16" s="196">
        <v>2.23</v>
      </c>
      <c r="V16" s="196">
        <v>6.32</v>
      </c>
      <c r="W16" s="196">
        <v>15.21</v>
      </c>
      <c r="X16" s="196">
        <v>51.29</v>
      </c>
      <c r="Y16" s="196">
        <v>0</v>
      </c>
      <c r="Z16" s="196">
        <v>64.38</v>
      </c>
      <c r="AA16" s="196">
        <v>26.12</v>
      </c>
      <c r="AB16" s="196">
        <v>0</v>
      </c>
      <c r="AC16" s="196">
        <v>2.29</v>
      </c>
      <c r="AD16" s="196">
        <v>12.46</v>
      </c>
      <c r="AE16" s="196">
        <v>0</v>
      </c>
      <c r="AF16" s="196">
        <v>0</v>
      </c>
      <c r="AG16" s="196">
        <v>74.97</v>
      </c>
      <c r="AH16" s="196">
        <v>0</v>
      </c>
      <c r="AI16" s="196">
        <v>21.22</v>
      </c>
      <c r="AJ16" s="196">
        <v>0</v>
      </c>
      <c r="AK16" s="196">
        <v>15.59</v>
      </c>
      <c r="AL16" s="196">
        <v>0</v>
      </c>
      <c r="AM16" s="196">
        <v>0</v>
      </c>
      <c r="AN16" s="196">
        <v>0</v>
      </c>
      <c r="AO16" s="196">
        <v>392.99</v>
      </c>
      <c r="AP16" s="196">
        <v>0</v>
      </c>
      <c r="AQ16" s="196">
        <v>0</v>
      </c>
      <c r="AR16" s="196">
        <v>13.61</v>
      </c>
      <c r="AS16" s="196">
        <v>30.91</v>
      </c>
      <c r="AT16" s="196">
        <v>40.43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119.83</v>
      </c>
      <c r="L17" s="196">
        <v>-93</v>
      </c>
      <c r="M17" s="196">
        <v>2.29</v>
      </c>
      <c r="N17" s="196">
        <v>1.87</v>
      </c>
      <c r="O17" s="196">
        <v>2.63</v>
      </c>
      <c r="P17" s="196">
        <v>0.88</v>
      </c>
      <c r="Q17" s="196">
        <v>5.67</v>
      </c>
      <c r="R17" s="196">
        <v>13.97</v>
      </c>
      <c r="S17" s="196">
        <v>8.4700000000000006</v>
      </c>
      <c r="T17" s="196">
        <v>0</v>
      </c>
      <c r="U17" s="196">
        <v>2.23</v>
      </c>
      <c r="V17" s="196">
        <v>6.32</v>
      </c>
      <c r="W17" s="196">
        <v>15.21</v>
      </c>
      <c r="X17" s="196">
        <v>51.29</v>
      </c>
      <c r="Y17" s="196">
        <v>0</v>
      </c>
      <c r="Z17" s="196">
        <v>64.38</v>
      </c>
      <c r="AA17" s="196">
        <v>26.12</v>
      </c>
      <c r="AB17" s="196">
        <v>0</v>
      </c>
      <c r="AC17" s="196">
        <v>2.29</v>
      </c>
      <c r="AD17" s="196">
        <v>12.46</v>
      </c>
      <c r="AE17" s="196">
        <v>0</v>
      </c>
      <c r="AF17" s="196">
        <v>0</v>
      </c>
      <c r="AG17" s="196">
        <v>74.97</v>
      </c>
      <c r="AH17" s="196">
        <v>0</v>
      </c>
      <c r="AI17" s="196">
        <v>21.22</v>
      </c>
      <c r="AJ17" s="196">
        <v>0</v>
      </c>
      <c r="AK17" s="196">
        <v>15.59</v>
      </c>
      <c r="AL17" s="196">
        <v>0</v>
      </c>
      <c r="AM17" s="196">
        <v>0</v>
      </c>
      <c r="AN17" s="196">
        <v>0</v>
      </c>
      <c r="AO17" s="196">
        <v>392.99</v>
      </c>
      <c r="AP17" s="196">
        <v>0</v>
      </c>
      <c r="AQ17" s="196">
        <v>0</v>
      </c>
      <c r="AR17" s="196">
        <v>13.61</v>
      </c>
      <c r="AS17" s="196">
        <v>30.91</v>
      </c>
      <c r="AT17" s="196">
        <v>40.43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119.83</v>
      </c>
      <c r="L18" s="196">
        <v>-93</v>
      </c>
      <c r="M18" s="196">
        <v>2.29</v>
      </c>
      <c r="N18" s="196">
        <v>1.87</v>
      </c>
      <c r="O18" s="196">
        <v>2.63</v>
      </c>
      <c r="P18" s="196">
        <v>0.88</v>
      </c>
      <c r="Q18" s="196">
        <v>5.67</v>
      </c>
      <c r="R18" s="196">
        <v>13.97</v>
      </c>
      <c r="S18" s="196">
        <v>8.4700000000000006</v>
      </c>
      <c r="T18" s="196">
        <v>0</v>
      </c>
      <c r="U18" s="196">
        <v>2.23</v>
      </c>
      <c r="V18" s="196">
        <v>6.32</v>
      </c>
      <c r="W18" s="196">
        <v>15.21</v>
      </c>
      <c r="X18" s="196">
        <v>51.29</v>
      </c>
      <c r="Y18" s="196">
        <v>0</v>
      </c>
      <c r="Z18" s="196">
        <v>64.38</v>
      </c>
      <c r="AA18" s="196">
        <v>26.12</v>
      </c>
      <c r="AB18" s="196">
        <v>0</v>
      </c>
      <c r="AC18" s="196">
        <v>2.29</v>
      </c>
      <c r="AD18" s="196">
        <v>12.46</v>
      </c>
      <c r="AE18" s="196">
        <v>0</v>
      </c>
      <c r="AF18" s="196">
        <v>0</v>
      </c>
      <c r="AG18" s="196">
        <v>74.97</v>
      </c>
      <c r="AH18" s="196">
        <v>0</v>
      </c>
      <c r="AI18" s="196">
        <v>21.22</v>
      </c>
      <c r="AJ18" s="196">
        <v>0</v>
      </c>
      <c r="AK18" s="196">
        <v>15.59</v>
      </c>
      <c r="AL18" s="196">
        <v>0</v>
      </c>
      <c r="AM18" s="196">
        <v>0</v>
      </c>
      <c r="AN18" s="196">
        <v>0</v>
      </c>
      <c r="AO18" s="196">
        <v>392.99</v>
      </c>
      <c r="AP18" s="196">
        <v>0</v>
      </c>
      <c r="AQ18" s="196">
        <v>0</v>
      </c>
      <c r="AR18" s="196">
        <v>13.61</v>
      </c>
      <c r="AS18" s="196">
        <v>30.91</v>
      </c>
      <c r="AT18" s="196">
        <v>40.43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119.83</v>
      </c>
      <c r="L19" s="196">
        <v>-93</v>
      </c>
      <c r="M19" s="196">
        <v>2.29</v>
      </c>
      <c r="N19" s="196">
        <v>1.87</v>
      </c>
      <c r="O19" s="196">
        <v>2.63</v>
      </c>
      <c r="P19" s="196">
        <v>0.88</v>
      </c>
      <c r="Q19" s="196">
        <v>5.67</v>
      </c>
      <c r="R19" s="196">
        <v>13.97</v>
      </c>
      <c r="S19" s="196">
        <v>8.4700000000000006</v>
      </c>
      <c r="T19" s="196">
        <v>0</v>
      </c>
      <c r="U19" s="196">
        <v>2.23</v>
      </c>
      <c r="V19" s="196">
        <v>6.32</v>
      </c>
      <c r="W19" s="196">
        <v>8.2899999999999991</v>
      </c>
      <c r="X19" s="196">
        <v>51.29</v>
      </c>
      <c r="Y19" s="196">
        <v>0</v>
      </c>
      <c r="Z19" s="196">
        <v>64.38</v>
      </c>
      <c r="AA19" s="196">
        <v>26.12</v>
      </c>
      <c r="AB19" s="196">
        <v>0</v>
      </c>
      <c r="AC19" s="196">
        <v>2.29</v>
      </c>
      <c r="AD19" s="196">
        <v>12.46</v>
      </c>
      <c r="AE19" s="196">
        <v>0</v>
      </c>
      <c r="AF19" s="196">
        <v>0</v>
      </c>
      <c r="AG19" s="196">
        <v>74.97</v>
      </c>
      <c r="AH19" s="196">
        <v>0</v>
      </c>
      <c r="AI19" s="196">
        <v>21.22</v>
      </c>
      <c r="AJ19" s="196">
        <v>0</v>
      </c>
      <c r="AK19" s="196">
        <v>15.59</v>
      </c>
      <c r="AL19" s="196">
        <v>0</v>
      </c>
      <c r="AM19" s="196">
        <v>0</v>
      </c>
      <c r="AN19" s="196">
        <v>0</v>
      </c>
      <c r="AO19" s="196">
        <v>392.99</v>
      </c>
      <c r="AP19" s="196">
        <v>0</v>
      </c>
      <c r="AQ19" s="196">
        <v>0</v>
      </c>
      <c r="AR19" s="196">
        <v>13.61</v>
      </c>
      <c r="AS19" s="196">
        <v>30.91</v>
      </c>
      <c r="AT19" s="196">
        <v>40.43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119.83</v>
      </c>
      <c r="L20" s="196">
        <v>-93</v>
      </c>
      <c r="M20" s="196">
        <v>2.29</v>
      </c>
      <c r="N20" s="196">
        <v>1.87</v>
      </c>
      <c r="O20" s="196">
        <v>2.63</v>
      </c>
      <c r="P20" s="196">
        <v>0.88</v>
      </c>
      <c r="Q20" s="196">
        <v>5.67</v>
      </c>
      <c r="R20" s="196">
        <v>13.97</v>
      </c>
      <c r="S20" s="196">
        <v>8.4700000000000006</v>
      </c>
      <c r="T20" s="196">
        <v>0</v>
      </c>
      <c r="U20" s="196">
        <v>2.23</v>
      </c>
      <c r="V20" s="196">
        <v>6.32</v>
      </c>
      <c r="W20" s="196">
        <v>0.71</v>
      </c>
      <c r="X20" s="196">
        <v>35.869999999999997</v>
      </c>
      <c r="Y20" s="196">
        <v>0</v>
      </c>
      <c r="Z20" s="196">
        <v>64.39</v>
      </c>
      <c r="AA20" s="196">
        <v>26.12</v>
      </c>
      <c r="AB20" s="196">
        <v>0</v>
      </c>
      <c r="AC20" s="196">
        <v>2.29</v>
      </c>
      <c r="AD20" s="196">
        <v>12.46</v>
      </c>
      <c r="AE20" s="196">
        <v>0</v>
      </c>
      <c r="AF20" s="196">
        <v>0</v>
      </c>
      <c r="AG20" s="196">
        <v>74.97</v>
      </c>
      <c r="AH20" s="196">
        <v>0</v>
      </c>
      <c r="AI20" s="196">
        <v>21.22</v>
      </c>
      <c r="AJ20" s="196">
        <v>0</v>
      </c>
      <c r="AK20" s="196">
        <v>15.59</v>
      </c>
      <c r="AL20" s="196">
        <v>0</v>
      </c>
      <c r="AM20" s="196">
        <v>0</v>
      </c>
      <c r="AN20" s="196">
        <v>0</v>
      </c>
      <c r="AO20" s="196">
        <v>392.99</v>
      </c>
      <c r="AP20" s="196">
        <v>0</v>
      </c>
      <c r="AQ20" s="196">
        <v>0</v>
      </c>
      <c r="AR20" s="196">
        <v>13.61</v>
      </c>
      <c r="AS20" s="196">
        <v>30.91</v>
      </c>
      <c r="AT20" s="196">
        <v>40.43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119.83</v>
      </c>
      <c r="L21" s="196">
        <v>-93</v>
      </c>
      <c r="M21" s="196">
        <v>2.29</v>
      </c>
      <c r="N21" s="196">
        <v>1.87</v>
      </c>
      <c r="O21" s="196">
        <v>2.63</v>
      </c>
      <c r="P21" s="196">
        <v>0.88</v>
      </c>
      <c r="Q21" s="196">
        <v>5.67</v>
      </c>
      <c r="R21" s="196">
        <v>13.97</v>
      </c>
      <c r="S21" s="196">
        <v>8.4700000000000006</v>
      </c>
      <c r="T21" s="196">
        <v>0</v>
      </c>
      <c r="U21" s="196">
        <v>2.23</v>
      </c>
      <c r="V21" s="196">
        <v>6.32</v>
      </c>
      <c r="W21" s="196">
        <v>1.54</v>
      </c>
      <c r="X21" s="196">
        <v>2.33</v>
      </c>
      <c r="Y21" s="196">
        <v>0</v>
      </c>
      <c r="Z21" s="196">
        <v>64.39</v>
      </c>
      <c r="AA21" s="196">
        <v>26.12</v>
      </c>
      <c r="AB21" s="196">
        <v>0</v>
      </c>
      <c r="AC21" s="196">
        <v>2.29</v>
      </c>
      <c r="AD21" s="196">
        <v>12.46</v>
      </c>
      <c r="AE21" s="196">
        <v>0</v>
      </c>
      <c r="AF21" s="196">
        <v>0</v>
      </c>
      <c r="AG21" s="196">
        <v>74.97</v>
      </c>
      <c r="AH21" s="196">
        <v>0</v>
      </c>
      <c r="AI21" s="196">
        <v>21.22</v>
      </c>
      <c r="AJ21" s="196">
        <v>0</v>
      </c>
      <c r="AK21" s="196">
        <v>15.59</v>
      </c>
      <c r="AL21" s="196">
        <v>0</v>
      </c>
      <c r="AM21" s="196">
        <v>0</v>
      </c>
      <c r="AN21" s="196">
        <v>0</v>
      </c>
      <c r="AO21" s="196">
        <v>392.99</v>
      </c>
      <c r="AP21" s="196">
        <v>0</v>
      </c>
      <c r="AQ21" s="196">
        <v>0</v>
      </c>
      <c r="AR21" s="196">
        <v>13.61</v>
      </c>
      <c r="AS21" s="196">
        <v>30.91</v>
      </c>
      <c r="AT21" s="196">
        <v>40.43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119.83</v>
      </c>
      <c r="L22" s="196">
        <v>-93</v>
      </c>
      <c r="M22" s="196">
        <v>2.29</v>
      </c>
      <c r="N22" s="196">
        <v>1.87</v>
      </c>
      <c r="O22" s="196">
        <v>2.63</v>
      </c>
      <c r="P22" s="196">
        <v>0.88</v>
      </c>
      <c r="Q22" s="196">
        <v>5.67</v>
      </c>
      <c r="R22" s="196">
        <v>13.97</v>
      </c>
      <c r="S22" s="196">
        <v>11.59</v>
      </c>
      <c r="T22" s="196">
        <v>0</v>
      </c>
      <c r="U22" s="196">
        <v>2.23</v>
      </c>
      <c r="V22" s="196">
        <v>6.32</v>
      </c>
      <c r="W22" s="196">
        <v>1.54</v>
      </c>
      <c r="X22" s="196">
        <v>2.33</v>
      </c>
      <c r="Y22" s="196">
        <v>0</v>
      </c>
      <c r="Z22" s="196">
        <v>45.1</v>
      </c>
      <c r="AA22" s="196">
        <v>26.12</v>
      </c>
      <c r="AB22" s="196">
        <v>0</v>
      </c>
      <c r="AC22" s="196">
        <v>2.29</v>
      </c>
      <c r="AD22" s="196">
        <v>12.46</v>
      </c>
      <c r="AE22" s="196">
        <v>0</v>
      </c>
      <c r="AF22" s="196">
        <v>0</v>
      </c>
      <c r="AG22" s="196">
        <v>74.97</v>
      </c>
      <c r="AH22" s="196">
        <v>0</v>
      </c>
      <c r="AI22" s="196">
        <v>21.22</v>
      </c>
      <c r="AJ22" s="196">
        <v>0</v>
      </c>
      <c r="AK22" s="196">
        <v>15.59</v>
      </c>
      <c r="AL22" s="196">
        <v>0</v>
      </c>
      <c r="AM22" s="196">
        <v>0</v>
      </c>
      <c r="AN22" s="196">
        <v>0</v>
      </c>
      <c r="AO22" s="196">
        <v>392.99</v>
      </c>
      <c r="AP22" s="196">
        <v>0</v>
      </c>
      <c r="AQ22" s="196">
        <v>0</v>
      </c>
      <c r="AR22" s="196">
        <v>13.61</v>
      </c>
      <c r="AS22" s="196">
        <v>30.91</v>
      </c>
      <c r="AT22" s="196">
        <v>40.43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119.83</v>
      </c>
      <c r="L23" s="196">
        <v>-93</v>
      </c>
      <c r="M23" s="196">
        <v>2.29</v>
      </c>
      <c r="N23" s="196">
        <v>1.87</v>
      </c>
      <c r="O23" s="196">
        <v>2.63</v>
      </c>
      <c r="P23" s="196">
        <v>0.88</v>
      </c>
      <c r="Q23" s="196">
        <v>5.67</v>
      </c>
      <c r="R23" s="196">
        <v>6.45</v>
      </c>
      <c r="S23" s="196">
        <v>11.59</v>
      </c>
      <c r="T23" s="196">
        <v>0</v>
      </c>
      <c r="U23" s="196">
        <v>2.23</v>
      </c>
      <c r="V23" s="196">
        <v>1.3</v>
      </c>
      <c r="W23" s="196">
        <v>0.71</v>
      </c>
      <c r="X23" s="196">
        <v>2.33</v>
      </c>
      <c r="Y23" s="196">
        <v>0</v>
      </c>
      <c r="Z23" s="196">
        <v>4.3899999999999997</v>
      </c>
      <c r="AA23" s="196">
        <v>26.12</v>
      </c>
      <c r="AB23" s="196">
        <v>0</v>
      </c>
      <c r="AC23" s="196">
        <v>2.29</v>
      </c>
      <c r="AD23" s="196">
        <v>12.46</v>
      </c>
      <c r="AE23" s="196">
        <v>0</v>
      </c>
      <c r="AF23" s="196">
        <v>0</v>
      </c>
      <c r="AG23" s="196">
        <v>74.97</v>
      </c>
      <c r="AH23" s="196">
        <v>0</v>
      </c>
      <c r="AI23" s="196">
        <v>21.22</v>
      </c>
      <c r="AJ23" s="196">
        <v>0</v>
      </c>
      <c r="AK23" s="196">
        <v>15.59</v>
      </c>
      <c r="AL23" s="196">
        <v>0</v>
      </c>
      <c r="AM23" s="196">
        <v>0</v>
      </c>
      <c r="AN23" s="196">
        <v>0</v>
      </c>
      <c r="AO23" s="196">
        <v>392.99</v>
      </c>
      <c r="AP23" s="196">
        <v>0</v>
      </c>
      <c r="AQ23" s="196">
        <v>0</v>
      </c>
      <c r="AR23" s="196">
        <v>13.61</v>
      </c>
      <c r="AS23" s="196">
        <v>30.91</v>
      </c>
      <c r="AT23" s="196">
        <v>40.43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95.73</v>
      </c>
      <c r="L24" s="196">
        <v>-93</v>
      </c>
      <c r="M24" s="196">
        <v>2.29</v>
      </c>
      <c r="N24" s="196">
        <v>1.87</v>
      </c>
      <c r="O24" s="196">
        <v>2.63</v>
      </c>
      <c r="P24" s="196">
        <v>0.88</v>
      </c>
      <c r="Q24" s="196">
        <v>5.67</v>
      </c>
      <c r="R24" s="196">
        <v>0.67</v>
      </c>
      <c r="S24" s="196">
        <v>11.59</v>
      </c>
      <c r="T24" s="196">
        <v>0</v>
      </c>
      <c r="U24" s="196">
        <v>2.23</v>
      </c>
      <c r="V24" s="196">
        <v>0.95</v>
      </c>
      <c r="W24" s="196">
        <v>0.71</v>
      </c>
      <c r="X24" s="196">
        <v>2.33</v>
      </c>
      <c r="Y24" s="196">
        <v>0</v>
      </c>
      <c r="Z24" s="196">
        <v>16.739999999999998</v>
      </c>
      <c r="AA24" s="196">
        <v>11.21</v>
      </c>
      <c r="AB24" s="196">
        <v>0</v>
      </c>
      <c r="AC24" s="196">
        <v>1.77</v>
      </c>
      <c r="AD24" s="196">
        <v>12.46</v>
      </c>
      <c r="AE24" s="196">
        <v>0</v>
      </c>
      <c r="AF24" s="196">
        <v>0</v>
      </c>
      <c r="AG24" s="196">
        <v>74.97</v>
      </c>
      <c r="AH24" s="196">
        <v>0</v>
      </c>
      <c r="AI24" s="196">
        <v>21.22</v>
      </c>
      <c r="AJ24" s="196">
        <v>0</v>
      </c>
      <c r="AK24" s="196">
        <v>15.59</v>
      </c>
      <c r="AL24" s="196">
        <v>0</v>
      </c>
      <c r="AM24" s="196">
        <v>0</v>
      </c>
      <c r="AN24" s="196">
        <v>0</v>
      </c>
      <c r="AO24" s="196">
        <v>392.99</v>
      </c>
      <c r="AP24" s="196">
        <v>0</v>
      </c>
      <c r="AQ24" s="196">
        <v>0</v>
      </c>
      <c r="AR24" s="196">
        <v>13.61</v>
      </c>
      <c r="AS24" s="196">
        <v>30.91</v>
      </c>
      <c r="AT24" s="196">
        <v>40.43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44.63</v>
      </c>
      <c r="L25" s="196">
        <v>-93</v>
      </c>
      <c r="M25" s="196">
        <v>2.29</v>
      </c>
      <c r="N25" s="196">
        <v>1.87</v>
      </c>
      <c r="O25" s="196">
        <v>2.63</v>
      </c>
      <c r="P25" s="196">
        <v>0.88</v>
      </c>
      <c r="Q25" s="196">
        <v>5.67</v>
      </c>
      <c r="R25" s="196">
        <v>0.67</v>
      </c>
      <c r="S25" s="196">
        <v>11.59</v>
      </c>
      <c r="T25" s="196">
        <v>0</v>
      </c>
      <c r="U25" s="196">
        <v>2.23</v>
      </c>
      <c r="V25" s="196">
        <v>0.56000000000000005</v>
      </c>
      <c r="W25" s="196">
        <v>0.71</v>
      </c>
      <c r="X25" s="196">
        <v>2.33</v>
      </c>
      <c r="Y25" s="196">
        <v>0</v>
      </c>
      <c r="Z25" s="196">
        <v>4.3899999999999997</v>
      </c>
      <c r="AA25" s="196">
        <v>1.42</v>
      </c>
      <c r="AB25" s="196">
        <v>0</v>
      </c>
      <c r="AC25" s="196">
        <v>1.77</v>
      </c>
      <c r="AD25" s="196">
        <v>12.46</v>
      </c>
      <c r="AE25" s="196">
        <v>0</v>
      </c>
      <c r="AF25" s="196">
        <v>0</v>
      </c>
      <c r="AG25" s="196">
        <v>74.97</v>
      </c>
      <c r="AH25" s="196">
        <v>0</v>
      </c>
      <c r="AI25" s="196">
        <v>21.22</v>
      </c>
      <c r="AJ25" s="196">
        <v>0</v>
      </c>
      <c r="AK25" s="196">
        <v>17.36</v>
      </c>
      <c r="AL25" s="196">
        <v>0</v>
      </c>
      <c r="AM25" s="196">
        <v>0</v>
      </c>
      <c r="AN25" s="196">
        <v>0</v>
      </c>
      <c r="AO25" s="196">
        <v>392.99</v>
      </c>
      <c r="AP25" s="196">
        <v>0</v>
      </c>
      <c r="AQ25" s="196">
        <v>0</v>
      </c>
      <c r="AR25" s="196">
        <v>13.61</v>
      </c>
      <c r="AS25" s="196">
        <v>30.91</v>
      </c>
      <c r="AT25" s="196">
        <v>40.43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9.15</v>
      </c>
      <c r="L26" s="196">
        <v>-106.5</v>
      </c>
      <c r="M26" s="196">
        <v>2.29</v>
      </c>
      <c r="N26" s="196">
        <v>1.87</v>
      </c>
      <c r="O26" s="196">
        <v>2.63</v>
      </c>
      <c r="P26" s="196">
        <v>0.88</v>
      </c>
      <c r="Q26" s="196">
        <v>0.32</v>
      </c>
      <c r="R26" s="196">
        <v>0.67</v>
      </c>
      <c r="S26" s="196">
        <v>11.59</v>
      </c>
      <c r="T26" s="196">
        <v>0</v>
      </c>
      <c r="U26" s="196">
        <v>2.23</v>
      </c>
      <c r="V26" s="196">
        <v>0.32</v>
      </c>
      <c r="W26" s="196">
        <v>0.71</v>
      </c>
      <c r="X26" s="196">
        <v>2.33</v>
      </c>
      <c r="Y26" s="196">
        <v>0</v>
      </c>
      <c r="Z26" s="196">
        <v>4.3899999999999997</v>
      </c>
      <c r="AA26" s="196">
        <v>1.42</v>
      </c>
      <c r="AB26" s="196">
        <v>0</v>
      </c>
      <c r="AC26" s="196">
        <v>1.77</v>
      </c>
      <c r="AD26" s="196">
        <v>12.46</v>
      </c>
      <c r="AE26" s="196">
        <v>0</v>
      </c>
      <c r="AF26" s="196">
        <v>0</v>
      </c>
      <c r="AG26" s="196">
        <v>74.97</v>
      </c>
      <c r="AH26" s="196">
        <v>0</v>
      </c>
      <c r="AI26" s="196">
        <v>21.22</v>
      </c>
      <c r="AJ26" s="196">
        <v>0</v>
      </c>
      <c r="AK26" s="196">
        <v>17.36</v>
      </c>
      <c r="AL26" s="196">
        <v>0</v>
      </c>
      <c r="AM26" s="196">
        <v>0</v>
      </c>
      <c r="AN26" s="196">
        <v>0</v>
      </c>
      <c r="AO26" s="196">
        <v>392.99</v>
      </c>
      <c r="AP26" s="196">
        <v>0</v>
      </c>
      <c r="AQ26" s="196">
        <v>0</v>
      </c>
      <c r="AR26" s="196">
        <v>13.61</v>
      </c>
      <c r="AS26" s="196">
        <v>30.91</v>
      </c>
      <c r="AT26" s="196">
        <v>40.43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9.15</v>
      </c>
      <c r="L27" s="196">
        <v>-139.12</v>
      </c>
      <c r="M27" s="196">
        <v>2.29</v>
      </c>
      <c r="N27" s="196">
        <v>1.87</v>
      </c>
      <c r="O27" s="196">
        <v>2.63</v>
      </c>
      <c r="P27" s="196">
        <v>0.88</v>
      </c>
      <c r="Q27" s="196">
        <v>0.33</v>
      </c>
      <c r="R27" s="196">
        <v>0.67</v>
      </c>
      <c r="S27" s="196">
        <v>11.59</v>
      </c>
      <c r="T27" s="196">
        <v>0</v>
      </c>
      <c r="U27" s="196">
        <v>2.23</v>
      </c>
      <c r="V27" s="196">
        <v>0.32</v>
      </c>
      <c r="W27" s="196">
        <v>0.71</v>
      </c>
      <c r="X27" s="196">
        <v>2.2599999999999998</v>
      </c>
      <c r="Y27" s="196">
        <v>0</v>
      </c>
      <c r="Z27" s="196">
        <v>4.3899999999999997</v>
      </c>
      <c r="AA27" s="196">
        <v>1.42</v>
      </c>
      <c r="AB27" s="196">
        <v>0</v>
      </c>
      <c r="AC27" s="196">
        <v>1.77</v>
      </c>
      <c r="AD27" s="196">
        <v>12.46</v>
      </c>
      <c r="AE27" s="196">
        <v>0</v>
      </c>
      <c r="AF27" s="196">
        <v>0</v>
      </c>
      <c r="AG27" s="196">
        <v>74.97</v>
      </c>
      <c r="AH27" s="196">
        <v>0</v>
      </c>
      <c r="AI27" s="196">
        <v>21.22</v>
      </c>
      <c r="AJ27" s="196">
        <v>0</v>
      </c>
      <c r="AK27" s="196">
        <v>17.36</v>
      </c>
      <c r="AL27" s="196">
        <v>0</v>
      </c>
      <c r="AM27" s="196">
        <v>0</v>
      </c>
      <c r="AN27" s="196">
        <v>0</v>
      </c>
      <c r="AO27" s="196">
        <v>392.99</v>
      </c>
      <c r="AP27" s="196">
        <v>0</v>
      </c>
      <c r="AQ27" s="196">
        <v>0</v>
      </c>
      <c r="AR27" s="196">
        <v>13.61</v>
      </c>
      <c r="AS27" s="196">
        <v>30.81</v>
      </c>
      <c r="AT27" s="196">
        <v>40.43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9.15</v>
      </c>
      <c r="L28" s="196">
        <v>-187.58</v>
      </c>
      <c r="M28" s="196">
        <v>2.29</v>
      </c>
      <c r="N28" s="196">
        <v>1.87</v>
      </c>
      <c r="O28" s="196">
        <v>2.63</v>
      </c>
      <c r="P28" s="196">
        <v>0.88</v>
      </c>
      <c r="Q28" s="196">
        <v>0.33</v>
      </c>
      <c r="R28" s="196">
        <v>0.67</v>
      </c>
      <c r="S28" s="196">
        <v>11.59</v>
      </c>
      <c r="T28" s="196">
        <v>0</v>
      </c>
      <c r="U28" s="196">
        <v>2.23</v>
      </c>
      <c r="V28" s="196">
        <v>0.32</v>
      </c>
      <c r="W28" s="196">
        <v>0.71</v>
      </c>
      <c r="X28" s="196">
        <v>2.33</v>
      </c>
      <c r="Y28" s="196">
        <v>0</v>
      </c>
      <c r="Z28" s="196">
        <v>4.3899999999999997</v>
      </c>
      <c r="AA28" s="196">
        <v>1.42</v>
      </c>
      <c r="AB28" s="196">
        <v>0</v>
      </c>
      <c r="AC28" s="196">
        <v>1.77</v>
      </c>
      <c r="AD28" s="196">
        <v>12.46</v>
      </c>
      <c r="AE28" s="196">
        <v>0</v>
      </c>
      <c r="AF28" s="196">
        <v>0</v>
      </c>
      <c r="AG28" s="196">
        <v>74.97</v>
      </c>
      <c r="AH28" s="196">
        <v>0</v>
      </c>
      <c r="AI28" s="196">
        <v>21.22</v>
      </c>
      <c r="AJ28" s="196">
        <v>0</v>
      </c>
      <c r="AK28" s="196">
        <v>17.36</v>
      </c>
      <c r="AL28" s="196">
        <v>0</v>
      </c>
      <c r="AM28" s="196">
        <v>0</v>
      </c>
      <c r="AN28" s="196">
        <v>0</v>
      </c>
      <c r="AO28" s="196">
        <v>392.99</v>
      </c>
      <c r="AP28" s="196">
        <v>0</v>
      </c>
      <c r="AQ28" s="196">
        <v>0</v>
      </c>
      <c r="AR28" s="196">
        <v>13.61</v>
      </c>
      <c r="AS28" s="196">
        <v>30.81</v>
      </c>
      <c r="AT28" s="196">
        <v>40.43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9.15</v>
      </c>
      <c r="L29" s="196">
        <v>-186.36</v>
      </c>
      <c r="M29" s="196">
        <v>2.29</v>
      </c>
      <c r="N29" s="196">
        <v>1.87</v>
      </c>
      <c r="O29" s="196">
        <v>2.63</v>
      </c>
      <c r="P29" s="196">
        <v>0.88</v>
      </c>
      <c r="Q29" s="196">
        <v>0.33</v>
      </c>
      <c r="R29" s="196">
        <v>0.67</v>
      </c>
      <c r="S29" s="196">
        <v>11.59</v>
      </c>
      <c r="T29" s="196">
        <v>0</v>
      </c>
      <c r="U29" s="196">
        <v>2.23</v>
      </c>
      <c r="V29" s="196">
        <v>0.32</v>
      </c>
      <c r="W29" s="196">
        <v>0.71</v>
      </c>
      <c r="X29" s="196">
        <v>2.33</v>
      </c>
      <c r="Y29" s="196">
        <v>0</v>
      </c>
      <c r="Z29" s="196">
        <v>4.3899999999999997</v>
      </c>
      <c r="AA29" s="196">
        <v>1.42</v>
      </c>
      <c r="AB29" s="196">
        <v>0</v>
      </c>
      <c r="AC29" s="196">
        <v>1.77</v>
      </c>
      <c r="AD29" s="196">
        <v>12.46</v>
      </c>
      <c r="AE29" s="196">
        <v>0</v>
      </c>
      <c r="AF29" s="196">
        <v>0</v>
      </c>
      <c r="AG29" s="196">
        <v>74.97</v>
      </c>
      <c r="AH29" s="196">
        <v>0</v>
      </c>
      <c r="AI29" s="196">
        <v>21.22</v>
      </c>
      <c r="AJ29" s="196">
        <v>0</v>
      </c>
      <c r="AK29" s="196">
        <v>17.36</v>
      </c>
      <c r="AL29" s="196">
        <v>0</v>
      </c>
      <c r="AM29" s="196">
        <v>0</v>
      </c>
      <c r="AN29" s="196">
        <v>0</v>
      </c>
      <c r="AO29" s="196">
        <v>392.99</v>
      </c>
      <c r="AP29" s="196">
        <v>0</v>
      </c>
      <c r="AQ29" s="196">
        <v>0</v>
      </c>
      <c r="AR29" s="196">
        <v>13.61</v>
      </c>
      <c r="AS29" s="196">
        <v>30.81</v>
      </c>
      <c r="AT29" s="196">
        <v>40.43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9.15</v>
      </c>
      <c r="L30" s="196">
        <v>-184.43</v>
      </c>
      <c r="M30" s="196">
        <v>2.29</v>
      </c>
      <c r="N30" s="196">
        <v>1.87</v>
      </c>
      <c r="O30" s="196">
        <v>2.63</v>
      </c>
      <c r="P30" s="196">
        <v>0.88</v>
      </c>
      <c r="Q30" s="196">
        <v>2.57</v>
      </c>
      <c r="R30" s="196">
        <v>0.67</v>
      </c>
      <c r="S30" s="196">
        <v>11.59</v>
      </c>
      <c r="T30" s="196">
        <v>0</v>
      </c>
      <c r="U30" s="196">
        <v>2.23</v>
      </c>
      <c r="V30" s="196">
        <v>0.32</v>
      </c>
      <c r="W30" s="196">
        <v>0.71</v>
      </c>
      <c r="X30" s="196">
        <v>2.33</v>
      </c>
      <c r="Y30" s="196">
        <v>0</v>
      </c>
      <c r="Z30" s="196">
        <v>4.3899999999999997</v>
      </c>
      <c r="AA30" s="196">
        <v>1.42</v>
      </c>
      <c r="AB30" s="196">
        <v>0</v>
      </c>
      <c r="AC30" s="196">
        <v>1.77</v>
      </c>
      <c r="AD30" s="196">
        <v>12.46</v>
      </c>
      <c r="AE30" s="196">
        <v>0</v>
      </c>
      <c r="AF30" s="196">
        <v>0</v>
      </c>
      <c r="AG30" s="196">
        <v>74.97</v>
      </c>
      <c r="AH30" s="196">
        <v>0</v>
      </c>
      <c r="AI30" s="196">
        <v>21.22</v>
      </c>
      <c r="AJ30" s="196">
        <v>0</v>
      </c>
      <c r="AK30" s="196">
        <v>17.36</v>
      </c>
      <c r="AL30" s="196">
        <v>0</v>
      </c>
      <c r="AM30" s="196">
        <v>0</v>
      </c>
      <c r="AN30" s="196">
        <v>0</v>
      </c>
      <c r="AO30" s="196">
        <v>392.99</v>
      </c>
      <c r="AP30" s="196">
        <v>0</v>
      </c>
      <c r="AQ30" s="196">
        <v>0</v>
      </c>
      <c r="AR30" s="196">
        <v>13.61</v>
      </c>
      <c r="AS30" s="196">
        <v>30.81</v>
      </c>
      <c r="AT30" s="196">
        <v>40.43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9.15</v>
      </c>
      <c r="L31" s="196">
        <v>-183.85</v>
      </c>
      <c r="M31" s="196">
        <v>2.29</v>
      </c>
      <c r="N31" s="196">
        <v>1.87</v>
      </c>
      <c r="O31" s="196">
        <v>2.63</v>
      </c>
      <c r="P31" s="196">
        <v>0.88</v>
      </c>
      <c r="Q31" s="196">
        <v>0.33</v>
      </c>
      <c r="R31" s="196">
        <v>0.67</v>
      </c>
      <c r="S31" s="196">
        <v>11.59</v>
      </c>
      <c r="T31" s="196">
        <v>0</v>
      </c>
      <c r="U31" s="196">
        <v>2.23</v>
      </c>
      <c r="V31" s="196">
        <v>0.32</v>
      </c>
      <c r="W31" s="196">
        <v>0.71</v>
      </c>
      <c r="X31" s="196">
        <v>2.33</v>
      </c>
      <c r="Y31" s="196">
        <v>0</v>
      </c>
      <c r="Z31" s="196">
        <v>4.3899999999999997</v>
      </c>
      <c r="AA31" s="196">
        <v>1.42</v>
      </c>
      <c r="AB31" s="196">
        <v>0</v>
      </c>
      <c r="AC31" s="196">
        <v>2.29</v>
      </c>
      <c r="AD31" s="196">
        <v>12.46</v>
      </c>
      <c r="AE31" s="196">
        <v>0</v>
      </c>
      <c r="AF31" s="196">
        <v>0</v>
      </c>
      <c r="AG31" s="196">
        <v>74.97</v>
      </c>
      <c r="AH31" s="196">
        <v>0</v>
      </c>
      <c r="AI31" s="196">
        <v>21.22</v>
      </c>
      <c r="AJ31" s="196">
        <v>0</v>
      </c>
      <c r="AK31" s="196">
        <v>17.36</v>
      </c>
      <c r="AL31" s="196">
        <v>0</v>
      </c>
      <c r="AM31" s="196">
        <v>0</v>
      </c>
      <c r="AN31" s="196">
        <v>0</v>
      </c>
      <c r="AO31" s="196">
        <v>392.99</v>
      </c>
      <c r="AP31" s="196">
        <v>0</v>
      </c>
      <c r="AQ31" s="196">
        <v>0</v>
      </c>
      <c r="AR31" s="196">
        <v>13.61</v>
      </c>
      <c r="AS31" s="196">
        <v>30.81</v>
      </c>
      <c r="AT31" s="196">
        <v>40.43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9.15</v>
      </c>
      <c r="L32" s="196">
        <v>-183.85</v>
      </c>
      <c r="M32" s="196">
        <v>2.29</v>
      </c>
      <c r="N32" s="196">
        <v>1.87</v>
      </c>
      <c r="O32" s="196">
        <v>2.63</v>
      </c>
      <c r="P32" s="196">
        <v>0.88</v>
      </c>
      <c r="Q32" s="196">
        <v>0.33</v>
      </c>
      <c r="R32" s="196">
        <v>0.67</v>
      </c>
      <c r="S32" s="196">
        <v>11.59</v>
      </c>
      <c r="T32" s="196">
        <v>0</v>
      </c>
      <c r="U32" s="196">
        <v>2.23</v>
      </c>
      <c r="V32" s="196">
        <v>0.32</v>
      </c>
      <c r="W32" s="196">
        <v>0.71</v>
      </c>
      <c r="X32" s="196">
        <v>2.33</v>
      </c>
      <c r="Y32" s="196">
        <v>0</v>
      </c>
      <c r="Z32" s="196">
        <v>4.3899999999999997</v>
      </c>
      <c r="AA32" s="196">
        <v>1.42</v>
      </c>
      <c r="AB32" s="196">
        <v>0</v>
      </c>
      <c r="AC32" s="196">
        <v>2.29</v>
      </c>
      <c r="AD32" s="196">
        <v>12.46</v>
      </c>
      <c r="AE32" s="196">
        <v>0</v>
      </c>
      <c r="AF32" s="196">
        <v>0</v>
      </c>
      <c r="AG32" s="196">
        <v>74.97</v>
      </c>
      <c r="AH32" s="196">
        <v>0</v>
      </c>
      <c r="AI32" s="196">
        <v>21.22</v>
      </c>
      <c r="AJ32" s="196">
        <v>0</v>
      </c>
      <c r="AK32" s="196">
        <v>17.36</v>
      </c>
      <c r="AL32" s="196">
        <v>0</v>
      </c>
      <c r="AM32" s="196">
        <v>0</v>
      </c>
      <c r="AN32" s="196">
        <v>0</v>
      </c>
      <c r="AO32" s="196">
        <v>392.99</v>
      </c>
      <c r="AP32" s="196">
        <v>0</v>
      </c>
      <c r="AQ32" s="196">
        <v>0</v>
      </c>
      <c r="AR32" s="196">
        <v>13.61</v>
      </c>
      <c r="AS32" s="196">
        <v>30.81</v>
      </c>
      <c r="AT32" s="196">
        <v>40.43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9.15</v>
      </c>
      <c r="L33" s="196">
        <v>-184.14</v>
      </c>
      <c r="M33" s="196">
        <v>2.29</v>
      </c>
      <c r="N33" s="196">
        <v>1.87</v>
      </c>
      <c r="O33" s="196">
        <v>2.63</v>
      </c>
      <c r="P33" s="196">
        <v>0.88</v>
      </c>
      <c r="Q33" s="196">
        <v>0.32</v>
      </c>
      <c r="R33" s="196">
        <v>0.67</v>
      </c>
      <c r="S33" s="196">
        <v>11.59</v>
      </c>
      <c r="T33" s="196">
        <v>0</v>
      </c>
      <c r="U33" s="196">
        <v>2.23</v>
      </c>
      <c r="V33" s="196">
        <v>0.32</v>
      </c>
      <c r="W33" s="196">
        <v>0.71</v>
      </c>
      <c r="X33" s="196">
        <v>2.33</v>
      </c>
      <c r="Y33" s="196">
        <v>0</v>
      </c>
      <c r="Z33" s="196">
        <v>4.3899999999999997</v>
      </c>
      <c r="AA33" s="196">
        <v>1.42</v>
      </c>
      <c r="AB33" s="196">
        <v>0</v>
      </c>
      <c r="AC33" s="196">
        <v>2.29</v>
      </c>
      <c r="AD33" s="196">
        <v>12.46</v>
      </c>
      <c r="AE33" s="196">
        <v>0</v>
      </c>
      <c r="AF33" s="196">
        <v>0</v>
      </c>
      <c r="AG33" s="196">
        <v>74.97</v>
      </c>
      <c r="AH33" s="196">
        <v>0</v>
      </c>
      <c r="AI33" s="196">
        <v>21.22</v>
      </c>
      <c r="AJ33" s="196">
        <v>0</v>
      </c>
      <c r="AK33" s="196">
        <v>24.61</v>
      </c>
      <c r="AL33" s="196">
        <v>0</v>
      </c>
      <c r="AM33" s="196">
        <v>0</v>
      </c>
      <c r="AN33" s="196">
        <v>0</v>
      </c>
      <c r="AO33" s="196">
        <v>392.99</v>
      </c>
      <c r="AP33" s="196">
        <v>0</v>
      </c>
      <c r="AQ33" s="196">
        <v>0</v>
      </c>
      <c r="AR33" s="196">
        <v>13.61</v>
      </c>
      <c r="AS33" s="196">
        <v>30.81</v>
      </c>
      <c r="AT33" s="196">
        <v>40.43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9.15</v>
      </c>
      <c r="L34" s="196">
        <v>-184.14</v>
      </c>
      <c r="M34" s="196">
        <v>2.29</v>
      </c>
      <c r="N34" s="196">
        <v>1.87</v>
      </c>
      <c r="O34" s="196">
        <v>2.63</v>
      </c>
      <c r="P34" s="196">
        <v>0.88</v>
      </c>
      <c r="Q34" s="196">
        <v>0.32</v>
      </c>
      <c r="R34" s="196">
        <v>0.67</v>
      </c>
      <c r="S34" s="196">
        <v>11.59</v>
      </c>
      <c r="T34" s="196">
        <v>0</v>
      </c>
      <c r="U34" s="196">
        <v>2.23</v>
      </c>
      <c r="V34" s="196">
        <v>0.32</v>
      </c>
      <c r="W34" s="196">
        <v>0.71</v>
      </c>
      <c r="X34" s="196">
        <v>2.33</v>
      </c>
      <c r="Y34" s="196">
        <v>0</v>
      </c>
      <c r="Z34" s="196">
        <v>4.3899999999999997</v>
      </c>
      <c r="AA34" s="196">
        <v>1.42</v>
      </c>
      <c r="AB34" s="196">
        <v>0</v>
      </c>
      <c r="AC34" s="196">
        <v>2.29</v>
      </c>
      <c r="AD34" s="196">
        <v>12.46</v>
      </c>
      <c r="AE34" s="196">
        <v>0</v>
      </c>
      <c r="AF34" s="196">
        <v>0</v>
      </c>
      <c r="AG34" s="196">
        <v>74.97</v>
      </c>
      <c r="AH34" s="196">
        <v>0</v>
      </c>
      <c r="AI34" s="196">
        <v>21.22</v>
      </c>
      <c r="AJ34" s="196">
        <v>0</v>
      </c>
      <c r="AK34" s="196">
        <v>17.55</v>
      </c>
      <c r="AL34" s="196">
        <v>0</v>
      </c>
      <c r="AM34" s="196">
        <v>0</v>
      </c>
      <c r="AN34" s="196">
        <v>0</v>
      </c>
      <c r="AO34" s="196">
        <v>392.99</v>
      </c>
      <c r="AP34" s="196">
        <v>0</v>
      </c>
      <c r="AQ34" s="196">
        <v>0</v>
      </c>
      <c r="AR34" s="196">
        <v>13.61</v>
      </c>
      <c r="AS34" s="196">
        <v>30.81</v>
      </c>
      <c r="AT34" s="196">
        <v>40.43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9.15</v>
      </c>
      <c r="L35" s="196">
        <v>-184.14</v>
      </c>
      <c r="M35" s="196">
        <v>2.29</v>
      </c>
      <c r="N35" s="196">
        <v>1.87</v>
      </c>
      <c r="O35" s="196">
        <v>2.63</v>
      </c>
      <c r="P35" s="196">
        <v>0.88</v>
      </c>
      <c r="Q35" s="196">
        <v>0.32</v>
      </c>
      <c r="R35" s="196">
        <v>0.67</v>
      </c>
      <c r="S35" s="196">
        <v>11.59</v>
      </c>
      <c r="T35" s="196">
        <v>0</v>
      </c>
      <c r="U35" s="196">
        <v>2.23</v>
      </c>
      <c r="V35" s="196">
        <v>0.32</v>
      </c>
      <c r="W35" s="196">
        <v>0.71</v>
      </c>
      <c r="X35" s="196">
        <v>2.33</v>
      </c>
      <c r="Y35" s="196">
        <v>0</v>
      </c>
      <c r="Z35" s="196">
        <v>4.3899999999999997</v>
      </c>
      <c r="AA35" s="196">
        <v>1.42</v>
      </c>
      <c r="AB35" s="196">
        <v>0</v>
      </c>
      <c r="AC35" s="196">
        <v>2.29</v>
      </c>
      <c r="AD35" s="196">
        <v>12.46</v>
      </c>
      <c r="AE35" s="196">
        <v>0</v>
      </c>
      <c r="AF35" s="196">
        <v>0</v>
      </c>
      <c r="AG35" s="196">
        <v>74.97</v>
      </c>
      <c r="AH35" s="196">
        <v>0</v>
      </c>
      <c r="AI35" s="196">
        <v>21.22</v>
      </c>
      <c r="AJ35" s="196">
        <v>0</v>
      </c>
      <c r="AK35" s="196">
        <v>17.55</v>
      </c>
      <c r="AL35" s="196">
        <v>0</v>
      </c>
      <c r="AM35" s="196">
        <v>0</v>
      </c>
      <c r="AN35" s="196">
        <v>0</v>
      </c>
      <c r="AO35" s="196">
        <v>392.99</v>
      </c>
      <c r="AP35" s="196">
        <v>0</v>
      </c>
      <c r="AQ35" s="196">
        <v>0</v>
      </c>
      <c r="AR35" s="196">
        <v>13.37</v>
      </c>
      <c r="AS35" s="196">
        <v>30.81</v>
      </c>
      <c r="AT35" s="196">
        <v>40.43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9.15</v>
      </c>
      <c r="L36" s="196">
        <v>-184.14</v>
      </c>
      <c r="M36" s="196">
        <v>2.29</v>
      </c>
      <c r="N36" s="196">
        <v>1.87</v>
      </c>
      <c r="O36" s="196">
        <v>2.63</v>
      </c>
      <c r="P36" s="196">
        <v>0.88</v>
      </c>
      <c r="Q36" s="196">
        <v>0.32</v>
      </c>
      <c r="R36" s="196">
        <v>0.67</v>
      </c>
      <c r="S36" s="196">
        <v>11.59</v>
      </c>
      <c r="T36" s="196">
        <v>0</v>
      </c>
      <c r="U36" s="196">
        <v>2.23</v>
      </c>
      <c r="V36" s="196">
        <v>0.32</v>
      </c>
      <c r="W36" s="196">
        <v>0.71</v>
      </c>
      <c r="X36" s="196">
        <v>2.33</v>
      </c>
      <c r="Y36" s="196">
        <v>0</v>
      </c>
      <c r="Z36" s="196">
        <v>4.3899999999999997</v>
      </c>
      <c r="AA36" s="196">
        <v>1.42</v>
      </c>
      <c r="AB36" s="196">
        <v>0</v>
      </c>
      <c r="AC36" s="196">
        <v>2.29</v>
      </c>
      <c r="AD36" s="196">
        <v>12.46</v>
      </c>
      <c r="AE36" s="196">
        <v>0</v>
      </c>
      <c r="AF36" s="196">
        <v>0</v>
      </c>
      <c r="AG36" s="196">
        <v>74.97</v>
      </c>
      <c r="AH36" s="196">
        <v>0</v>
      </c>
      <c r="AI36" s="196">
        <v>21.22</v>
      </c>
      <c r="AJ36" s="196">
        <v>0</v>
      </c>
      <c r="AK36" s="196">
        <v>17.55</v>
      </c>
      <c r="AL36" s="196">
        <v>0</v>
      </c>
      <c r="AM36" s="196">
        <v>0</v>
      </c>
      <c r="AN36" s="196">
        <v>0</v>
      </c>
      <c r="AO36" s="196">
        <v>392.99</v>
      </c>
      <c r="AP36" s="196">
        <v>0</v>
      </c>
      <c r="AQ36" s="196">
        <v>0</v>
      </c>
      <c r="AR36" s="196">
        <v>13.37</v>
      </c>
      <c r="AS36" s="196">
        <v>30.81</v>
      </c>
      <c r="AT36" s="196">
        <v>40.43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9.15</v>
      </c>
      <c r="L37" s="196">
        <v>-184.75</v>
      </c>
      <c r="M37" s="196">
        <v>2.29</v>
      </c>
      <c r="N37" s="196">
        <v>1.87</v>
      </c>
      <c r="O37" s="196">
        <v>2.63</v>
      </c>
      <c r="P37" s="196">
        <v>0.88</v>
      </c>
      <c r="Q37" s="196">
        <v>0.33</v>
      </c>
      <c r="R37" s="196">
        <v>0.67</v>
      </c>
      <c r="S37" s="196">
        <v>11.59</v>
      </c>
      <c r="T37" s="196">
        <v>0</v>
      </c>
      <c r="U37" s="196">
        <v>2.23</v>
      </c>
      <c r="V37" s="196">
        <v>0.32</v>
      </c>
      <c r="W37" s="196">
        <v>0.71</v>
      </c>
      <c r="X37" s="196">
        <v>2.33</v>
      </c>
      <c r="Y37" s="196">
        <v>0</v>
      </c>
      <c r="Z37" s="196">
        <v>4.3899999999999997</v>
      </c>
      <c r="AA37" s="196">
        <v>1.42</v>
      </c>
      <c r="AB37" s="196">
        <v>0</v>
      </c>
      <c r="AC37" s="196">
        <v>3.99</v>
      </c>
      <c r="AD37" s="196">
        <v>12.46</v>
      </c>
      <c r="AE37" s="196">
        <v>0</v>
      </c>
      <c r="AF37" s="196">
        <v>0</v>
      </c>
      <c r="AG37" s="196">
        <v>74.97</v>
      </c>
      <c r="AH37" s="196">
        <v>0</v>
      </c>
      <c r="AI37" s="196">
        <v>21.22</v>
      </c>
      <c r="AJ37" s="196">
        <v>0</v>
      </c>
      <c r="AK37" s="196">
        <v>17.55</v>
      </c>
      <c r="AL37" s="196">
        <v>0</v>
      </c>
      <c r="AM37" s="196">
        <v>0</v>
      </c>
      <c r="AN37" s="196">
        <v>0</v>
      </c>
      <c r="AO37" s="196">
        <v>392.99</v>
      </c>
      <c r="AP37" s="196">
        <v>0</v>
      </c>
      <c r="AQ37" s="196">
        <v>0</v>
      </c>
      <c r="AR37" s="196">
        <v>13.37</v>
      </c>
      <c r="AS37" s="196">
        <v>30.81</v>
      </c>
      <c r="AT37" s="196">
        <v>40.43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9.15</v>
      </c>
      <c r="L38" s="196">
        <v>-184.75</v>
      </c>
      <c r="M38" s="196">
        <v>2.29</v>
      </c>
      <c r="N38" s="196">
        <v>1.87</v>
      </c>
      <c r="O38" s="196">
        <v>2.63</v>
      </c>
      <c r="P38" s="196">
        <v>0.88</v>
      </c>
      <c r="Q38" s="196">
        <v>0.33</v>
      </c>
      <c r="R38" s="196">
        <v>0.67</v>
      </c>
      <c r="S38" s="196">
        <v>11.59</v>
      </c>
      <c r="T38" s="196">
        <v>0</v>
      </c>
      <c r="U38" s="196">
        <v>2.23</v>
      </c>
      <c r="V38" s="196">
        <v>0.32</v>
      </c>
      <c r="W38" s="196">
        <v>0.71</v>
      </c>
      <c r="X38" s="196">
        <v>2.33</v>
      </c>
      <c r="Y38" s="196">
        <v>0</v>
      </c>
      <c r="Z38" s="196">
        <v>4.3899999999999997</v>
      </c>
      <c r="AA38" s="196">
        <v>1.42</v>
      </c>
      <c r="AB38" s="196">
        <v>0</v>
      </c>
      <c r="AC38" s="196">
        <v>3.99</v>
      </c>
      <c r="AD38" s="196">
        <v>12.46</v>
      </c>
      <c r="AE38" s="196">
        <v>0</v>
      </c>
      <c r="AF38" s="196">
        <v>0</v>
      </c>
      <c r="AG38" s="196">
        <v>74.97</v>
      </c>
      <c r="AH38" s="196">
        <v>0</v>
      </c>
      <c r="AI38" s="196">
        <v>21.22</v>
      </c>
      <c r="AJ38" s="196">
        <v>0</v>
      </c>
      <c r="AK38" s="196">
        <v>17.55</v>
      </c>
      <c r="AL38" s="196">
        <v>0</v>
      </c>
      <c r="AM38" s="196">
        <v>0</v>
      </c>
      <c r="AN38" s="196">
        <v>0</v>
      </c>
      <c r="AO38" s="196">
        <v>392.99</v>
      </c>
      <c r="AP38" s="196">
        <v>0</v>
      </c>
      <c r="AQ38" s="196">
        <v>0</v>
      </c>
      <c r="AR38" s="196">
        <v>13.37</v>
      </c>
      <c r="AS38" s="196">
        <v>30.81</v>
      </c>
      <c r="AT38" s="196">
        <v>40.43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9.15</v>
      </c>
      <c r="L39" s="196">
        <v>-184.75</v>
      </c>
      <c r="M39" s="196">
        <v>2.29</v>
      </c>
      <c r="N39" s="196">
        <v>1.87</v>
      </c>
      <c r="O39" s="196">
        <v>2.63</v>
      </c>
      <c r="P39" s="196">
        <v>0.88</v>
      </c>
      <c r="Q39" s="196">
        <v>0.32</v>
      </c>
      <c r="R39" s="196">
        <v>0.67</v>
      </c>
      <c r="S39" s="196">
        <v>11.59</v>
      </c>
      <c r="T39" s="196">
        <v>0</v>
      </c>
      <c r="U39" s="196">
        <v>2.23</v>
      </c>
      <c r="V39" s="196">
        <v>0.32</v>
      </c>
      <c r="W39" s="196">
        <v>0.71</v>
      </c>
      <c r="X39" s="196">
        <v>2.33</v>
      </c>
      <c r="Y39" s="196">
        <v>0</v>
      </c>
      <c r="Z39" s="196">
        <v>4.3899999999999997</v>
      </c>
      <c r="AA39" s="196">
        <v>1.42</v>
      </c>
      <c r="AB39" s="196">
        <v>0</v>
      </c>
      <c r="AC39" s="196">
        <v>3.99</v>
      </c>
      <c r="AD39" s="196">
        <v>12.46</v>
      </c>
      <c r="AE39" s="196">
        <v>0</v>
      </c>
      <c r="AF39" s="196">
        <v>0</v>
      </c>
      <c r="AG39" s="196">
        <v>74.97</v>
      </c>
      <c r="AH39" s="196">
        <v>0</v>
      </c>
      <c r="AI39" s="196">
        <v>21.22</v>
      </c>
      <c r="AJ39" s="196">
        <v>0</v>
      </c>
      <c r="AK39" s="196">
        <v>17.55</v>
      </c>
      <c r="AL39" s="196">
        <v>0</v>
      </c>
      <c r="AM39" s="196">
        <v>0</v>
      </c>
      <c r="AN39" s="196">
        <v>0</v>
      </c>
      <c r="AO39" s="196">
        <v>392.99</v>
      </c>
      <c r="AP39" s="196">
        <v>0</v>
      </c>
      <c r="AQ39" s="196">
        <v>0</v>
      </c>
      <c r="AR39" s="196">
        <v>13.37</v>
      </c>
      <c r="AS39" s="196">
        <v>30.81</v>
      </c>
      <c r="AT39" s="196">
        <v>40.43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9.15</v>
      </c>
      <c r="L40" s="196">
        <v>-183.85</v>
      </c>
      <c r="M40" s="196">
        <v>2.29</v>
      </c>
      <c r="N40" s="196">
        <v>1.87</v>
      </c>
      <c r="O40" s="196">
        <v>2.63</v>
      </c>
      <c r="P40" s="196">
        <v>0.88</v>
      </c>
      <c r="Q40" s="196">
        <v>1.65</v>
      </c>
      <c r="R40" s="196">
        <v>0.67</v>
      </c>
      <c r="S40" s="196">
        <v>11.59</v>
      </c>
      <c r="T40" s="196">
        <v>0</v>
      </c>
      <c r="U40" s="196">
        <v>2.23</v>
      </c>
      <c r="V40" s="196">
        <v>0.32</v>
      </c>
      <c r="W40" s="196">
        <v>0.71</v>
      </c>
      <c r="X40" s="196">
        <v>2.33</v>
      </c>
      <c r="Y40" s="196">
        <v>0</v>
      </c>
      <c r="Z40" s="196">
        <v>4.3899999999999997</v>
      </c>
      <c r="AA40" s="196">
        <v>1.42</v>
      </c>
      <c r="AB40" s="196">
        <v>0</v>
      </c>
      <c r="AC40" s="196">
        <v>3.99</v>
      </c>
      <c r="AD40" s="196">
        <v>12.46</v>
      </c>
      <c r="AE40" s="196">
        <v>0</v>
      </c>
      <c r="AF40" s="196">
        <v>0</v>
      </c>
      <c r="AG40" s="196">
        <v>74.97</v>
      </c>
      <c r="AH40" s="196">
        <v>0</v>
      </c>
      <c r="AI40" s="196">
        <v>21.22</v>
      </c>
      <c r="AJ40" s="196">
        <v>0</v>
      </c>
      <c r="AK40" s="196">
        <v>20.9</v>
      </c>
      <c r="AL40" s="196">
        <v>0</v>
      </c>
      <c r="AM40" s="196">
        <v>0</v>
      </c>
      <c r="AN40" s="196">
        <v>0</v>
      </c>
      <c r="AO40" s="196">
        <v>392.99</v>
      </c>
      <c r="AP40" s="196">
        <v>0</v>
      </c>
      <c r="AQ40" s="196">
        <v>0</v>
      </c>
      <c r="AR40" s="196">
        <v>13.37</v>
      </c>
      <c r="AS40" s="196">
        <v>30.81</v>
      </c>
      <c r="AT40" s="196">
        <v>40.43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9.15</v>
      </c>
      <c r="L41" s="196">
        <v>-183.85</v>
      </c>
      <c r="M41" s="196">
        <v>2.29</v>
      </c>
      <c r="N41" s="196">
        <v>1.87</v>
      </c>
      <c r="O41" s="196">
        <v>2.63</v>
      </c>
      <c r="P41" s="196">
        <v>0.88</v>
      </c>
      <c r="Q41" s="196">
        <v>1.65</v>
      </c>
      <c r="R41" s="196">
        <v>0.67</v>
      </c>
      <c r="S41" s="196">
        <v>11.59</v>
      </c>
      <c r="T41" s="196">
        <v>0</v>
      </c>
      <c r="U41" s="196">
        <v>2.23</v>
      </c>
      <c r="V41" s="196">
        <v>0.32</v>
      </c>
      <c r="W41" s="196">
        <v>0.71</v>
      </c>
      <c r="X41" s="196">
        <v>2.33</v>
      </c>
      <c r="Y41" s="196">
        <v>0</v>
      </c>
      <c r="Z41" s="196">
        <v>4.3899999999999997</v>
      </c>
      <c r="AA41" s="196">
        <v>1.42</v>
      </c>
      <c r="AB41" s="196">
        <v>0</v>
      </c>
      <c r="AC41" s="196">
        <v>2.99</v>
      </c>
      <c r="AD41" s="196">
        <v>12.46</v>
      </c>
      <c r="AE41" s="196">
        <v>0</v>
      </c>
      <c r="AF41" s="196">
        <v>0</v>
      </c>
      <c r="AG41" s="196">
        <v>74.97</v>
      </c>
      <c r="AH41" s="196">
        <v>0</v>
      </c>
      <c r="AI41" s="196">
        <v>21.22</v>
      </c>
      <c r="AJ41" s="196">
        <v>0</v>
      </c>
      <c r="AK41" s="196">
        <v>20.9</v>
      </c>
      <c r="AL41" s="196">
        <v>0</v>
      </c>
      <c r="AM41" s="196">
        <v>0</v>
      </c>
      <c r="AN41" s="196">
        <v>0</v>
      </c>
      <c r="AO41" s="196">
        <v>392.99</v>
      </c>
      <c r="AP41" s="196">
        <v>0</v>
      </c>
      <c r="AQ41" s="196">
        <v>0</v>
      </c>
      <c r="AR41" s="196">
        <v>13.37</v>
      </c>
      <c r="AS41" s="196">
        <v>30.77</v>
      </c>
      <c r="AT41" s="196">
        <v>40.43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9.15</v>
      </c>
      <c r="L42" s="196">
        <v>-183.85</v>
      </c>
      <c r="M42" s="196">
        <v>2.29</v>
      </c>
      <c r="N42" s="196">
        <v>1.87</v>
      </c>
      <c r="O42" s="196">
        <v>2.63</v>
      </c>
      <c r="P42" s="196">
        <v>0.88</v>
      </c>
      <c r="Q42" s="196">
        <v>1.65</v>
      </c>
      <c r="R42" s="196">
        <v>0.67</v>
      </c>
      <c r="S42" s="196">
        <v>11.59</v>
      </c>
      <c r="T42" s="196">
        <v>0</v>
      </c>
      <c r="U42" s="196">
        <v>2.23</v>
      </c>
      <c r="V42" s="196">
        <v>0.32</v>
      </c>
      <c r="W42" s="196">
        <v>0.71</v>
      </c>
      <c r="X42" s="196">
        <v>2.33</v>
      </c>
      <c r="Y42" s="196">
        <v>0</v>
      </c>
      <c r="Z42" s="196">
        <v>4.3899999999999997</v>
      </c>
      <c r="AA42" s="196">
        <v>1.42</v>
      </c>
      <c r="AB42" s="196">
        <v>0</v>
      </c>
      <c r="AC42" s="196">
        <v>2.99</v>
      </c>
      <c r="AD42" s="196">
        <v>12.46</v>
      </c>
      <c r="AE42" s="196">
        <v>0</v>
      </c>
      <c r="AF42" s="196">
        <v>0</v>
      </c>
      <c r="AG42" s="196">
        <v>74.97</v>
      </c>
      <c r="AH42" s="196">
        <v>0</v>
      </c>
      <c r="AI42" s="196">
        <v>21.22</v>
      </c>
      <c r="AJ42" s="196">
        <v>0</v>
      </c>
      <c r="AK42" s="196">
        <v>20.9</v>
      </c>
      <c r="AL42" s="196">
        <v>0</v>
      </c>
      <c r="AM42" s="196">
        <v>0</v>
      </c>
      <c r="AN42" s="196">
        <v>0</v>
      </c>
      <c r="AO42" s="196">
        <v>392.99</v>
      </c>
      <c r="AP42" s="196">
        <v>0</v>
      </c>
      <c r="AQ42" s="196">
        <v>0</v>
      </c>
      <c r="AR42" s="196">
        <v>13.37</v>
      </c>
      <c r="AS42" s="196">
        <v>30.77</v>
      </c>
      <c r="AT42" s="196">
        <v>40.43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9.15</v>
      </c>
      <c r="L43" s="196">
        <v>-193.49</v>
      </c>
      <c r="M43" s="196">
        <v>2.29</v>
      </c>
      <c r="N43" s="196">
        <v>1.87</v>
      </c>
      <c r="O43" s="196">
        <v>2.63</v>
      </c>
      <c r="P43" s="196">
        <v>0.88</v>
      </c>
      <c r="Q43" s="196">
        <v>3.56</v>
      </c>
      <c r="R43" s="196">
        <v>0.67</v>
      </c>
      <c r="S43" s="196">
        <v>11.59</v>
      </c>
      <c r="T43" s="196">
        <v>0</v>
      </c>
      <c r="U43" s="196">
        <v>2.23</v>
      </c>
      <c r="V43" s="196">
        <v>0.32</v>
      </c>
      <c r="W43" s="196">
        <v>0.71</v>
      </c>
      <c r="X43" s="196">
        <v>2.33</v>
      </c>
      <c r="Y43" s="196">
        <v>0</v>
      </c>
      <c r="Z43" s="196">
        <v>4.3899999999999997</v>
      </c>
      <c r="AA43" s="196">
        <v>1.42</v>
      </c>
      <c r="AB43" s="196">
        <v>0</v>
      </c>
      <c r="AC43" s="196">
        <v>2.29</v>
      </c>
      <c r="AD43" s="196">
        <v>12.46</v>
      </c>
      <c r="AE43" s="196">
        <v>0</v>
      </c>
      <c r="AF43" s="196">
        <v>0</v>
      </c>
      <c r="AG43" s="196">
        <v>74.97</v>
      </c>
      <c r="AH43" s="196">
        <v>0</v>
      </c>
      <c r="AI43" s="196">
        <v>21.22</v>
      </c>
      <c r="AJ43" s="196">
        <v>0</v>
      </c>
      <c r="AK43" s="196">
        <v>24.61</v>
      </c>
      <c r="AL43" s="196">
        <v>0</v>
      </c>
      <c r="AM43" s="196">
        <v>0</v>
      </c>
      <c r="AN43" s="196">
        <v>0</v>
      </c>
      <c r="AO43" s="196">
        <v>392.99</v>
      </c>
      <c r="AP43" s="196">
        <v>0</v>
      </c>
      <c r="AQ43" s="196">
        <v>0</v>
      </c>
      <c r="AR43" s="196">
        <v>13.37</v>
      </c>
      <c r="AS43" s="196">
        <v>30.62</v>
      </c>
      <c r="AT43" s="196">
        <v>40.43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9.15</v>
      </c>
      <c r="L44" s="196">
        <v>-126.97</v>
      </c>
      <c r="M44" s="196">
        <v>2.29</v>
      </c>
      <c r="N44" s="196">
        <v>1.87</v>
      </c>
      <c r="O44" s="196">
        <v>2.63</v>
      </c>
      <c r="P44" s="196">
        <v>0.88</v>
      </c>
      <c r="Q44" s="196">
        <v>3.56</v>
      </c>
      <c r="R44" s="196">
        <v>0.67</v>
      </c>
      <c r="S44" s="196">
        <v>11.59</v>
      </c>
      <c r="T44" s="196">
        <v>0</v>
      </c>
      <c r="U44" s="196">
        <v>2.23</v>
      </c>
      <c r="V44" s="196">
        <v>0.32</v>
      </c>
      <c r="W44" s="196">
        <v>0.71</v>
      </c>
      <c r="X44" s="196">
        <v>2.33</v>
      </c>
      <c r="Y44" s="196">
        <v>0</v>
      </c>
      <c r="Z44" s="196">
        <v>4.3899999999999997</v>
      </c>
      <c r="AA44" s="196">
        <v>1.42</v>
      </c>
      <c r="AB44" s="196">
        <v>0</v>
      </c>
      <c r="AC44" s="196">
        <v>2.29</v>
      </c>
      <c r="AD44" s="196">
        <v>12.46</v>
      </c>
      <c r="AE44" s="196">
        <v>0</v>
      </c>
      <c r="AF44" s="196">
        <v>0</v>
      </c>
      <c r="AG44" s="196">
        <v>74.97</v>
      </c>
      <c r="AH44" s="196">
        <v>0</v>
      </c>
      <c r="AI44" s="196">
        <v>21.22</v>
      </c>
      <c r="AJ44" s="196">
        <v>0</v>
      </c>
      <c r="AK44" s="196">
        <v>24.61</v>
      </c>
      <c r="AL44" s="196">
        <v>0</v>
      </c>
      <c r="AM44" s="196">
        <v>0</v>
      </c>
      <c r="AN44" s="196">
        <v>0</v>
      </c>
      <c r="AO44" s="196">
        <v>392.99</v>
      </c>
      <c r="AP44" s="196">
        <v>0</v>
      </c>
      <c r="AQ44" s="196">
        <v>0</v>
      </c>
      <c r="AR44" s="196">
        <v>13.15</v>
      </c>
      <c r="AS44" s="196">
        <v>30.62</v>
      </c>
      <c r="AT44" s="196">
        <v>40.43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9.15</v>
      </c>
      <c r="L45" s="196">
        <v>-88.84</v>
      </c>
      <c r="M45" s="196">
        <v>2.29</v>
      </c>
      <c r="N45" s="196">
        <v>1.87</v>
      </c>
      <c r="O45" s="196">
        <v>2.63</v>
      </c>
      <c r="P45" s="196">
        <v>0.88</v>
      </c>
      <c r="Q45" s="196">
        <v>3.56</v>
      </c>
      <c r="R45" s="196">
        <v>0.67</v>
      </c>
      <c r="S45" s="196">
        <v>11.59</v>
      </c>
      <c r="T45" s="196">
        <v>0</v>
      </c>
      <c r="U45" s="196">
        <v>2.23</v>
      </c>
      <c r="V45" s="196">
        <v>0.32</v>
      </c>
      <c r="W45" s="196">
        <v>0.71</v>
      </c>
      <c r="X45" s="196">
        <v>2.33</v>
      </c>
      <c r="Y45" s="196">
        <v>0</v>
      </c>
      <c r="Z45" s="196">
        <v>4.3899999999999997</v>
      </c>
      <c r="AA45" s="196">
        <v>1.42</v>
      </c>
      <c r="AB45" s="196">
        <v>0</v>
      </c>
      <c r="AC45" s="196">
        <v>2.29</v>
      </c>
      <c r="AD45" s="196">
        <v>12.46</v>
      </c>
      <c r="AE45" s="196">
        <v>0</v>
      </c>
      <c r="AF45" s="196">
        <v>0</v>
      </c>
      <c r="AG45" s="196">
        <v>74.97</v>
      </c>
      <c r="AH45" s="196">
        <v>0</v>
      </c>
      <c r="AI45" s="196">
        <v>21.22</v>
      </c>
      <c r="AJ45" s="196">
        <v>0</v>
      </c>
      <c r="AK45" s="196">
        <v>24.61</v>
      </c>
      <c r="AL45" s="196">
        <v>0</v>
      </c>
      <c r="AM45" s="196">
        <v>0</v>
      </c>
      <c r="AN45" s="196">
        <v>0</v>
      </c>
      <c r="AO45" s="196">
        <v>392.99</v>
      </c>
      <c r="AP45" s="196">
        <v>0</v>
      </c>
      <c r="AQ45" s="196">
        <v>0</v>
      </c>
      <c r="AR45" s="196">
        <v>13.15</v>
      </c>
      <c r="AS45" s="196">
        <v>30.62</v>
      </c>
      <c r="AT45" s="196">
        <v>40.43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42.7</v>
      </c>
      <c r="L46" s="196">
        <v>-88.84</v>
      </c>
      <c r="M46" s="196">
        <v>2.29</v>
      </c>
      <c r="N46" s="196">
        <v>1.87</v>
      </c>
      <c r="O46" s="196">
        <v>2.63</v>
      </c>
      <c r="P46" s="196">
        <v>0.88</v>
      </c>
      <c r="Q46" s="196">
        <v>6.22</v>
      </c>
      <c r="R46" s="196">
        <v>0.67</v>
      </c>
      <c r="S46" s="196">
        <v>11.59</v>
      </c>
      <c r="T46" s="196">
        <v>0</v>
      </c>
      <c r="U46" s="196">
        <v>2.23</v>
      </c>
      <c r="V46" s="196">
        <v>0.32</v>
      </c>
      <c r="W46" s="196">
        <v>0.71</v>
      </c>
      <c r="X46" s="196">
        <v>2.33</v>
      </c>
      <c r="Y46" s="196">
        <v>0</v>
      </c>
      <c r="Z46" s="196">
        <v>4.3899999999999997</v>
      </c>
      <c r="AA46" s="196">
        <v>1.42</v>
      </c>
      <c r="AB46" s="196">
        <v>0</v>
      </c>
      <c r="AC46" s="196">
        <v>2.29</v>
      </c>
      <c r="AD46" s="196">
        <v>12.46</v>
      </c>
      <c r="AE46" s="196">
        <v>0</v>
      </c>
      <c r="AF46" s="196">
        <v>0</v>
      </c>
      <c r="AG46" s="196">
        <v>74.97</v>
      </c>
      <c r="AH46" s="196">
        <v>0</v>
      </c>
      <c r="AI46" s="196">
        <v>21.22</v>
      </c>
      <c r="AJ46" s="196">
        <v>0</v>
      </c>
      <c r="AK46" s="196">
        <v>24.61</v>
      </c>
      <c r="AL46" s="196">
        <v>0</v>
      </c>
      <c r="AM46" s="196">
        <v>0</v>
      </c>
      <c r="AN46" s="196">
        <v>0</v>
      </c>
      <c r="AO46" s="196">
        <v>392.99</v>
      </c>
      <c r="AP46" s="196">
        <v>0</v>
      </c>
      <c r="AQ46" s="196">
        <v>0</v>
      </c>
      <c r="AR46" s="196">
        <v>13.15</v>
      </c>
      <c r="AS46" s="196">
        <v>30.62</v>
      </c>
      <c r="AT46" s="196">
        <v>40.43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72.59</v>
      </c>
      <c r="L47" s="196">
        <v>-88.84</v>
      </c>
      <c r="M47" s="196">
        <v>2.29</v>
      </c>
      <c r="N47" s="196">
        <v>1.87</v>
      </c>
      <c r="O47" s="196">
        <v>2.63</v>
      </c>
      <c r="P47" s="196">
        <v>0.88</v>
      </c>
      <c r="Q47" s="196">
        <v>5.79</v>
      </c>
      <c r="R47" s="196">
        <v>0.67</v>
      </c>
      <c r="S47" s="196">
        <v>11.59</v>
      </c>
      <c r="T47" s="196">
        <v>0</v>
      </c>
      <c r="U47" s="196">
        <v>2.23</v>
      </c>
      <c r="V47" s="196">
        <v>0.32</v>
      </c>
      <c r="W47" s="196">
        <v>0.71</v>
      </c>
      <c r="X47" s="196">
        <v>2.33</v>
      </c>
      <c r="Y47" s="196">
        <v>0</v>
      </c>
      <c r="Z47" s="196">
        <v>4.3899999999999997</v>
      </c>
      <c r="AA47" s="196">
        <v>1.42</v>
      </c>
      <c r="AB47" s="196">
        <v>0</v>
      </c>
      <c r="AC47" s="196">
        <v>2.29</v>
      </c>
      <c r="AD47" s="196">
        <v>12.46</v>
      </c>
      <c r="AE47" s="196">
        <v>0</v>
      </c>
      <c r="AF47" s="196">
        <v>0</v>
      </c>
      <c r="AG47" s="196">
        <v>74.97</v>
      </c>
      <c r="AH47" s="196">
        <v>0</v>
      </c>
      <c r="AI47" s="196">
        <v>21.22</v>
      </c>
      <c r="AJ47" s="196">
        <v>0</v>
      </c>
      <c r="AK47" s="196">
        <v>20.9</v>
      </c>
      <c r="AL47" s="196">
        <v>0</v>
      </c>
      <c r="AM47" s="196">
        <v>0</v>
      </c>
      <c r="AN47" s="196">
        <v>0</v>
      </c>
      <c r="AO47" s="196">
        <v>392.99</v>
      </c>
      <c r="AP47" s="196">
        <v>0</v>
      </c>
      <c r="AQ47" s="196">
        <v>0</v>
      </c>
      <c r="AR47" s="196">
        <v>13.15</v>
      </c>
      <c r="AS47" s="196">
        <v>30.62</v>
      </c>
      <c r="AT47" s="196">
        <v>40.43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46.56</v>
      </c>
      <c r="L48" s="196">
        <v>-88.84</v>
      </c>
      <c r="M48" s="196">
        <v>2.29</v>
      </c>
      <c r="N48" s="196">
        <v>1.87</v>
      </c>
      <c r="O48" s="196">
        <v>2.63</v>
      </c>
      <c r="P48" s="196">
        <v>0.88</v>
      </c>
      <c r="Q48" s="196">
        <v>5.79</v>
      </c>
      <c r="R48" s="196">
        <v>0.67</v>
      </c>
      <c r="S48" s="196">
        <v>11.59</v>
      </c>
      <c r="T48" s="196">
        <v>0</v>
      </c>
      <c r="U48" s="196">
        <v>2.23</v>
      </c>
      <c r="V48" s="196">
        <v>0.32</v>
      </c>
      <c r="W48" s="196">
        <v>0.71</v>
      </c>
      <c r="X48" s="196">
        <v>2.33</v>
      </c>
      <c r="Y48" s="196">
        <v>0</v>
      </c>
      <c r="Z48" s="196">
        <v>4.3899999999999997</v>
      </c>
      <c r="AA48" s="196">
        <v>1.42</v>
      </c>
      <c r="AB48" s="196">
        <v>0</v>
      </c>
      <c r="AC48" s="196">
        <v>2.29</v>
      </c>
      <c r="AD48" s="196">
        <v>12.46</v>
      </c>
      <c r="AE48" s="196">
        <v>0</v>
      </c>
      <c r="AF48" s="196">
        <v>0</v>
      </c>
      <c r="AG48" s="196">
        <v>74.97</v>
      </c>
      <c r="AH48" s="196">
        <v>0</v>
      </c>
      <c r="AI48" s="196">
        <v>21.22</v>
      </c>
      <c r="AJ48" s="196">
        <v>0</v>
      </c>
      <c r="AK48" s="196">
        <v>20.9</v>
      </c>
      <c r="AL48" s="196">
        <v>0</v>
      </c>
      <c r="AM48" s="196">
        <v>0</v>
      </c>
      <c r="AN48" s="196">
        <v>0</v>
      </c>
      <c r="AO48" s="196">
        <v>392.99</v>
      </c>
      <c r="AP48" s="196">
        <v>0</v>
      </c>
      <c r="AQ48" s="196">
        <v>0</v>
      </c>
      <c r="AR48" s="196">
        <v>13.15</v>
      </c>
      <c r="AS48" s="196">
        <v>30.62</v>
      </c>
      <c r="AT48" s="196">
        <v>40.43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69.69</v>
      </c>
      <c r="L49" s="196">
        <v>-88.84</v>
      </c>
      <c r="M49" s="196">
        <v>2.29</v>
      </c>
      <c r="N49" s="196">
        <v>1.87</v>
      </c>
      <c r="O49" s="196">
        <v>2.63</v>
      </c>
      <c r="P49" s="196">
        <v>0.88</v>
      </c>
      <c r="Q49" s="196">
        <v>5.79</v>
      </c>
      <c r="R49" s="196">
        <v>0.67</v>
      </c>
      <c r="S49" s="196">
        <v>11.59</v>
      </c>
      <c r="T49" s="196">
        <v>0</v>
      </c>
      <c r="U49" s="196">
        <v>2.23</v>
      </c>
      <c r="V49" s="196">
        <v>0.32</v>
      </c>
      <c r="W49" s="196">
        <v>0.71</v>
      </c>
      <c r="X49" s="196">
        <v>2.33</v>
      </c>
      <c r="Y49" s="196">
        <v>0</v>
      </c>
      <c r="Z49" s="196">
        <v>4.3899999999999997</v>
      </c>
      <c r="AA49" s="196">
        <v>1.42</v>
      </c>
      <c r="AB49" s="196">
        <v>0</v>
      </c>
      <c r="AC49" s="196">
        <v>2.29</v>
      </c>
      <c r="AD49" s="196">
        <v>12.46</v>
      </c>
      <c r="AE49" s="196">
        <v>0</v>
      </c>
      <c r="AF49" s="196">
        <v>0</v>
      </c>
      <c r="AG49" s="196">
        <v>74.97</v>
      </c>
      <c r="AH49" s="196">
        <v>0</v>
      </c>
      <c r="AI49" s="196">
        <v>21.22</v>
      </c>
      <c r="AJ49" s="196">
        <v>0</v>
      </c>
      <c r="AK49" s="196">
        <v>20.9</v>
      </c>
      <c r="AL49" s="196">
        <v>0</v>
      </c>
      <c r="AM49" s="196">
        <v>0</v>
      </c>
      <c r="AN49" s="196">
        <v>0</v>
      </c>
      <c r="AO49" s="196">
        <v>392.99</v>
      </c>
      <c r="AP49" s="196">
        <v>0</v>
      </c>
      <c r="AQ49" s="196">
        <v>0</v>
      </c>
      <c r="AR49" s="196">
        <v>13.15</v>
      </c>
      <c r="AS49" s="196">
        <v>30.62</v>
      </c>
      <c r="AT49" s="196">
        <v>40.43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93.8</v>
      </c>
      <c r="L50" s="196">
        <v>-89.48</v>
      </c>
      <c r="M50" s="196">
        <v>2.29</v>
      </c>
      <c r="N50" s="196">
        <v>1.87</v>
      </c>
      <c r="O50" s="196">
        <v>2.63</v>
      </c>
      <c r="P50" s="196">
        <v>0.88</v>
      </c>
      <c r="Q50" s="196">
        <v>5.79</v>
      </c>
      <c r="R50" s="196">
        <v>0.67</v>
      </c>
      <c r="S50" s="196">
        <v>11.59</v>
      </c>
      <c r="T50" s="196">
        <v>0</v>
      </c>
      <c r="U50" s="196">
        <v>2.23</v>
      </c>
      <c r="V50" s="196">
        <v>0.32</v>
      </c>
      <c r="W50" s="196">
        <v>0.71</v>
      </c>
      <c r="X50" s="196">
        <v>2.33</v>
      </c>
      <c r="Y50" s="196">
        <v>0</v>
      </c>
      <c r="Z50" s="196">
        <v>4.3899999999999997</v>
      </c>
      <c r="AA50" s="196">
        <v>1.42</v>
      </c>
      <c r="AB50" s="196">
        <v>0</v>
      </c>
      <c r="AC50" s="196">
        <v>2.29</v>
      </c>
      <c r="AD50" s="196">
        <v>12.46</v>
      </c>
      <c r="AE50" s="196">
        <v>0</v>
      </c>
      <c r="AF50" s="196">
        <v>0</v>
      </c>
      <c r="AG50" s="196">
        <v>74.97</v>
      </c>
      <c r="AH50" s="196">
        <v>0</v>
      </c>
      <c r="AI50" s="196">
        <v>21.22</v>
      </c>
      <c r="AJ50" s="196">
        <v>0</v>
      </c>
      <c r="AK50" s="196">
        <v>20.9</v>
      </c>
      <c r="AL50" s="196">
        <v>0</v>
      </c>
      <c r="AM50" s="196">
        <v>0</v>
      </c>
      <c r="AN50" s="196">
        <v>0</v>
      </c>
      <c r="AO50" s="196">
        <v>392.99</v>
      </c>
      <c r="AP50" s="196">
        <v>0</v>
      </c>
      <c r="AQ50" s="196">
        <v>0</v>
      </c>
      <c r="AR50" s="196">
        <v>13.15</v>
      </c>
      <c r="AS50" s="196">
        <v>30.62</v>
      </c>
      <c r="AT50" s="196">
        <v>40.43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119.26</v>
      </c>
      <c r="L51" s="196">
        <v>-89.48</v>
      </c>
      <c r="M51" s="196">
        <v>2.29</v>
      </c>
      <c r="N51" s="196">
        <v>1.87</v>
      </c>
      <c r="O51" s="196">
        <v>2.63</v>
      </c>
      <c r="P51" s="196">
        <v>0.88</v>
      </c>
      <c r="Q51" s="196">
        <v>5.79</v>
      </c>
      <c r="R51" s="196">
        <v>0.67</v>
      </c>
      <c r="S51" s="196">
        <v>11.59</v>
      </c>
      <c r="T51" s="196">
        <v>0</v>
      </c>
      <c r="U51" s="196">
        <v>2.23</v>
      </c>
      <c r="V51" s="196">
        <v>0.32</v>
      </c>
      <c r="W51" s="196">
        <v>0.71</v>
      </c>
      <c r="X51" s="196">
        <v>2.33</v>
      </c>
      <c r="Y51" s="196">
        <v>0</v>
      </c>
      <c r="Z51" s="196">
        <v>4.3899999999999997</v>
      </c>
      <c r="AA51" s="196">
        <v>1.42</v>
      </c>
      <c r="AB51" s="196">
        <v>0</v>
      </c>
      <c r="AC51" s="196">
        <v>2.29</v>
      </c>
      <c r="AD51" s="196">
        <v>12.46</v>
      </c>
      <c r="AE51" s="196">
        <v>0</v>
      </c>
      <c r="AF51" s="196">
        <v>0</v>
      </c>
      <c r="AG51" s="196">
        <v>74.97</v>
      </c>
      <c r="AH51" s="196">
        <v>0</v>
      </c>
      <c r="AI51" s="196">
        <v>21.22</v>
      </c>
      <c r="AJ51" s="196">
        <v>0</v>
      </c>
      <c r="AK51" s="196">
        <v>24.61</v>
      </c>
      <c r="AL51" s="196">
        <v>0</v>
      </c>
      <c r="AM51" s="196">
        <v>0</v>
      </c>
      <c r="AN51" s="196">
        <v>0</v>
      </c>
      <c r="AO51" s="196">
        <v>385.21</v>
      </c>
      <c r="AP51" s="196">
        <v>0</v>
      </c>
      <c r="AQ51" s="196">
        <v>0</v>
      </c>
      <c r="AR51" s="196">
        <v>13.15</v>
      </c>
      <c r="AS51" s="196">
        <v>30.62</v>
      </c>
      <c r="AT51" s="196">
        <v>40.43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119.83</v>
      </c>
      <c r="L52" s="196">
        <v>-89.84</v>
      </c>
      <c r="M52" s="196">
        <v>2.29</v>
      </c>
      <c r="N52" s="196">
        <v>1.87</v>
      </c>
      <c r="O52" s="196">
        <v>2.63</v>
      </c>
      <c r="P52" s="196">
        <v>0.88</v>
      </c>
      <c r="Q52" s="196">
        <v>5.79</v>
      </c>
      <c r="R52" s="196">
        <v>0.67</v>
      </c>
      <c r="S52" s="196">
        <v>11.59</v>
      </c>
      <c r="T52" s="196">
        <v>0</v>
      </c>
      <c r="U52" s="196">
        <v>2.23</v>
      </c>
      <c r="V52" s="196">
        <v>0.32</v>
      </c>
      <c r="W52" s="196">
        <v>0.71</v>
      </c>
      <c r="X52" s="196">
        <v>2.33</v>
      </c>
      <c r="Y52" s="196">
        <v>0</v>
      </c>
      <c r="Z52" s="196">
        <v>4.3899999999999997</v>
      </c>
      <c r="AA52" s="196">
        <v>20.34</v>
      </c>
      <c r="AB52" s="196">
        <v>0</v>
      </c>
      <c r="AC52" s="196">
        <v>2.29</v>
      </c>
      <c r="AD52" s="196">
        <v>12.46</v>
      </c>
      <c r="AE52" s="196">
        <v>0</v>
      </c>
      <c r="AF52" s="196">
        <v>0</v>
      </c>
      <c r="AG52" s="196">
        <v>74.97</v>
      </c>
      <c r="AH52" s="196">
        <v>0</v>
      </c>
      <c r="AI52" s="196">
        <v>21.22</v>
      </c>
      <c r="AJ52" s="196">
        <v>0</v>
      </c>
      <c r="AK52" s="196">
        <v>24.61</v>
      </c>
      <c r="AL52" s="196">
        <v>0</v>
      </c>
      <c r="AM52" s="196">
        <v>0</v>
      </c>
      <c r="AN52" s="196">
        <v>0</v>
      </c>
      <c r="AO52" s="196">
        <v>385.21</v>
      </c>
      <c r="AP52" s="196">
        <v>0</v>
      </c>
      <c r="AQ52" s="196">
        <v>0</v>
      </c>
      <c r="AR52" s="196">
        <v>13.15</v>
      </c>
      <c r="AS52" s="196">
        <v>30.62</v>
      </c>
      <c r="AT52" s="196">
        <v>40.43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119.83</v>
      </c>
      <c r="L53" s="196">
        <v>-92.14</v>
      </c>
      <c r="M53" s="196">
        <v>2.29</v>
      </c>
      <c r="N53" s="196">
        <v>1.87</v>
      </c>
      <c r="O53" s="196">
        <v>2.63</v>
      </c>
      <c r="P53" s="196">
        <v>0.88</v>
      </c>
      <c r="Q53" s="196">
        <v>5.79</v>
      </c>
      <c r="R53" s="196">
        <v>13.8</v>
      </c>
      <c r="S53" s="196">
        <v>11.59</v>
      </c>
      <c r="T53" s="196">
        <v>0</v>
      </c>
      <c r="U53" s="196">
        <v>2.23</v>
      </c>
      <c r="V53" s="196">
        <v>0.32</v>
      </c>
      <c r="W53" s="196">
        <v>0.71</v>
      </c>
      <c r="X53" s="196">
        <v>2.33</v>
      </c>
      <c r="Y53" s="196">
        <v>0</v>
      </c>
      <c r="Z53" s="196">
        <v>4.3899999999999997</v>
      </c>
      <c r="AA53" s="196">
        <v>26.61</v>
      </c>
      <c r="AB53" s="196">
        <v>0</v>
      </c>
      <c r="AC53" s="196">
        <v>2.29</v>
      </c>
      <c r="AD53" s="196">
        <v>12.46</v>
      </c>
      <c r="AE53" s="196">
        <v>0</v>
      </c>
      <c r="AF53" s="196">
        <v>0</v>
      </c>
      <c r="AG53" s="196">
        <v>74.97</v>
      </c>
      <c r="AH53" s="196">
        <v>0</v>
      </c>
      <c r="AI53" s="196">
        <v>21.22</v>
      </c>
      <c r="AJ53" s="196">
        <v>0</v>
      </c>
      <c r="AK53" s="196">
        <v>18.079999999999998</v>
      </c>
      <c r="AL53" s="196">
        <v>0</v>
      </c>
      <c r="AM53" s="196">
        <v>0</v>
      </c>
      <c r="AN53" s="196">
        <v>0</v>
      </c>
      <c r="AO53" s="196">
        <v>385.21</v>
      </c>
      <c r="AP53" s="196">
        <v>0</v>
      </c>
      <c r="AQ53" s="196">
        <v>0</v>
      </c>
      <c r="AR53" s="196">
        <v>13.15</v>
      </c>
      <c r="AS53" s="196">
        <v>30.62</v>
      </c>
      <c r="AT53" s="196">
        <v>40.43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119.83</v>
      </c>
      <c r="L54" s="196">
        <v>-92.14</v>
      </c>
      <c r="M54" s="196">
        <v>2.29</v>
      </c>
      <c r="N54" s="196">
        <v>1.87</v>
      </c>
      <c r="O54" s="196">
        <v>2.63</v>
      </c>
      <c r="P54" s="196">
        <v>0.88</v>
      </c>
      <c r="Q54" s="196">
        <v>5.79</v>
      </c>
      <c r="R54" s="196">
        <v>13.8</v>
      </c>
      <c r="S54" s="196">
        <v>11.59</v>
      </c>
      <c r="T54" s="196">
        <v>0</v>
      </c>
      <c r="U54" s="196">
        <v>2.23</v>
      </c>
      <c r="V54" s="196">
        <v>6.32</v>
      </c>
      <c r="W54" s="196">
        <v>0.71</v>
      </c>
      <c r="X54" s="196">
        <v>2.33</v>
      </c>
      <c r="Y54" s="196">
        <v>0</v>
      </c>
      <c r="Z54" s="196">
        <v>21.96</v>
      </c>
      <c r="AA54" s="196">
        <v>26.61</v>
      </c>
      <c r="AB54" s="196">
        <v>0</v>
      </c>
      <c r="AC54" s="196">
        <v>2.29</v>
      </c>
      <c r="AD54" s="196">
        <v>12.46</v>
      </c>
      <c r="AE54" s="196">
        <v>0</v>
      </c>
      <c r="AF54" s="196">
        <v>0</v>
      </c>
      <c r="AG54" s="196">
        <v>74.97</v>
      </c>
      <c r="AH54" s="196">
        <v>0</v>
      </c>
      <c r="AI54" s="196">
        <v>21.22</v>
      </c>
      <c r="AJ54" s="196">
        <v>0</v>
      </c>
      <c r="AK54" s="196">
        <v>18.079999999999998</v>
      </c>
      <c r="AL54" s="196">
        <v>0</v>
      </c>
      <c r="AM54" s="196">
        <v>0</v>
      </c>
      <c r="AN54" s="196">
        <v>0</v>
      </c>
      <c r="AO54" s="196">
        <v>385.21</v>
      </c>
      <c r="AP54" s="196">
        <v>0</v>
      </c>
      <c r="AQ54" s="196">
        <v>0</v>
      </c>
      <c r="AR54" s="196">
        <v>13.15</v>
      </c>
      <c r="AS54" s="196">
        <v>30.62</v>
      </c>
      <c r="AT54" s="196">
        <v>40.43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119.83</v>
      </c>
      <c r="L55" s="196">
        <v>-95.44</v>
      </c>
      <c r="M55" s="196">
        <v>2.29</v>
      </c>
      <c r="N55" s="196">
        <v>1.87</v>
      </c>
      <c r="O55" s="196">
        <v>2.63</v>
      </c>
      <c r="P55" s="196">
        <v>0.88</v>
      </c>
      <c r="Q55" s="196">
        <v>6.03</v>
      </c>
      <c r="R55" s="196">
        <v>13.8</v>
      </c>
      <c r="S55" s="196">
        <v>11.59</v>
      </c>
      <c r="T55" s="196">
        <v>0</v>
      </c>
      <c r="U55" s="196">
        <v>2.23</v>
      </c>
      <c r="V55" s="196">
        <v>6.21</v>
      </c>
      <c r="W55" s="196">
        <v>0.71</v>
      </c>
      <c r="X55" s="196">
        <v>2.33</v>
      </c>
      <c r="Y55" s="196">
        <v>0</v>
      </c>
      <c r="Z55" s="196">
        <v>64.98</v>
      </c>
      <c r="AA55" s="196">
        <v>25.49</v>
      </c>
      <c r="AB55" s="196">
        <v>0</v>
      </c>
      <c r="AC55" s="196">
        <v>2.29</v>
      </c>
      <c r="AD55" s="196">
        <v>12.46</v>
      </c>
      <c r="AE55" s="196">
        <v>0</v>
      </c>
      <c r="AF55" s="196">
        <v>0</v>
      </c>
      <c r="AG55" s="196">
        <v>74.97</v>
      </c>
      <c r="AH55" s="196">
        <v>0</v>
      </c>
      <c r="AI55" s="196">
        <v>21.22</v>
      </c>
      <c r="AJ55" s="196">
        <v>0</v>
      </c>
      <c r="AK55" s="196">
        <v>15.59</v>
      </c>
      <c r="AL55" s="196">
        <v>0</v>
      </c>
      <c r="AM55" s="196">
        <v>0</v>
      </c>
      <c r="AN55" s="196">
        <v>0</v>
      </c>
      <c r="AO55" s="196">
        <v>385.21</v>
      </c>
      <c r="AP55" s="196">
        <v>0</v>
      </c>
      <c r="AQ55" s="196">
        <v>0</v>
      </c>
      <c r="AR55" s="196">
        <v>13.15</v>
      </c>
      <c r="AS55" s="196">
        <v>30.62</v>
      </c>
      <c r="AT55" s="196">
        <v>40.43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119.83</v>
      </c>
      <c r="L56" s="196">
        <v>-96.01</v>
      </c>
      <c r="M56" s="196">
        <v>2.29</v>
      </c>
      <c r="N56" s="196">
        <v>1.87</v>
      </c>
      <c r="O56" s="196">
        <v>2.63</v>
      </c>
      <c r="P56" s="196">
        <v>0.88</v>
      </c>
      <c r="Q56" s="196">
        <v>4.97</v>
      </c>
      <c r="R56" s="196">
        <v>13.8</v>
      </c>
      <c r="S56" s="196">
        <v>11.59</v>
      </c>
      <c r="T56" s="196">
        <v>0</v>
      </c>
      <c r="U56" s="196">
        <v>2.23</v>
      </c>
      <c r="V56" s="196">
        <v>6.21</v>
      </c>
      <c r="W56" s="196">
        <v>0.71</v>
      </c>
      <c r="X56" s="196">
        <v>2.33</v>
      </c>
      <c r="Y56" s="196">
        <v>0</v>
      </c>
      <c r="Z56" s="196">
        <v>64.98</v>
      </c>
      <c r="AA56" s="196">
        <v>25.49</v>
      </c>
      <c r="AB56" s="196">
        <v>0</v>
      </c>
      <c r="AC56" s="196">
        <v>2.29</v>
      </c>
      <c r="AD56" s="196">
        <v>12.46</v>
      </c>
      <c r="AE56" s="196">
        <v>0</v>
      </c>
      <c r="AF56" s="196">
        <v>0</v>
      </c>
      <c r="AG56" s="196">
        <v>74.97</v>
      </c>
      <c r="AH56" s="196">
        <v>0</v>
      </c>
      <c r="AI56" s="196">
        <v>21.22</v>
      </c>
      <c r="AJ56" s="196">
        <v>0</v>
      </c>
      <c r="AK56" s="196">
        <v>15.59</v>
      </c>
      <c r="AL56" s="196">
        <v>0</v>
      </c>
      <c r="AM56" s="196">
        <v>0</v>
      </c>
      <c r="AN56" s="196">
        <v>0</v>
      </c>
      <c r="AO56" s="196">
        <v>385.21</v>
      </c>
      <c r="AP56" s="196">
        <v>0</v>
      </c>
      <c r="AQ56" s="196">
        <v>0</v>
      </c>
      <c r="AR56" s="196">
        <v>13.15</v>
      </c>
      <c r="AS56" s="196">
        <v>30.62</v>
      </c>
      <c r="AT56" s="196">
        <v>40.43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119.83</v>
      </c>
      <c r="L57" s="196">
        <v>-96.01</v>
      </c>
      <c r="M57" s="196">
        <v>2.29</v>
      </c>
      <c r="N57" s="196">
        <v>1.87</v>
      </c>
      <c r="O57" s="196">
        <v>2.63</v>
      </c>
      <c r="P57" s="196">
        <v>0.88</v>
      </c>
      <c r="Q57" s="196">
        <v>4.97</v>
      </c>
      <c r="R57" s="196">
        <v>13.8</v>
      </c>
      <c r="S57" s="196">
        <v>11.59</v>
      </c>
      <c r="T57" s="196">
        <v>0</v>
      </c>
      <c r="U57" s="196">
        <v>2.23</v>
      </c>
      <c r="V57" s="196">
        <v>6.21</v>
      </c>
      <c r="W57" s="196">
        <v>0.71</v>
      </c>
      <c r="X57" s="196">
        <v>2.33</v>
      </c>
      <c r="Y57" s="196">
        <v>0</v>
      </c>
      <c r="Z57" s="196">
        <v>45.1</v>
      </c>
      <c r="AA57" s="196">
        <v>25.16</v>
      </c>
      <c r="AB57" s="196">
        <v>0</v>
      </c>
      <c r="AC57" s="196">
        <v>2.29</v>
      </c>
      <c r="AD57" s="196">
        <v>12.46</v>
      </c>
      <c r="AE57" s="196">
        <v>0</v>
      </c>
      <c r="AF57" s="196">
        <v>0</v>
      </c>
      <c r="AG57" s="196">
        <v>74.97</v>
      </c>
      <c r="AH57" s="196">
        <v>0</v>
      </c>
      <c r="AI57" s="196">
        <v>21.22</v>
      </c>
      <c r="AJ57" s="196">
        <v>0</v>
      </c>
      <c r="AK57" s="196">
        <v>15.59</v>
      </c>
      <c r="AL57" s="196">
        <v>0</v>
      </c>
      <c r="AM57" s="196">
        <v>0</v>
      </c>
      <c r="AN57" s="196">
        <v>0</v>
      </c>
      <c r="AO57" s="196">
        <v>385.21</v>
      </c>
      <c r="AP57" s="196">
        <v>0</v>
      </c>
      <c r="AQ57" s="196">
        <v>0</v>
      </c>
      <c r="AR57" s="196">
        <v>13.15</v>
      </c>
      <c r="AS57" s="196">
        <v>30.62</v>
      </c>
      <c r="AT57" s="196">
        <v>40.43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119.83</v>
      </c>
      <c r="L58" s="196">
        <v>-95.84</v>
      </c>
      <c r="M58" s="196">
        <v>2.29</v>
      </c>
      <c r="N58" s="196">
        <v>1.87</v>
      </c>
      <c r="O58" s="196">
        <v>2.63</v>
      </c>
      <c r="P58" s="196">
        <v>0.88</v>
      </c>
      <c r="Q58" s="196">
        <v>4.97</v>
      </c>
      <c r="R58" s="196">
        <v>13.8</v>
      </c>
      <c r="S58" s="196">
        <v>11.59</v>
      </c>
      <c r="T58" s="196">
        <v>0</v>
      </c>
      <c r="U58" s="196">
        <v>2.23</v>
      </c>
      <c r="V58" s="196">
        <v>6.21</v>
      </c>
      <c r="W58" s="196">
        <v>0.71</v>
      </c>
      <c r="X58" s="196">
        <v>2.33</v>
      </c>
      <c r="Y58" s="196">
        <v>0</v>
      </c>
      <c r="Z58" s="196">
        <v>30.64</v>
      </c>
      <c r="AA58" s="196">
        <v>25.16</v>
      </c>
      <c r="AB58" s="196">
        <v>0</v>
      </c>
      <c r="AC58" s="196">
        <v>2.29</v>
      </c>
      <c r="AD58" s="196">
        <v>12.46</v>
      </c>
      <c r="AE58" s="196">
        <v>0</v>
      </c>
      <c r="AF58" s="196">
        <v>0</v>
      </c>
      <c r="AG58" s="196">
        <v>74.97</v>
      </c>
      <c r="AH58" s="196">
        <v>0</v>
      </c>
      <c r="AI58" s="196">
        <v>21.22</v>
      </c>
      <c r="AJ58" s="196">
        <v>0</v>
      </c>
      <c r="AK58" s="196">
        <v>15.59</v>
      </c>
      <c r="AL58" s="196">
        <v>0</v>
      </c>
      <c r="AM58" s="196">
        <v>0</v>
      </c>
      <c r="AN58" s="196">
        <v>0</v>
      </c>
      <c r="AO58" s="196">
        <v>385.21</v>
      </c>
      <c r="AP58" s="196">
        <v>0</v>
      </c>
      <c r="AQ58" s="196">
        <v>0</v>
      </c>
      <c r="AR58" s="196">
        <v>13.15</v>
      </c>
      <c r="AS58" s="196">
        <v>30.62</v>
      </c>
      <c r="AT58" s="196">
        <v>40.43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119.83</v>
      </c>
      <c r="L59" s="196">
        <v>-92.25</v>
      </c>
      <c r="M59" s="196">
        <v>2.29</v>
      </c>
      <c r="N59" s="196">
        <v>1.87</v>
      </c>
      <c r="O59" s="196">
        <v>2.63</v>
      </c>
      <c r="P59" s="196">
        <v>0.88</v>
      </c>
      <c r="Q59" s="196">
        <v>6.62</v>
      </c>
      <c r="R59" s="196">
        <v>13.8</v>
      </c>
      <c r="S59" s="196">
        <v>11.59</v>
      </c>
      <c r="T59" s="196">
        <v>0</v>
      </c>
      <c r="U59" s="196">
        <v>2.23</v>
      </c>
      <c r="V59" s="196">
        <v>6.21</v>
      </c>
      <c r="W59" s="196">
        <v>0.71</v>
      </c>
      <c r="X59" s="196">
        <v>2.33</v>
      </c>
      <c r="Y59" s="196">
        <v>0</v>
      </c>
      <c r="Z59" s="196">
        <v>4.3899999999999997</v>
      </c>
      <c r="AA59" s="196">
        <v>25.16</v>
      </c>
      <c r="AB59" s="196">
        <v>0</v>
      </c>
      <c r="AC59" s="196">
        <v>2.29</v>
      </c>
      <c r="AD59" s="196">
        <v>12.46</v>
      </c>
      <c r="AE59" s="196">
        <v>0</v>
      </c>
      <c r="AF59" s="196">
        <v>0</v>
      </c>
      <c r="AG59" s="196">
        <v>74.97</v>
      </c>
      <c r="AH59" s="196">
        <v>0</v>
      </c>
      <c r="AI59" s="196">
        <v>21.22</v>
      </c>
      <c r="AJ59" s="196">
        <v>0</v>
      </c>
      <c r="AK59" s="196">
        <v>17.36</v>
      </c>
      <c r="AL59" s="196">
        <v>0</v>
      </c>
      <c r="AM59" s="196">
        <v>0</v>
      </c>
      <c r="AN59" s="196">
        <v>0</v>
      </c>
      <c r="AO59" s="196">
        <v>385.21</v>
      </c>
      <c r="AP59" s="196">
        <v>0</v>
      </c>
      <c r="AQ59" s="196">
        <v>0</v>
      </c>
      <c r="AR59" s="196">
        <v>13.15</v>
      </c>
      <c r="AS59" s="196">
        <v>30.62</v>
      </c>
      <c r="AT59" s="196">
        <v>40.43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119.83</v>
      </c>
      <c r="L60" s="196">
        <v>-93.14</v>
      </c>
      <c r="M60" s="196">
        <v>2.29</v>
      </c>
      <c r="N60" s="196">
        <v>1.87</v>
      </c>
      <c r="O60" s="196">
        <v>2.63</v>
      </c>
      <c r="P60" s="196">
        <v>0.88</v>
      </c>
      <c r="Q60" s="196">
        <v>6.62</v>
      </c>
      <c r="R60" s="196">
        <v>0.67</v>
      </c>
      <c r="S60" s="196">
        <v>11.59</v>
      </c>
      <c r="T60" s="196">
        <v>0</v>
      </c>
      <c r="U60" s="196">
        <v>2.23</v>
      </c>
      <c r="V60" s="196">
        <v>0.32</v>
      </c>
      <c r="W60" s="196">
        <v>0.71</v>
      </c>
      <c r="X60" s="196">
        <v>2.33</v>
      </c>
      <c r="Y60" s="196">
        <v>0</v>
      </c>
      <c r="Z60" s="196">
        <v>4.3899999999999997</v>
      </c>
      <c r="AA60" s="196">
        <v>25.16</v>
      </c>
      <c r="AB60" s="196">
        <v>0</v>
      </c>
      <c r="AC60" s="196">
        <v>2.29</v>
      </c>
      <c r="AD60" s="196">
        <v>12.46</v>
      </c>
      <c r="AE60" s="196">
        <v>0</v>
      </c>
      <c r="AF60" s="196">
        <v>0</v>
      </c>
      <c r="AG60" s="196">
        <v>74.97</v>
      </c>
      <c r="AH60" s="196">
        <v>0</v>
      </c>
      <c r="AI60" s="196">
        <v>21.22</v>
      </c>
      <c r="AJ60" s="196">
        <v>0</v>
      </c>
      <c r="AK60" s="196">
        <v>17.36</v>
      </c>
      <c r="AL60" s="196">
        <v>0</v>
      </c>
      <c r="AM60" s="196">
        <v>0</v>
      </c>
      <c r="AN60" s="196">
        <v>0</v>
      </c>
      <c r="AO60" s="196">
        <v>385.21</v>
      </c>
      <c r="AP60" s="196">
        <v>0</v>
      </c>
      <c r="AQ60" s="196">
        <v>0</v>
      </c>
      <c r="AR60" s="196">
        <v>13.15</v>
      </c>
      <c r="AS60" s="196">
        <v>30.62</v>
      </c>
      <c r="AT60" s="196">
        <v>40.43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119.83</v>
      </c>
      <c r="L61" s="196">
        <v>-92.25</v>
      </c>
      <c r="M61" s="196">
        <v>2.29</v>
      </c>
      <c r="N61" s="196">
        <v>1.87</v>
      </c>
      <c r="O61" s="196">
        <v>2.63</v>
      </c>
      <c r="P61" s="196">
        <v>0.88</v>
      </c>
      <c r="Q61" s="196">
        <v>6.62</v>
      </c>
      <c r="R61" s="196">
        <v>0.67</v>
      </c>
      <c r="S61" s="196">
        <v>11.59</v>
      </c>
      <c r="T61" s="196">
        <v>0</v>
      </c>
      <c r="U61" s="196">
        <v>2.23</v>
      </c>
      <c r="V61" s="196">
        <v>0.32</v>
      </c>
      <c r="W61" s="196">
        <v>0.71</v>
      </c>
      <c r="X61" s="196">
        <v>2.33</v>
      </c>
      <c r="Y61" s="196">
        <v>0</v>
      </c>
      <c r="Z61" s="196">
        <v>4.3899999999999997</v>
      </c>
      <c r="AA61" s="196">
        <v>1.42</v>
      </c>
      <c r="AB61" s="196">
        <v>0</v>
      </c>
      <c r="AC61" s="196">
        <v>2.29</v>
      </c>
      <c r="AD61" s="196">
        <v>12.46</v>
      </c>
      <c r="AE61" s="196">
        <v>0</v>
      </c>
      <c r="AF61" s="196">
        <v>0</v>
      </c>
      <c r="AG61" s="196">
        <v>74.97</v>
      </c>
      <c r="AH61" s="196">
        <v>0</v>
      </c>
      <c r="AI61" s="196">
        <v>21.22</v>
      </c>
      <c r="AJ61" s="196">
        <v>0</v>
      </c>
      <c r="AK61" s="196">
        <v>17.36</v>
      </c>
      <c r="AL61" s="196">
        <v>0</v>
      </c>
      <c r="AM61" s="196">
        <v>0</v>
      </c>
      <c r="AN61" s="196">
        <v>0</v>
      </c>
      <c r="AO61" s="196">
        <v>385.21</v>
      </c>
      <c r="AP61" s="196">
        <v>0</v>
      </c>
      <c r="AQ61" s="196">
        <v>0</v>
      </c>
      <c r="AR61" s="196">
        <v>13.15</v>
      </c>
      <c r="AS61" s="196">
        <v>30.62</v>
      </c>
      <c r="AT61" s="196">
        <v>30.33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100.54</v>
      </c>
      <c r="L62" s="196">
        <v>-92.25</v>
      </c>
      <c r="M62" s="196">
        <v>2.29</v>
      </c>
      <c r="N62" s="196">
        <v>1.87</v>
      </c>
      <c r="O62" s="196">
        <v>2.63</v>
      </c>
      <c r="P62" s="196">
        <v>0.88</v>
      </c>
      <c r="Q62" s="196">
        <v>6.62</v>
      </c>
      <c r="R62" s="196">
        <v>0.67</v>
      </c>
      <c r="S62" s="196">
        <v>11.59</v>
      </c>
      <c r="T62" s="196">
        <v>0</v>
      </c>
      <c r="U62" s="196">
        <v>2.23</v>
      </c>
      <c r="V62" s="196">
        <v>0.32</v>
      </c>
      <c r="W62" s="196">
        <v>0.71</v>
      </c>
      <c r="X62" s="196">
        <v>2.33</v>
      </c>
      <c r="Y62" s="196">
        <v>0</v>
      </c>
      <c r="Z62" s="196">
        <v>4.3899999999999997</v>
      </c>
      <c r="AA62" s="196">
        <v>1.42</v>
      </c>
      <c r="AB62" s="196">
        <v>0</v>
      </c>
      <c r="AC62" s="196">
        <v>2.29</v>
      </c>
      <c r="AD62" s="196">
        <v>12.46</v>
      </c>
      <c r="AE62" s="196">
        <v>0</v>
      </c>
      <c r="AF62" s="196">
        <v>0</v>
      </c>
      <c r="AG62" s="196">
        <v>74.97</v>
      </c>
      <c r="AH62" s="196">
        <v>0</v>
      </c>
      <c r="AI62" s="196">
        <v>21.22</v>
      </c>
      <c r="AJ62" s="196">
        <v>0</v>
      </c>
      <c r="AK62" s="196">
        <v>17.36</v>
      </c>
      <c r="AL62" s="196">
        <v>0</v>
      </c>
      <c r="AM62" s="196">
        <v>0</v>
      </c>
      <c r="AN62" s="196">
        <v>0</v>
      </c>
      <c r="AO62" s="196">
        <v>385.21</v>
      </c>
      <c r="AP62" s="196">
        <v>0</v>
      </c>
      <c r="AQ62" s="196">
        <v>0</v>
      </c>
      <c r="AR62" s="196">
        <v>13.15</v>
      </c>
      <c r="AS62" s="196">
        <v>30.62</v>
      </c>
      <c r="AT62" s="196">
        <v>30.33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76.44</v>
      </c>
      <c r="L63" s="196">
        <v>-91.71</v>
      </c>
      <c r="M63" s="196">
        <v>2.29</v>
      </c>
      <c r="N63" s="196">
        <v>1.87</v>
      </c>
      <c r="O63" s="196">
        <v>2.63</v>
      </c>
      <c r="P63" s="196">
        <v>0.88</v>
      </c>
      <c r="Q63" s="196">
        <v>6.62</v>
      </c>
      <c r="R63" s="196">
        <v>0.67</v>
      </c>
      <c r="S63" s="196">
        <v>11.59</v>
      </c>
      <c r="T63" s="196">
        <v>0</v>
      </c>
      <c r="U63" s="196">
        <v>2.23</v>
      </c>
      <c r="V63" s="196">
        <v>0.32</v>
      </c>
      <c r="W63" s="196">
        <v>0.71</v>
      </c>
      <c r="X63" s="196">
        <v>2.33</v>
      </c>
      <c r="Y63" s="196">
        <v>0</v>
      </c>
      <c r="Z63" s="196">
        <v>4.3899999999999997</v>
      </c>
      <c r="AA63" s="196">
        <v>1.42</v>
      </c>
      <c r="AB63" s="196">
        <v>0</v>
      </c>
      <c r="AC63" s="196">
        <v>2.29</v>
      </c>
      <c r="AD63" s="196">
        <v>12.46</v>
      </c>
      <c r="AE63" s="196">
        <v>0</v>
      </c>
      <c r="AF63" s="196">
        <v>0</v>
      </c>
      <c r="AG63" s="196">
        <v>74.97</v>
      </c>
      <c r="AH63" s="196">
        <v>0</v>
      </c>
      <c r="AI63" s="196">
        <v>21.22</v>
      </c>
      <c r="AJ63" s="196">
        <v>0</v>
      </c>
      <c r="AK63" s="196">
        <v>24.61</v>
      </c>
      <c r="AL63" s="196">
        <v>0</v>
      </c>
      <c r="AM63" s="196">
        <v>0</v>
      </c>
      <c r="AN63" s="196">
        <v>0</v>
      </c>
      <c r="AO63" s="196">
        <v>385.21</v>
      </c>
      <c r="AP63" s="196">
        <v>0</v>
      </c>
      <c r="AQ63" s="196">
        <v>0</v>
      </c>
      <c r="AR63" s="196">
        <v>13.15</v>
      </c>
      <c r="AS63" s="196">
        <v>30.62</v>
      </c>
      <c r="AT63" s="196">
        <v>30.33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52.34</v>
      </c>
      <c r="L64" s="196">
        <v>-91.71</v>
      </c>
      <c r="M64" s="196">
        <v>2.29</v>
      </c>
      <c r="N64" s="196">
        <v>1.87</v>
      </c>
      <c r="O64" s="196">
        <v>2.63</v>
      </c>
      <c r="P64" s="196">
        <v>0.88</v>
      </c>
      <c r="Q64" s="196">
        <v>6.62</v>
      </c>
      <c r="R64" s="196">
        <v>0.67</v>
      </c>
      <c r="S64" s="196">
        <v>11.59</v>
      </c>
      <c r="T64" s="196">
        <v>0</v>
      </c>
      <c r="U64" s="196">
        <v>2.23</v>
      </c>
      <c r="V64" s="196">
        <v>0.32</v>
      </c>
      <c r="W64" s="196">
        <v>0.71</v>
      </c>
      <c r="X64" s="196">
        <v>2.33</v>
      </c>
      <c r="Y64" s="196">
        <v>0</v>
      </c>
      <c r="Z64" s="196">
        <v>4.3899999999999997</v>
      </c>
      <c r="AA64" s="196">
        <v>1.42</v>
      </c>
      <c r="AB64" s="196">
        <v>0</v>
      </c>
      <c r="AC64" s="196">
        <v>2.29</v>
      </c>
      <c r="AD64" s="196">
        <v>12.46</v>
      </c>
      <c r="AE64" s="196">
        <v>0</v>
      </c>
      <c r="AF64" s="196">
        <v>0</v>
      </c>
      <c r="AG64" s="196">
        <v>74.97</v>
      </c>
      <c r="AH64" s="196">
        <v>0</v>
      </c>
      <c r="AI64" s="196">
        <v>21.22</v>
      </c>
      <c r="AJ64" s="196">
        <v>0</v>
      </c>
      <c r="AK64" s="196">
        <v>24.61</v>
      </c>
      <c r="AL64" s="196">
        <v>0</v>
      </c>
      <c r="AM64" s="196">
        <v>0</v>
      </c>
      <c r="AN64" s="196">
        <v>0</v>
      </c>
      <c r="AO64" s="196">
        <v>385.21</v>
      </c>
      <c r="AP64" s="196">
        <v>0</v>
      </c>
      <c r="AQ64" s="196">
        <v>0</v>
      </c>
      <c r="AR64" s="196">
        <v>13.15</v>
      </c>
      <c r="AS64" s="196">
        <v>30.62</v>
      </c>
      <c r="AT64" s="196">
        <v>30.33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52.34</v>
      </c>
      <c r="L65" s="196">
        <v>-91.71</v>
      </c>
      <c r="M65" s="196">
        <v>2.29</v>
      </c>
      <c r="N65" s="196">
        <v>1.87</v>
      </c>
      <c r="O65" s="196">
        <v>2.63</v>
      </c>
      <c r="P65" s="196">
        <v>0.88</v>
      </c>
      <c r="Q65" s="196">
        <v>6.62</v>
      </c>
      <c r="R65" s="196">
        <v>0.67</v>
      </c>
      <c r="S65" s="196">
        <v>11.59</v>
      </c>
      <c r="T65" s="196">
        <v>0</v>
      </c>
      <c r="U65" s="196">
        <v>2.23</v>
      </c>
      <c r="V65" s="196">
        <v>0.32</v>
      </c>
      <c r="W65" s="196">
        <v>0.71</v>
      </c>
      <c r="X65" s="196">
        <v>2.33</v>
      </c>
      <c r="Y65" s="196">
        <v>0</v>
      </c>
      <c r="Z65" s="196">
        <v>4.3899999999999997</v>
      </c>
      <c r="AA65" s="196">
        <v>1.42</v>
      </c>
      <c r="AB65" s="196">
        <v>0</v>
      </c>
      <c r="AC65" s="196">
        <v>2.29</v>
      </c>
      <c r="AD65" s="196">
        <v>12.46</v>
      </c>
      <c r="AE65" s="196">
        <v>0</v>
      </c>
      <c r="AF65" s="196">
        <v>0</v>
      </c>
      <c r="AG65" s="196">
        <v>74.97</v>
      </c>
      <c r="AH65" s="196">
        <v>0</v>
      </c>
      <c r="AI65" s="196">
        <v>21.22</v>
      </c>
      <c r="AJ65" s="196">
        <v>0</v>
      </c>
      <c r="AK65" s="196">
        <v>24.61</v>
      </c>
      <c r="AL65" s="196">
        <v>0</v>
      </c>
      <c r="AM65" s="196">
        <v>0</v>
      </c>
      <c r="AN65" s="196">
        <v>0</v>
      </c>
      <c r="AO65" s="196">
        <v>385.21</v>
      </c>
      <c r="AP65" s="196">
        <v>0</v>
      </c>
      <c r="AQ65" s="196">
        <v>0</v>
      </c>
      <c r="AR65" s="196">
        <v>13.14</v>
      </c>
      <c r="AS65" s="196">
        <v>30.62</v>
      </c>
      <c r="AT65" s="196">
        <v>30.33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9.15</v>
      </c>
      <c r="L66" s="196">
        <v>-91.71</v>
      </c>
      <c r="M66" s="196">
        <v>2.29</v>
      </c>
      <c r="N66" s="196">
        <v>1.87</v>
      </c>
      <c r="O66" s="196">
        <v>2.63</v>
      </c>
      <c r="P66" s="196">
        <v>0.88</v>
      </c>
      <c r="Q66" s="196">
        <v>6.62</v>
      </c>
      <c r="R66" s="196">
        <v>0.67</v>
      </c>
      <c r="S66" s="196">
        <v>11.59</v>
      </c>
      <c r="T66" s="196">
        <v>0</v>
      </c>
      <c r="U66" s="196">
        <v>2.23</v>
      </c>
      <c r="V66" s="196">
        <v>0.32</v>
      </c>
      <c r="W66" s="196">
        <v>0.71</v>
      </c>
      <c r="X66" s="196">
        <v>2.33</v>
      </c>
      <c r="Y66" s="196">
        <v>0</v>
      </c>
      <c r="Z66" s="196">
        <v>4.3899999999999997</v>
      </c>
      <c r="AA66" s="196">
        <v>1.42</v>
      </c>
      <c r="AB66" s="196">
        <v>0</v>
      </c>
      <c r="AC66" s="196">
        <v>2.29</v>
      </c>
      <c r="AD66" s="196">
        <v>12.46</v>
      </c>
      <c r="AE66" s="196">
        <v>0</v>
      </c>
      <c r="AF66" s="196">
        <v>0</v>
      </c>
      <c r="AG66" s="196">
        <v>74.97</v>
      </c>
      <c r="AH66" s="196">
        <v>0</v>
      </c>
      <c r="AI66" s="196">
        <v>21.22</v>
      </c>
      <c r="AJ66" s="196">
        <v>0</v>
      </c>
      <c r="AK66" s="196">
        <v>24.61</v>
      </c>
      <c r="AL66" s="196">
        <v>0</v>
      </c>
      <c r="AM66" s="196">
        <v>0</v>
      </c>
      <c r="AN66" s="196">
        <v>0</v>
      </c>
      <c r="AO66" s="196">
        <v>385.21</v>
      </c>
      <c r="AP66" s="196">
        <v>0</v>
      </c>
      <c r="AQ66" s="196">
        <v>0</v>
      </c>
      <c r="AR66" s="196">
        <v>13.15</v>
      </c>
      <c r="AS66" s="196">
        <v>30.62</v>
      </c>
      <c r="AT66" s="196">
        <v>30.33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9.15</v>
      </c>
      <c r="L67" s="196">
        <v>-135.09</v>
      </c>
      <c r="M67" s="196">
        <v>2.29</v>
      </c>
      <c r="N67" s="196">
        <v>1.87</v>
      </c>
      <c r="O67" s="196">
        <v>2.63</v>
      </c>
      <c r="P67" s="196">
        <v>0.88</v>
      </c>
      <c r="Q67" s="196">
        <v>1.52</v>
      </c>
      <c r="R67" s="196">
        <v>0.67</v>
      </c>
      <c r="S67" s="196">
        <v>11.59</v>
      </c>
      <c r="T67" s="196">
        <v>0</v>
      </c>
      <c r="U67" s="196">
        <v>2.23</v>
      </c>
      <c r="V67" s="196">
        <v>0.32</v>
      </c>
      <c r="W67" s="196">
        <v>0.71</v>
      </c>
      <c r="X67" s="196">
        <v>2.33</v>
      </c>
      <c r="Y67" s="196">
        <v>0</v>
      </c>
      <c r="Z67" s="196">
        <v>4.3899999999999997</v>
      </c>
      <c r="AA67" s="196">
        <v>1.42</v>
      </c>
      <c r="AB67" s="196">
        <v>0</v>
      </c>
      <c r="AC67" s="196">
        <v>2.29</v>
      </c>
      <c r="AD67" s="196">
        <v>12.46</v>
      </c>
      <c r="AE67" s="196">
        <v>0</v>
      </c>
      <c r="AF67" s="196">
        <v>0</v>
      </c>
      <c r="AG67" s="196">
        <v>74.97</v>
      </c>
      <c r="AH67" s="196">
        <v>0</v>
      </c>
      <c r="AI67" s="196">
        <v>21.22</v>
      </c>
      <c r="AJ67" s="196">
        <v>0</v>
      </c>
      <c r="AK67" s="196">
        <v>24.61</v>
      </c>
      <c r="AL67" s="196">
        <v>0</v>
      </c>
      <c r="AM67" s="196">
        <v>0</v>
      </c>
      <c r="AN67" s="196">
        <v>0</v>
      </c>
      <c r="AO67" s="196">
        <v>385.21</v>
      </c>
      <c r="AP67" s="196">
        <v>0</v>
      </c>
      <c r="AQ67" s="196">
        <v>0</v>
      </c>
      <c r="AR67" s="196">
        <v>13.15</v>
      </c>
      <c r="AS67" s="196">
        <v>30.62</v>
      </c>
      <c r="AT67" s="196">
        <v>30.33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9.15</v>
      </c>
      <c r="L68" s="196">
        <v>-183.3</v>
      </c>
      <c r="M68" s="196">
        <v>2.29</v>
      </c>
      <c r="N68" s="196">
        <v>1.87</v>
      </c>
      <c r="O68" s="196">
        <v>2.63</v>
      </c>
      <c r="P68" s="196">
        <v>0.88</v>
      </c>
      <c r="Q68" s="196">
        <v>1.29</v>
      </c>
      <c r="R68" s="196">
        <v>0.67</v>
      </c>
      <c r="S68" s="196">
        <v>11.59</v>
      </c>
      <c r="T68" s="196">
        <v>0</v>
      </c>
      <c r="U68" s="196">
        <v>2.23</v>
      </c>
      <c r="V68" s="196">
        <v>0.32</v>
      </c>
      <c r="W68" s="196">
        <v>0.71</v>
      </c>
      <c r="X68" s="196">
        <v>2.33</v>
      </c>
      <c r="Y68" s="196">
        <v>0</v>
      </c>
      <c r="Z68" s="196">
        <v>4.3899999999999997</v>
      </c>
      <c r="AA68" s="196">
        <v>1.42</v>
      </c>
      <c r="AB68" s="196">
        <v>0</v>
      </c>
      <c r="AC68" s="196">
        <v>2.29</v>
      </c>
      <c r="AD68" s="196">
        <v>12.46</v>
      </c>
      <c r="AE68" s="196">
        <v>0</v>
      </c>
      <c r="AF68" s="196">
        <v>0</v>
      </c>
      <c r="AG68" s="196">
        <v>74.97</v>
      </c>
      <c r="AH68" s="196">
        <v>0</v>
      </c>
      <c r="AI68" s="196">
        <v>21.22</v>
      </c>
      <c r="AJ68" s="196">
        <v>0</v>
      </c>
      <c r="AK68" s="196">
        <v>24.61</v>
      </c>
      <c r="AL68" s="196">
        <v>0</v>
      </c>
      <c r="AM68" s="196">
        <v>0</v>
      </c>
      <c r="AN68" s="196">
        <v>0</v>
      </c>
      <c r="AO68" s="196">
        <v>385.21</v>
      </c>
      <c r="AP68" s="196">
        <v>0</v>
      </c>
      <c r="AQ68" s="196">
        <v>0</v>
      </c>
      <c r="AR68" s="196">
        <v>13.15</v>
      </c>
      <c r="AS68" s="196">
        <v>30.62</v>
      </c>
      <c r="AT68" s="196">
        <v>30.33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9.15</v>
      </c>
      <c r="L69" s="196">
        <v>-183.3</v>
      </c>
      <c r="M69" s="196">
        <v>2.29</v>
      </c>
      <c r="N69" s="196">
        <v>1.87</v>
      </c>
      <c r="O69" s="196">
        <v>2.63</v>
      </c>
      <c r="P69" s="196">
        <v>0.88</v>
      </c>
      <c r="Q69" s="196">
        <v>0.32</v>
      </c>
      <c r="R69" s="196">
        <v>0.67</v>
      </c>
      <c r="S69" s="196">
        <v>11.59</v>
      </c>
      <c r="T69" s="196">
        <v>0</v>
      </c>
      <c r="U69" s="196">
        <v>2.23</v>
      </c>
      <c r="V69" s="196">
        <v>0.32</v>
      </c>
      <c r="W69" s="196">
        <v>0.71</v>
      </c>
      <c r="X69" s="196">
        <v>2.33</v>
      </c>
      <c r="Y69" s="196">
        <v>0</v>
      </c>
      <c r="Z69" s="196">
        <v>4.3899999999999997</v>
      </c>
      <c r="AA69" s="196">
        <v>1.42</v>
      </c>
      <c r="AB69" s="196">
        <v>0</v>
      </c>
      <c r="AC69" s="196">
        <v>2.29</v>
      </c>
      <c r="AD69" s="196">
        <v>12.46</v>
      </c>
      <c r="AE69" s="196">
        <v>0</v>
      </c>
      <c r="AF69" s="196">
        <v>0</v>
      </c>
      <c r="AG69" s="196">
        <v>74.97</v>
      </c>
      <c r="AH69" s="196">
        <v>0</v>
      </c>
      <c r="AI69" s="196">
        <v>21.22</v>
      </c>
      <c r="AJ69" s="196">
        <v>0</v>
      </c>
      <c r="AK69" s="196">
        <v>24.61</v>
      </c>
      <c r="AL69" s="196">
        <v>0</v>
      </c>
      <c r="AM69" s="196">
        <v>0</v>
      </c>
      <c r="AN69" s="196">
        <v>0</v>
      </c>
      <c r="AO69" s="196">
        <v>385.21</v>
      </c>
      <c r="AP69" s="196">
        <v>0</v>
      </c>
      <c r="AQ69" s="196">
        <v>0</v>
      </c>
      <c r="AR69" s="196">
        <v>13.15</v>
      </c>
      <c r="AS69" s="196">
        <v>30.62</v>
      </c>
      <c r="AT69" s="196">
        <v>30.33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9.15</v>
      </c>
      <c r="L70" s="196">
        <v>-183.3</v>
      </c>
      <c r="M70" s="196">
        <v>2.29</v>
      </c>
      <c r="N70" s="196">
        <v>1.87</v>
      </c>
      <c r="O70" s="196">
        <v>2.63</v>
      </c>
      <c r="P70" s="196">
        <v>0.88</v>
      </c>
      <c r="Q70" s="196">
        <v>0.32</v>
      </c>
      <c r="R70" s="196">
        <v>0.67</v>
      </c>
      <c r="S70" s="196">
        <v>11.59</v>
      </c>
      <c r="T70" s="196">
        <v>0</v>
      </c>
      <c r="U70" s="196">
        <v>2.23</v>
      </c>
      <c r="V70" s="196">
        <v>0.32</v>
      </c>
      <c r="W70" s="196">
        <v>0.71</v>
      </c>
      <c r="X70" s="196">
        <v>2.33</v>
      </c>
      <c r="Y70" s="196">
        <v>0</v>
      </c>
      <c r="Z70" s="196">
        <v>4.3899999999999997</v>
      </c>
      <c r="AA70" s="196">
        <v>1.42</v>
      </c>
      <c r="AB70" s="196">
        <v>0</v>
      </c>
      <c r="AC70" s="196">
        <v>2.29</v>
      </c>
      <c r="AD70" s="196">
        <v>12.46</v>
      </c>
      <c r="AE70" s="196">
        <v>0</v>
      </c>
      <c r="AF70" s="196">
        <v>0</v>
      </c>
      <c r="AG70" s="196">
        <v>74.97</v>
      </c>
      <c r="AH70" s="196">
        <v>0</v>
      </c>
      <c r="AI70" s="196">
        <v>21.22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385.21</v>
      </c>
      <c r="AP70" s="196">
        <v>0</v>
      </c>
      <c r="AQ70" s="196">
        <v>0</v>
      </c>
      <c r="AR70" s="196">
        <v>13.15</v>
      </c>
      <c r="AS70" s="196">
        <v>30.62</v>
      </c>
      <c r="AT70" s="196">
        <v>30.33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9.15</v>
      </c>
      <c r="L71" s="196">
        <v>-183.3</v>
      </c>
      <c r="M71" s="196">
        <v>2.29</v>
      </c>
      <c r="N71" s="196">
        <v>1.87</v>
      </c>
      <c r="O71" s="196">
        <v>2.63</v>
      </c>
      <c r="P71" s="196">
        <v>0.88</v>
      </c>
      <c r="Q71" s="196">
        <v>1.1499999999999999</v>
      </c>
      <c r="R71" s="196">
        <v>0.67</v>
      </c>
      <c r="S71" s="196">
        <v>11.59</v>
      </c>
      <c r="T71" s="196">
        <v>0</v>
      </c>
      <c r="U71" s="196">
        <v>2.23</v>
      </c>
      <c r="V71" s="196">
        <v>0.24</v>
      </c>
      <c r="W71" s="196">
        <v>0.66</v>
      </c>
      <c r="X71" s="196">
        <v>2.2400000000000002</v>
      </c>
      <c r="Y71" s="196">
        <v>0</v>
      </c>
      <c r="Z71" s="196">
        <v>4.3899999999999997</v>
      </c>
      <c r="AA71" s="196">
        <v>1.42</v>
      </c>
      <c r="AB71" s="196">
        <v>0</v>
      </c>
      <c r="AC71" s="196">
        <v>1.77</v>
      </c>
      <c r="AD71" s="196">
        <v>12.46</v>
      </c>
      <c r="AE71" s="196">
        <v>0</v>
      </c>
      <c r="AF71" s="196">
        <v>0</v>
      </c>
      <c r="AG71" s="196">
        <v>74.97</v>
      </c>
      <c r="AH71" s="196">
        <v>0</v>
      </c>
      <c r="AI71" s="196">
        <v>21.22</v>
      </c>
      <c r="AJ71" s="196">
        <v>0</v>
      </c>
      <c r="AK71" s="196">
        <v>-37.61</v>
      </c>
      <c r="AL71" s="196">
        <v>0</v>
      </c>
      <c r="AM71" s="196">
        <v>0</v>
      </c>
      <c r="AN71" s="196">
        <v>0</v>
      </c>
      <c r="AO71" s="196">
        <v>385.21</v>
      </c>
      <c r="AP71" s="196">
        <v>0</v>
      </c>
      <c r="AQ71" s="196">
        <v>0</v>
      </c>
      <c r="AR71" s="196">
        <v>13.15</v>
      </c>
      <c r="AS71" s="196">
        <v>30.62</v>
      </c>
      <c r="AT71" s="196">
        <v>30.33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9.15</v>
      </c>
      <c r="L72" s="196">
        <v>-183.3</v>
      </c>
      <c r="M72" s="196">
        <v>2.29</v>
      </c>
      <c r="N72" s="196">
        <v>1.87</v>
      </c>
      <c r="O72" s="196">
        <v>2.63</v>
      </c>
      <c r="P72" s="196">
        <v>0.88</v>
      </c>
      <c r="Q72" s="196">
        <v>1.1499999999999999</v>
      </c>
      <c r="R72" s="196">
        <v>0.67</v>
      </c>
      <c r="S72" s="196">
        <v>11.59</v>
      </c>
      <c r="T72" s="196">
        <v>0</v>
      </c>
      <c r="U72" s="196">
        <v>2.23</v>
      </c>
      <c r="V72" s="196">
        <v>0.23</v>
      </c>
      <c r="W72" s="196">
        <v>0.66</v>
      </c>
      <c r="X72" s="196">
        <v>2.2400000000000002</v>
      </c>
      <c r="Y72" s="196">
        <v>0</v>
      </c>
      <c r="Z72" s="196">
        <v>4.3899999999999997</v>
      </c>
      <c r="AA72" s="196">
        <v>1.42</v>
      </c>
      <c r="AB72" s="196">
        <v>0</v>
      </c>
      <c r="AC72" s="196">
        <v>1.77</v>
      </c>
      <c r="AD72" s="196">
        <v>12.46</v>
      </c>
      <c r="AE72" s="196">
        <v>0</v>
      </c>
      <c r="AF72" s="196">
        <v>0</v>
      </c>
      <c r="AG72" s="196">
        <v>74.97</v>
      </c>
      <c r="AH72" s="196">
        <v>0</v>
      </c>
      <c r="AI72" s="196">
        <v>21.22</v>
      </c>
      <c r="AJ72" s="196">
        <v>0</v>
      </c>
      <c r="AK72" s="196">
        <v>-37.61</v>
      </c>
      <c r="AL72" s="196">
        <v>0</v>
      </c>
      <c r="AM72" s="196">
        <v>0</v>
      </c>
      <c r="AN72" s="196">
        <v>0</v>
      </c>
      <c r="AO72" s="196">
        <v>385.21</v>
      </c>
      <c r="AP72" s="196">
        <v>0</v>
      </c>
      <c r="AQ72" s="196">
        <v>0</v>
      </c>
      <c r="AR72" s="196">
        <v>13.15</v>
      </c>
      <c r="AS72" s="196">
        <v>30.62</v>
      </c>
      <c r="AT72" s="196">
        <v>30.33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9.15</v>
      </c>
      <c r="L73" s="196">
        <v>-183.3</v>
      </c>
      <c r="M73" s="196">
        <v>2.29</v>
      </c>
      <c r="N73" s="196">
        <v>1.87</v>
      </c>
      <c r="O73" s="196">
        <v>2.63</v>
      </c>
      <c r="P73" s="196">
        <v>0.88</v>
      </c>
      <c r="Q73" s="196">
        <v>1.0900000000000001</v>
      </c>
      <c r="R73" s="196">
        <v>0.67</v>
      </c>
      <c r="S73" s="196">
        <v>11.59</v>
      </c>
      <c r="T73" s="196">
        <v>0</v>
      </c>
      <c r="U73" s="196">
        <v>2.23</v>
      </c>
      <c r="V73" s="196">
        <v>-79.680000000000007</v>
      </c>
      <c r="W73" s="196">
        <v>0.66</v>
      </c>
      <c r="X73" s="196">
        <v>2.2400000000000002</v>
      </c>
      <c r="Y73" s="196">
        <v>0</v>
      </c>
      <c r="Z73" s="196">
        <v>4.3899999999999997</v>
      </c>
      <c r="AA73" s="196">
        <v>1.42</v>
      </c>
      <c r="AB73" s="196">
        <v>0</v>
      </c>
      <c r="AC73" s="196">
        <v>1.77</v>
      </c>
      <c r="AD73" s="196">
        <v>12.46</v>
      </c>
      <c r="AE73" s="196">
        <v>0</v>
      </c>
      <c r="AF73" s="196">
        <v>0</v>
      </c>
      <c r="AG73" s="196">
        <v>74.97</v>
      </c>
      <c r="AH73" s="196">
        <v>0</v>
      </c>
      <c r="AI73" s="196">
        <v>21.22</v>
      </c>
      <c r="AJ73" s="196">
        <v>0</v>
      </c>
      <c r="AK73" s="196">
        <v>-37.61</v>
      </c>
      <c r="AL73" s="196">
        <v>0</v>
      </c>
      <c r="AM73" s="196">
        <v>0</v>
      </c>
      <c r="AN73" s="196">
        <v>0</v>
      </c>
      <c r="AO73" s="196">
        <v>385.21</v>
      </c>
      <c r="AP73" s="196">
        <v>0</v>
      </c>
      <c r="AQ73" s="196">
        <v>0</v>
      </c>
      <c r="AR73" s="196">
        <v>13.15</v>
      </c>
      <c r="AS73" s="196">
        <v>30.62</v>
      </c>
      <c r="AT73" s="196">
        <v>30.33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9.15</v>
      </c>
      <c r="L74" s="196">
        <v>-183.3</v>
      </c>
      <c r="M74" s="196">
        <v>2.29</v>
      </c>
      <c r="N74" s="196">
        <v>1.87</v>
      </c>
      <c r="O74" s="196">
        <v>2.63</v>
      </c>
      <c r="P74" s="196">
        <v>0.88</v>
      </c>
      <c r="Q74" s="196">
        <v>1.0900000000000001</v>
      </c>
      <c r="R74" s="196">
        <v>0.67</v>
      </c>
      <c r="S74" s="196">
        <v>11.59</v>
      </c>
      <c r="T74" s="196">
        <v>0</v>
      </c>
      <c r="U74" s="196">
        <v>2.23</v>
      </c>
      <c r="V74" s="196">
        <v>-79.680000000000007</v>
      </c>
      <c r="W74" s="196">
        <v>0.66</v>
      </c>
      <c r="X74" s="196">
        <v>2.2400000000000002</v>
      </c>
      <c r="Y74" s="196">
        <v>0</v>
      </c>
      <c r="Z74" s="196">
        <v>4.3899999999999997</v>
      </c>
      <c r="AA74" s="196">
        <v>1.42</v>
      </c>
      <c r="AB74" s="196">
        <v>0</v>
      </c>
      <c r="AC74" s="196">
        <v>1.77</v>
      </c>
      <c r="AD74" s="196">
        <v>12.46</v>
      </c>
      <c r="AE74" s="196">
        <v>0</v>
      </c>
      <c r="AF74" s="196">
        <v>0</v>
      </c>
      <c r="AG74" s="196">
        <v>74.97</v>
      </c>
      <c r="AH74" s="196">
        <v>0</v>
      </c>
      <c r="AI74" s="196">
        <v>21.22</v>
      </c>
      <c r="AJ74" s="196">
        <v>0</v>
      </c>
      <c r="AK74" s="196">
        <v>-37.61</v>
      </c>
      <c r="AL74" s="196">
        <v>0</v>
      </c>
      <c r="AM74" s="196">
        <v>0</v>
      </c>
      <c r="AN74" s="196">
        <v>0</v>
      </c>
      <c r="AO74" s="196">
        <v>385.21</v>
      </c>
      <c r="AP74" s="196">
        <v>0</v>
      </c>
      <c r="AQ74" s="196">
        <v>0</v>
      </c>
      <c r="AR74" s="196">
        <v>13.15</v>
      </c>
      <c r="AS74" s="196">
        <v>30.62</v>
      </c>
      <c r="AT74" s="196">
        <v>30.33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9.15</v>
      </c>
      <c r="L75" s="196">
        <v>-183.3</v>
      </c>
      <c r="M75" s="196">
        <v>2.29</v>
      </c>
      <c r="N75" s="196">
        <v>1.87</v>
      </c>
      <c r="O75" s="196">
        <v>2.63</v>
      </c>
      <c r="P75" s="196">
        <v>0.88</v>
      </c>
      <c r="Q75" s="196">
        <v>1.0900000000000001</v>
      </c>
      <c r="R75" s="196">
        <v>0.67</v>
      </c>
      <c r="S75" s="196">
        <v>11.59</v>
      </c>
      <c r="T75" s="196">
        <v>0</v>
      </c>
      <c r="U75" s="196">
        <v>2.23</v>
      </c>
      <c r="V75" s="196">
        <v>-79.680000000000007</v>
      </c>
      <c r="W75" s="196">
        <v>0.68</v>
      </c>
      <c r="X75" s="196">
        <v>2.2599999999999998</v>
      </c>
      <c r="Y75" s="196">
        <v>0</v>
      </c>
      <c r="Z75" s="196">
        <v>4.3899999999999997</v>
      </c>
      <c r="AA75" s="196">
        <v>1.42</v>
      </c>
      <c r="AB75" s="196">
        <v>0</v>
      </c>
      <c r="AC75" s="196">
        <v>1.77</v>
      </c>
      <c r="AD75" s="196">
        <v>12.46</v>
      </c>
      <c r="AE75" s="196">
        <v>0</v>
      </c>
      <c r="AF75" s="196">
        <v>0</v>
      </c>
      <c r="AG75" s="196">
        <v>74.97</v>
      </c>
      <c r="AH75" s="196">
        <v>0</v>
      </c>
      <c r="AI75" s="196">
        <v>21.22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392.99</v>
      </c>
      <c r="AP75" s="196">
        <v>0</v>
      </c>
      <c r="AQ75" s="196">
        <v>0</v>
      </c>
      <c r="AR75" s="196">
        <v>13.37</v>
      </c>
      <c r="AS75" s="196">
        <v>30.62</v>
      </c>
      <c r="AT75" s="196">
        <v>30.33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9.15</v>
      </c>
      <c r="L76" s="196">
        <v>-183.3</v>
      </c>
      <c r="M76" s="196">
        <v>2.29</v>
      </c>
      <c r="N76" s="196">
        <v>1.87</v>
      </c>
      <c r="O76" s="196">
        <v>2.63</v>
      </c>
      <c r="P76" s="196">
        <v>0.88</v>
      </c>
      <c r="Q76" s="196">
        <v>1.0900000000000001</v>
      </c>
      <c r="R76" s="196">
        <v>0.67</v>
      </c>
      <c r="S76" s="196">
        <v>11.59</v>
      </c>
      <c r="T76" s="196">
        <v>0</v>
      </c>
      <c r="U76" s="196">
        <v>2.23</v>
      </c>
      <c r="V76" s="196">
        <v>-79.680000000000007</v>
      </c>
      <c r="W76" s="196">
        <v>0.68</v>
      </c>
      <c r="X76" s="196">
        <v>2.2599999999999998</v>
      </c>
      <c r="Y76" s="196">
        <v>0</v>
      </c>
      <c r="Z76" s="196">
        <v>4.3899999999999997</v>
      </c>
      <c r="AA76" s="196">
        <v>1.42</v>
      </c>
      <c r="AB76" s="196">
        <v>0</v>
      </c>
      <c r="AC76" s="196">
        <v>1.77</v>
      </c>
      <c r="AD76" s="196">
        <v>12.46</v>
      </c>
      <c r="AE76" s="196">
        <v>0</v>
      </c>
      <c r="AF76" s="196">
        <v>0</v>
      </c>
      <c r="AG76" s="196">
        <v>74.97</v>
      </c>
      <c r="AH76" s="196">
        <v>0</v>
      </c>
      <c r="AI76" s="196">
        <v>21.22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392.99</v>
      </c>
      <c r="AP76" s="196">
        <v>0</v>
      </c>
      <c r="AQ76" s="196">
        <v>0</v>
      </c>
      <c r="AR76" s="196">
        <v>13.37</v>
      </c>
      <c r="AS76" s="196">
        <v>30.62</v>
      </c>
      <c r="AT76" s="196">
        <v>30.33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9.15</v>
      </c>
      <c r="L77" s="196">
        <v>-183.15</v>
      </c>
      <c r="M77" s="196">
        <v>2.29</v>
      </c>
      <c r="N77" s="196">
        <v>1.87</v>
      </c>
      <c r="O77" s="196">
        <v>2.63</v>
      </c>
      <c r="P77" s="196">
        <v>0.88</v>
      </c>
      <c r="Q77" s="196">
        <v>1.0900000000000001</v>
      </c>
      <c r="R77" s="196">
        <v>0.67</v>
      </c>
      <c r="S77" s="196">
        <v>11.59</v>
      </c>
      <c r="T77" s="196">
        <v>0</v>
      </c>
      <c r="U77" s="196">
        <v>2.23</v>
      </c>
      <c r="V77" s="196">
        <v>-79.680000000000007</v>
      </c>
      <c r="W77" s="196">
        <v>0.68</v>
      </c>
      <c r="X77" s="196">
        <v>2.2599999999999998</v>
      </c>
      <c r="Y77" s="196">
        <v>0</v>
      </c>
      <c r="Z77" s="196">
        <v>4.3899999999999997</v>
      </c>
      <c r="AA77" s="196">
        <v>1.42</v>
      </c>
      <c r="AB77" s="196">
        <v>0</v>
      </c>
      <c r="AC77" s="196">
        <v>1.77</v>
      </c>
      <c r="AD77" s="196">
        <v>12.46</v>
      </c>
      <c r="AE77" s="196">
        <v>0</v>
      </c>
      <c r="AF77" s="196">
        <v>0</v>
      </c>
      <c r="AG77" s="196">
        <v>74.97</v>
      </c>
      <c r="AH77" s="196">
        <v>0</v>
      </c>
      <c r="AI77" s="196">
        <v>21.22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392.99</v>
      </c>
      <c r="AP77" s="196">
        <v>0</v>
      </c>
      <c r="AQ77" s="196">
        <v>0</v>
      </c>
      <c r="AR77" s="196">
        <v>13.37</v>
      </c>
      <c r="AS77" s="196">
        <v>30.62</v>
      </c>
      <c r="AT77" s="196">
        <v>30.33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9.15</v>
      </c>
      <c r="L78" s="196">
        <v>-183.15</v>
      </c>
      <c r="M78" s="196">
        <v>2.29</v>
      </c>
      <c r="N78" s="196">
        <v>1.87</v>
      </c>
      <c r="O78" s="196">
        <v>2.63</v>
      </c>
      <c r="P78" s="196">
        <v>0.88</v>
      </c>
      <c r="Q78" s="196">
        <v>1.0900000000000001</v>
      </c>
      <c r="R78" s="196">
        <v>0.67</v>
      </c>
      <c r="S78" s="196">
        <v>11.59</v>
      </c>
      <c r="T78" s="196">
        <v>0</v>
      </c>
      <c r="U78" s="196">
        <v>2.23</v>
      </c>
      <c r="V78" s="196">
        <v>-11.19</v>
      </c>
      <c r="W78" s="196">
        <v>0.68</v>
      </c>
      <c r="X78" s="196">
        <v>2.2599999999999998</v>
      </c>
      <c r="Y78" s="196">
        <v>0</v>
      </c>
      <c r="Z78" s="196">
        <v>4.3899999999999997</v>
      </c>
      <c r="AA78" s="196">
        <v>1.42</v>
      </c>
      <c r="AB78" s="196">
        <v>0</v>
      </c>
      <c r="AC78" s="196">
        <v>1.77</v>
      </c>
      <c r="AD78" s="196">
        <v>12.46</v>
      </c>
      <c r="AE78" s="196">
        <v>0</v>
      </c>
      <c r="AF78" s="196">
        <v>0</v>
      </c>
      <c r="AG78" s="196">
        <v>74.97</v>
      </c>
      <c r="AH78" s="196">
        <v>0</v>
      </c>
      <c r="AI78" s="196">
        <v>21.22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392.99</v>
      </c>
      <c r="AP78" s="196">
        <v>0</v>
      </c>
      <c r="AQ78" s="196">
        <v>0</v>
      </c>
      <c r="AR78" s="196">
        <v>13.37</v>
      </c>
      <c r="AS78" s="196">
        <v>30.62</v>
      </c>
      <c r="AT78" s="196">
        <v>30.33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9.15</v>
      </c>
      <c r="L79" s="196">
        <v>-183.15</v>
      </c>
      <c r="M79" s="196">
        <v>2.29</v>
      </c>
      <c r="N79" s="196">
        <v>1.87</v>
      </c>
      <c r="O79" s="196">
        <v>2.63</v>
      </c>
      <c r="P79" s="196">
        <v>0.88</v>
      </c>
      <c r="Q79" s="196">
        <v>0.87</v>
      </c>
      <c r="R79" s="196">
        <v>0.67</v>
      </c>
      <c r="S79" s="196">
        <v>11.59</v>
      </c>
      <c r="T79" s="196">
        <v>0</v>
      </c>
      <c r="U79" s="196">
        <v>2.23</v>
      </c>
      <c r="V79" s="196">
        <v>0.32</v>
      </c>
      <c r="W79" s="196">
        <v>0.71</v>
      </c>
      <c r="X79" s="196">
        <v>2.2599999999999998</v>
      </c>
      <c r="Y79" s="196">
        <v>0</v>
      </c>
      <c r="Z79" s="196">
        <v>4.3899999999999997</v>
      </c>
      <c r="AA79" s="196">
        <v>1.42</v>
      </c>
      <c r="AB79" s="196">
        <v>0</v>
      </c>
      <c r="AC79" s="196">
        <v>1.77</v>
      </c>
      <c r="AD79" s="196">
        <v>12.46</v>
      </c>
      <c r="AE79" s="196">
        <v>0</v>
      </c>
      <c r="AF79" s="196">
        <v>0</v>
      </c>
      <c r="AG79" s="196">
        <v>74.97</v>
      </c>
      <c r="AH79" s="196">
        <v>0</v>
      </c>
      <c r="AI79" s="196">
        <v>21.22</v>
      </c>
      <c r="AJ79" s="196">
        <v>0</v>
      </c>
      <c r="AK79" s="196">
        <v>24.61</v>
      </c>
      <c r="AL79" s="196">
        <v>0</v>
      </c>
      <c r="AM79" s="196">
        <v>0</v>
      </c>
      <c r="AN79" s="196">
        <v>0</v>
      </c>
      <c r="AO79" s="196">
        <v>392.99</v>
      </c>
      <c r="AP79" s="196">
        <v>0</v>
      </c>
      <c r="AQ79" s="196">
        <v>0</v>
      </c>
      <c r="AR79" s="196">
        <v>13.37</v>
      </c>
      <c r="AS79" s="196">
        <v>30.81</v>
      </c>
      <c r="AT79" s="196">
        <v>30.33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9.15</v>
      </c>
      <c r="L80" s="196">
        <v>-183.15</v>
      </c>
      <c r="M80" s="196">
        <v>2.29</v>
      </c>
      <c r="N80" s="196">
        <v>1.87</v>
      </c>
      <c r="O80" s="196">
        <v>2.63</v>
      </c>
      <c r="P80" s="196">
        <v>0.88</v>
      </c>
      <c r="Q80" s="196">
        <v>0.78</v>
      </c>
      <c r="R80" s="196">
        <v>0.67</v>
      </c>
      <c r="S80" s="196">
        <v>11.59</v>
      </c>
      <c r="T80" s="196">
        <v>0</v>
      </c>
      <c r="U80" s="196">
        <v>2.23</v>
      </c>
      <c r="V80" s="196">
        <v>0.32</v>
      </c>
      <c r="W80" s="196">
        <v>0.71</v>
      </c>
      <c r="X80" s="196">
        <v>2.2599999999999998</v>
      </c>
      <c r="Y80" s="196">
        <v>0</v>
      </c>
      <c r="Z80" s="196">
        <v>4.3899999999999997</v>
      </c>
      <c r="AA80" s="196">
        <v>1.42</v>
      </c>
      <c r="AB80" s="196">
        <v>0</v>
      </c>
      <c r="AC80" s="196">
        <v>1.77</v>
      </c>
      <c r="AD80" s="196">
        <v>12.46</v>
      </c>
      <c r="AE80" s="196">
        <v>0</v>
      </c>
      <c r="AF80" s="196">
        <v>0</v>
      </c>
      <c r="AG80" s="196">
        <v>74.97</v>
      </c>
      <c r="AH80" s="196">
        <v>0</v>
      </c>
      <c r="AI80" s="196">
        <v>21.22</v>
      </c>
      <c r="AJ80" s="196">
        <v>0</v>
      </c>
      <c r="AK80" s="196">
        <v>24.61</v>
      </c>
      <c r="AL80" s="196">
        <v>0</v>
      </c>
      <c r="AM80" s="196">
        <v>0</v>
      </c>
      <c r="AN80" s="196">
        <v>0</v>
      </c>
      <c r="AO80" s="196">
        <v>392.99</v>
      </c>
      <c r="AP80" s="196">
        <v>0</v>
      </c>
      <c r="AQ80" s="196">
        <v>0</v>
      </c>
      <c r="AR80" s="196">
        <v>13.37</v>
      </c>
      <c r="AS80" s="196">
        <v>30.81</v>
      </c>
      <c r="AT80" s="196">
        <v>30.33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9.15</v>
      </c>
      <c r="L81" s="196">
        <v>-134.94999999999999</v>
      </c>
      <c r="M81" s="196">
        <v>2.29</v>
      </c>
      <c r="N81" s="196">
        <v>1.87</v>
      </c>
      <c r="O81" s="196">
        <v>2.63</v>
      </c>
      <c r="P81" s="196">
        <v>0.88</v>
      </c>
      <c r="Q81" s="196">
        <v>6.14</v>
      </c>
      <c r="R81" s="196">
        <v>0.67</v>
      </c>
      <c r="S81" s="196">
        <v>11.59</v>
      </c>
      <c r="T81" s="196">
        <v>0</v>
      </c>
      <c r="U81" s="196">
        <v>2.23</v>
      </c>
      <c r="V81" s="196">
        <v>0.32</v>
      </c>
      <c r="W81" s="196">
        <v>0.71</v>
      </c>
      <c r="X81" s="196">
        <v>2.33</v>
      </c>
      <c r="Y81" s="196">
        <v>0</v>
      </c>
      <c r="Z81" s="196">
        <v>4.3899999999999997</v>
      </c>
      <c r="AA81" s="196">
        <v>1.42</v>
      </c>
      <c r="AB81" s="196">
        <v>0</v>
      </c>
      <c r="AC81" s="196">
        <v>1.77</v>
      </c>
      <c r="AD81" s="196">
        <v>12.46</v>
      </c>
      <c r="AE81" s="196">
        <v>0</v>
      </c>
      <c r="AF81" s="196">
        <v>0</v>
      </c>
      <c r="AG81" s="196">
        <v>74.97</v>
      </c>
      <c r="AH81" s="196">
        <v>0</v>
      </c>
      <c r="AI81" s="196">
        <v>21.22</v>
      </c>
      <c r="AJ81" s="196">
        <v>0</v>
      </c>
      <c r="AK81" s="196">
        <v>24.61</v>
      </c>
      <c r="AL81" s="196">
        <v>0</v>
      </c>
      <c r="AM81" s="196">
        <v>0</v>
      </c>
      <c r="AN81" s="196">
        <v>0</v>
      </c>
      <c r="AO81" s="196">
        <v>392.99</v>
      </c>
      <c r="AP81" s="196">
        <v>0</v>
      </c>
      <c r="AQ81" s="196">
        <v>0</v>
      </c>
      <c r="AR81" s="196">
        <v>13.37</v>
      </c>
      <c r="AS81" s="196">
        <v>30.81</v>
      </c>
      <c r="AT81" s="196">
        <v>30.33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9.15</v>
      </c>
      <c r="L82" s="196">
        <v>-134.94999999999999</v>
      </c>
      <c r="M82" s="196">
        <v>2.29</v>
      </c>
      <c r="N82" s="196">
        <v>1.87</v>
      </c>
      <c r="O82" s="196">
        <v>2.63</v>
      </c>
      <c r="P82" s="196">
        <v>0.88</v>
      </c>
      <c r="Q82" s="196">
        <v>6.14</v>
      </c>
      <c r="R82" s="196">
        <v>0.67</v>
      </c>
      <c r="S82" s="196">
        <v>11.59</v>
      </c>
      <c r="T82" s="196">
        <v>0</v>
      </c>
      <c r="U82" s="196">
        <v>2.23</v>
      </c>
      <c r="V82" s="196">
        <v>0.32</v>
      </c>
      <c r="W82" s="196">
        <v>0.71</v>
      </c>
      <c r="X82" s="196">
        <v>2.33</v>
      </c>
      <c r="Y82" s="196">
        <v>0</v>
      </c>
      <c r="Z82" s="196">
        <v>4.3899999999999997</v>
      </c>
      <c r="AA82" s="196">
        <v>1.42</v>
      </c>
      <c r="AB82" s="196">
        <v>0</v>
      </c>
      <c r="AC82" s="196">
        <v>1.77</v>
      </c>
      <c r="AD82" s="196">
        <v>12.46</v>
      </c>
      <c r="AE82" s="196">
        <v>0</v>
      </c>
      <c r="AF82" s="196">
        <v>0</v>
      </c>
      <c r="AG82" s="196">
        <v>74.97</v>
      </c>
      <c r="AH82" s="196">
        <v>0</v>
      </c>
      <c r="AI82" s="196">
        <v>21.22</v>
      </c>
      <c r="AJ82" s="196">
        <v>0</v>
      </c>
      <c r="AK82" s="196">
        <v>24.61</v>
      </c>
      <c r="AL82" s="196">
        <v>0</v>
      </c>
      <c r="AM82" s="196">
        <v>0</v>
      </c>
      <c r="AN82" s="196">
        <v>0</v>
      </c>
      <c r="AO82" s="196">
        <v>392.99</v>
      </c>
      <c r="AP82" s="196">
        <v>0</v>
      </c>
      <c r="AQ82" s="196">
        <v>0</v>
      </c>
      <c r="AR82" s="196">
        <v>13.37</v>
      </c>
      <c r="AS82" s="196">
        <v>30.81</v>
      </c>
      <c r="AT82" s="196">
        <v>30.33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-135.94999999999999</v>
      </c>
      <c r="M83" s="196">
        <v>2.29</v>
      </c>
      <c r="N83" s="196">
        <v>1.87</v>
      </c>
      <c r="O83" s="196">
        <v>2.63</v>
      </c>
      <c r="P83" s="196">
        <v>0.88</v>
      </c>
      <c r="Q83" s="196">
        <v>4.1500000000000004</v>
      </c>
      <c r="R83" s="196">
        <v>0.67</v>
      </c>
      <c r="S83" s="196">
        <v>11.59</v>
      </c>
      <c r="T83" s="196">
        <v>0</v>
      </c>
      <c r="U83" s="196">
        <v>2.23</v>
      </c>
      <c r="V83" s="196">
        <v>0.32</v>
      </c>
      <c r="W83" s="196">
        <v>0.71</v>
      </c>
      <c r="X83" s="196">
        <v>2.33</v>
      </c>
      <c r="Y83" s="196">
        <v>0</v>
      </c>
      <c r="Z83" s="196">
        <v>4.3899999999999997</v>
      </c>
      <c r="AA83" s="196">
        <v>1.42</v>
      </c>
      <c r="AB83" s="196">
        <v>0</v>
      </c>
      <c r="AC83" s="196">
        <v>1.77</v>
      </c>
      <c r="AD83" s="196">
        <v>12.46</v>
      </c>
      <c r="AE83" s="196">
        <v>0</v>
      </c>
      <c r="AF83" s="196">
        <v>0</v>
      </c>
      <c r="AG83" s="196">
        <v>74.97</v>
      </c>
      <c r="AH83" s="196">
        <v>0</v>
      </c>
      <c r="AI83" s="196">
        <v>21.22</v>
      </c>
      <c r="AJ83" s="196">
        <v>0</v>
      </c>
      <c r="AK83" s="196">
        <v>24.61</v>
      </c>
      <c r="AL83" s="196">
        <v>0</v>
      </c>
      <c r="AM83" s="196">
        <v>0</v>
      </c>
      <c r="AN83" s="196">
        <v>0</v>
      </c>
      <c r="AO83" s="196">
        <v>392.99</v>
      </c>
      <c r="AP83" s="196">
        <v>0</v>
      </c>
      <c r="AQ83" s="196">
        <v>0</v>
      </c>
      <c r="AR83" s="196">
        <v>13.37</v>
      </c>
      <c r="AS83" s="196">
        <v>30.81</v>
      </c>
      <c r="AT83" s="196">
        <v>30.33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9.15</v>
      </c>
      <c r="L84" s="196">
        <v>-135.94999999999999</v>
      </c>
      <c r="M84" s="196">
        <v>2.29</v>
      </c>
      <c r="N84" s="196">
        <v>1.87</v>
      </c>
      <c r="O84" s="196">
        <v>2.63</v>
      </c>
      <c r="P84" s="196">
        <v>0.88</v>
      </c>
      <c r="Q84" s="196">
        <v>4.1500000000000004</v>
      </c>
      <c r="R84" s="196">
        <v>0.67</v>
      </c>
      <c r="S84" s="196">
        <v>11.59</v>
      </c>
      <c r="T84" s="196">
        <v>0</v>
      </c>
      <c r="U84" s="196">
        <v>2.23</v>
      </c>
      <c r="V84" s="196">
        <v>0.32</v>
      </c>
      <c r="W84" s="196">
        <v>0.71</v>
      </c>
      <c r="X84" s="196">
        <v>2.33</v>
      </c>
      <c r="Y84" s="196">
        <v>0</v>
      </c>
      <c r="Z84" s="196">
        <v>4.3899999999999997</v>
      </c>
      <c r="AA84" s="196">
        <v>1.42</v>
      </c>
      <c r="AB84" s="196">
        <v>0</v>
      </c>
      <c r="AC84" s="196">
        <v>1.77</v>
      </c>
      <c r="AD84" s="196">
        <v>12.46</v>
      </c>
      <c r="AE84" s="196">
        <v>0</v>
      </c>
      <c r="AF84" s="196">
        <v>0</v>
      </c>
      <c r="AG84" s="196">
        <v>74.97</v>
      </c>
      <c r="AH84" s="196">
        <v>0</v>
      </c>
      <c r="AI84" s="196">
        <v>21.22</v>
      </c>
      <c r="AJ84" s="196">
        <v>0</v>
      </c>
      <c r="AK84" s="196">
        <v>20.36</v>
      </c>
      <c r="AL84" s="196">
        <v>0</v>
      </c>
      <c r="AM84" s="196">
        <v>0</v>
      </c>
      <c r="AN84" s="196">
        <v>0</v>
      </c>
      <c r="AO84" s="196">
        <v>392.99</v>
      </c>
      <c r="AP84" s="196">
        <v>0</v>
      </c>
      <c r="AQ84" s="196">
        <v>0</v>
      </c>
      <c r="AR84" s="196">
        <v>13.37</v>
      </c>
      <c r="AS84" s="196">
        <v>30.81</v>
      </c>
      <c r="AT84" s="196">
        <v>30.33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9.15</v>
      </c>
      <c r="L85" s="196">
        <v>-135.71</v>
      </c>
      <c r="M85" s="196">
        <v>2.29</v>
      </c>
      <c r="N85" s="196">
        <v>1.87</v>
      </c>
      <c r="O85" s="196">
        <v>2.63</v>
      </c>
      <c r="P85" s="196">
        <v>0.88</v>
      </c>
      <c r="Q85" s="196">
        <v>4.1500000000000004</v>
      </c>
      <c r="R85" s="196">
        <v>0.67</v>
      </c>
      <c r="S85" s="196">
        <v>11.59</v>
      </c>
      <c r="T85" s="196">
        <v>0</v>
      </c>
      <c r="U85" s="196">
        <v>2.23</v>
      </c>
      <c r="V85" s="196">
        <v>0.32</v>
      </c>
      <c r="W85" s="196">
        <v>0.71</v>
      </c>
      <c r="X85" s="196">
        <v>2.33</v>
      </c>
      <c r="Y85" s="196">
        <v>0</v>
      </c>
      <c r="Z85" s="196">
        <v>4.3899999999999997</v>
      </c>
      <c r="AA85" s="196">
        <v>1.42</v>
      </c>
      <c r="AB85" s="196">
        <v>0</v>
      </c>
      <c r="AC85" s="196">
        <v>1.77</v>
      </c>
      <c r="AD85" s="196">
        <v>12.46</v>
      </c>
      <c r="AE85" s="196">
        <v>0</v>
      </c>
      <c r="AF85" s="196">
        <v>0</v>
      </c>
      <c r="AG85" s="196">
        <v>74.97</v>
      </c>
      <c r="AH85" s="196">
        <v>0</v>
      </c>
      <c r="AI85" s="196">
        <v>21.22</v>
      </c>
      <c r="AJ85" s="196">
        <v>0</v>
      </c>
      <c r="AK85" s="196">
        <v>20.36</v>
      </c>
      <c r="AL85" s="196">
        <v>0</v>
      </c>
      <c r="AM85" s="196">
        <v>0</v>
      </c>
      <c r="AN85" s="196">
        <v>0</v>
      </c>
      <c r="AO85" s="196">
        <v>392.99</v>
      </c>
      <c r="AP85" s="196">
        <v>0</v>
      </c>
      <c r="AQ85" s="196">
        <v>0</v>
      </c>
      <c r="AR85" s="196">
        <v>13.37</v>
      </c>
      <c r="AS85" s="196">
        <v>30.81</v>
      </c>
      <c r="AT85" s="196">
        <v>30.33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9.15</v>
      </c>
      <c r="L86" s="196">
        <v>-132.57</v>
      </c>
      <c r="M86" s="196">
        <v>2.29</v>
      </c>
      <c r="N86" s="196">
        <v>1.87</v>
      </c>
      <c r="O86" s="196">
        <v>2.63</v>
      </c>
      <c r="P86" s="196">
        <v>0.88</v>
      </c>
      <c r="Q86" s="196">
        <v>3.01</v>
      </c>
      <c r="R86" s="196">
        <v>0.67</v>
      </c>
      <c r="S86" s="196">
        <v>11.59</v>
      </c>
      <c r="T86" s="196">
        <v>0</v>
      </c>
      <c r="U86" s="196">
        <v>2.23</v>
      </c>
      <c r="V86" s="196">
        <v>0.32</v>
      </c>
      <c r="W86" s="196">
        <v>0.71</v>
      </c>
      <c r="X86" s="196">
        <v>2.33</v>
      </c>
      <c r="Y86" s="196">
        <v>0</v>
      </c>
      <c r="Z86" s="196">
        <v>4.3899999999999997</v>
      </c>
      <c r="AA86" s="196">
        <v>1.42</v>
      </c>
      <c r="AB86" s="196">
        <v>0</v>
      </c>
      <c r="AC86" s="196">
        <v>1.77</v>
      </c>
      <c r="AD86" s="196">
        <v>12.46</v>
      </c>
      <c r="AE86" s="196">
        <v>0</v>
      </c>
      <c r="AF86" s="196">
        <v>0</v>
      </c>
      <c r="AG86" s="196">
        <v>74.97</v>
      </c>
      <c r="AH86" s="196">
        <v>0</v>
      </c>
      <c r="AI86" s="196">
        <v>21.22</v>
      </c>
      <c r="AJ86" s="196">
        <v>0</v>
      </c>
      <c r="AK86" s="196">
        <v>15.59</v>
      </c>
      <c r="AL86" s="196">
        <v>0</v>
      </c>
      <c r="AM86" s="196">
        <v>0</v>
      </c>
      <c r="AN86" s="196">
        <v>0</v>
      </c>
      <c r="AO86" s="196">
        <v>392.99</v>
      </c>
      <c r="AP86" s="196">
        <v>0</v>
      </c>
      <c r="AQ86" s="196">
        <v>0</v>
      </c>
      <c r="AR86" s="196">
        <v>13.61</v>
      </c>
      <c r="AS86" s="196">
        <v>30.81</v>
      </c>
      <c r="AT86" s="196">
        <v>30.33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9.15</v>
      </c>
      <c r="L87" s="196">
        <v>-100.26</v>
      </c>
      <c r="M87" s="196">
        <v>2.29</v>
      </c>
      <c r="N87" s="196">
        <v>1.87</v>
      </c>
      <c r="O87" s="196">
        <v>2.63</v>
      </c>
      <c r="P87" s="196">
        <v>0.88</v>
      </c>
      <c r="Q87" s="196">
        <v>3.01</v>
      </c>
      <c r="R87" s="196">
        <v>0.67</v>
      </c>
      <c r="S87" s="196">
        <v>7.87</v>
      </c>
      <c r="T87" s="196">
        <v>0</v>
      </c>
      <c r="U87" s="196">
        <v>2.23</v>
      </c>
      <c r="V87" s="196">
        <v>0.32</v>
      </c>
      <c r="W87" s="196">
        <v>0.71</v>
      </c>
      <c r="X87" s="196">
        <v>2.33</v>
      </c>
      <c r="Y87" s="196">
        <v>0</v>
      </c>
      <c r="Z87" s="196">
        <v>4.3899999999999997</v>
      </c>
      <c r="AA87" s="196">
        <v>1.42</v>
      </c>
      <c r="AB87" s="196">
        <v>0</v>
      </c>
      <c r="AC87" s="196">
        <v>1.77</v>
      </c>
      <c r="AD87" s="196">
        <v>12.46</v>
      </c>
      <c r="AE87" s="196">
        <v>0</v>
      </c>
      <c r="AF87" s="196">
        <v>0</v>
      </c>
      <c r="AG87" s="196">
        <v>74.97</v>
      </c>
      <c r="AH87" s="196">
        <v>0</v>
      </c>
      <c r="AI87" s="196">
        <v>21.22</v>
      </c>
      <c r="AJ87" s="196">
        <v>0</v>
      </c>
      <c r="AK87" s="196">
        <v>15.59</v>
      </c>
      <c r="AL87" s="196">
        <v>0</v>
      </c>
      <c r="AM87" s="196">
        <v>0</v>
      </c>
      <c r="AN87" s="196">
        <v>0</v>
      </c>
      <c r="AO87" s="196">
        <v>392.99</v>
      </c>
      <c r="AP87" s="196">
        <v>0</v>
      </c>
      <c r="AQ87" s="196">
        <v>0</v>
      </c>
      <c r="AR87" s="196">
        <v>13.61</v>
      </c>
      <c r="AS87" s="196">
        <v>30.81</v>
      </c>
      <c r="AT87" s="196">
        <v>40.43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9.15</v>
      </c>
      <c r="L88" s="196">
        <v>-96.3</v>
      </c>
      <c r="M88" s="196">
        <v>2.29</v>
      </c>
      <c r="N88" s="196">
        <v>1.87</v>
      </c>
      <c r="O88" s="196">
        <v>2.63</v>
      </c>
      <c r="P88" s="196">
        <v>0.88</v>
      </c>
      <c r="Q88" s="196">
        <v>3.01</v>
      </c>
      <c r="R88" s="196">
        <v>0.66</v>
      </c>
      <c r="S88" s="196">
        <v>7.87</v>
      </c>
      <c r="T88" s="196">
        <v>0</v>
      </c>
      <c r="U88" s="196">
        <v>2.23</v>
      </c>
      <c r="V88" s="196">
        <v>0.33</v>
      </c>
      <c r="W88" s="196">
        <v>0.71</v>
      </c>
      <c r="X88" s="196">
        <v>2.33</v>
      </c>
      <c r="Y88" s="196">
        <v>0</v>
      </c>
      <c r="Z88" s="196">
        <v>4.3899999999999997</v>
      </c>
      <c r="AA88" s="196">
        <v>1.42</v>
      </c>
      <c r="AB88" s="196">
        <v>0</v>
      </c>
      <c r="AC88" s="196">
        <v>1.77</v>
      </c>
      <c r="AD88" s="196">
        <v>12.46</v>
      </c>
      <c r="AE88" s="196">
        <v>0</v>
      </c>
      <c r="AF88" s="196">
        <v>0</v>
      </c>
      <c r="AG88" s="196">
        <v>74.97</v>
      </c>
      <c r="AH88" s="196">
        <v>0</v>
      </c>
      <c r="AI88" s="196">
        <v>21.22</v>
      </c>
      <c r="AJ88" s="196">
        <v>0</v>
      </c>
      <c r="AK88" s="196">
        <v>15.59</v>
      </c>
      <c r="AL88" s="196">
        <v>0</v>
      </c>
      <c r="AM88" s="196">
        <v>0</v>
      </c>
      <c r="AN88" s="196">
        <v>0</v>
      </c>
      <c r="AO88" s="196">
        <v>392.99</v>
      </c>
      <c r="AP88" s="196">
        <v>0</v>
      </c>
      <c r="AQ88" s="196">
        <v>0</v>
      </c>
      <c r="AR88" s="196">
        <v>13.61</v>
      </c>
      <c r="AS88" s="196">
        <v>30.81</v>
      </c>
      <c r="AT88" s="196">
        <v>40.43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23.42</v>
      </c>
      <c r="L89" s="196">
        <v>-96.3</v>
      </c>
      <c r="M89" s="196">
        <v>2.29</v>
      </c>
      <c r="N89" s="196">
        <v>1.87</v>
      </c>
      <c r="O89" s="196">
        <v>2.63</v>
      </c>
      <c r="P89" s="196">
        <v>0.88</v>
      </c>
      <c r="Q89" s="196">
        <v>3.01</v>
      </c>
      <c r="R89" s="196">
        <v>0.66</v>
      </c>
      <c r="S89" s="196">
        <v>7.87</v>
      </c>
      <c r="T89" s="196">
        <v>0</v>
      </c>
      <c r="U89" s="196">
        <v>2.23</v>
      </c>
      <c r="V89" s="196">
        <v>0.33</v>
      </c>
      <c r="W89" s="196">
        <v>0.71</v>
      </c>
      <c r="X89" s="196">
        <v>2.33</v>
      </c>
      <c r="Y89" s="196">
        <v>0</v>
      </c>
      <c r="Z89" s="196">
        <v>4.3899999999999997</v>
      </c>
      <c r="AA89" s="196">
        <v>1.42</v>
      </c>
      <c r="AB89" s="196">
        <v>0</v>
      </c>
      <c r="AC89" s="196">
        <v>1.77</v>
      </c>
      <c r="AD89" s="196">
        <v>12.46</v>
      </c>
      <c r="AE89" s="196">
        <v>0</v>
      </c>
      <c r="AF89" s="196">
        <v>0</v>
      </c>
      <c r="AG89" s="196">
        <v>74.97</v>
      </c>
      <c r="AH89" s="196">
        <v>0</v>
      </c>
      <c r="AI89" s="196">
        <v>21.22</v>
      </c>
      <c r="AJ89" s="196">
        <v>0</v>
      </c>
      <c r="AK89" s="196">
        <v>15.59</v>
      </c>
      <c r="AL89" s="196">
        <v>0</v>
      </c>
      <c r="AM89" s="196">
        <v>0</v>
      </c>
      <c r="AN89" s="196">
        <v>0</v>
      </c>
      <c r="AO89" s="196">
        <v>392.99</v>
      </c>
      <c r="AP89" s="196">
        <v>0</v>
      </c>
      <c r="AQ89" s="196">
        <v>0</v>
      </c>
      <c r="AR89" s="196">
        <v>13.61</v>
      </c>
      <c r="AS89" s="196">
        <v>30.86</v>
      </c>
      <c r="AT89" s="196">
        <v>40.43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42.7</v>
      </c>
      <c r="L90" s="196">
        <v>-96.3</v>
      </c>
      <c r="M90" s="196">
        <v>2.29</v>
      </c>
      <c r="N90" s="196">
        <v>1.87</v>
      </c>
      <c r="O90" s="196">
        <v>2.63</v>
      </c>
      <c r="P90" s="196">
        <v>0.88</v>
      </c>
      <c r="Q90" s="196">
        <v>3.01</v>
      </c>
      <c r="R90" s="196">
        <v>0.66</v>
      </c>
      <c r="S90" s="196">
        <v>7.87</v>
      </c>
      <c r="T90" s="196">
        <v>0</v>
      </c>
      <c r="U90" s="196">
        <v>2.23</v>
      </c>
      <c r="V90" s="196">
        <v>0.33</v>
      </c>
      <c r="W90" s="196">
        <v>0.71</v>
      </c>
      <c r="X90" s="196">
        <v>2.33</v>
      </c>
      <c r="Y90" s="196">
        <v>0</v>
      </c>
      <c r="Z90" s="196">
        <v>4.3899999999999997</v>
      </c>
      <c r="AA90" s="196">
        <v>1.42</v>
      </c>
      <c r="AB90" s="196">
        <v>0</v>
      </c>
      <c r="AC90" s="196">
        <v>1.77</v>
      </c>
      <c r="AD90" s="196">
        <v>12.46</v>
      </c>
      <c r="AE90" s="196">
        <v>0</v>
      </c>
      <c r="AF90" s="196">
        <v>0</v>
      </c>
      <c r="AG90" s="196">
        <v>74.97</v>
      </c>
      <c r="AH90" s="196">
        <v>0</v>
      </c>
      <c r="AI90" s="196">
        <v>21.22</v>
      </c>
      <c r="AJ90" s="196">
        <v>0</v>
      </c>
      <c r="AK90" s="196">
        <v>15.59</v>
      </c>
      <c r="AL90" s="196">
        <v>0</v>
      </c>
      <c r="AM90" s="196">
        <v>0</v>
      </c>
      <c r="AN90" s="196">
        <v>0</v>
      </c>
      <c r="AO90" s="196">
        <v>392.99</v>
      </c>
      <c r="AP90" s="196">
        <v>0</v>
      </c>
      <c r="AQ90" s="196">
        <v>0</v>
      </c>
      <c r="AR90" s="196">
        <v>13.61</v>
      </c>
      <c r="AS90" s="196">
        <v>30.86</v>
      </c>
      <c r="AT90" s="196">
        <v>40.43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24.98</v>
      </c>
      <c r="L91" s="196">
        <v>-96.3</v>
      </c>
      <c r="M91" s="196">
        <v>2.29</v>
      </c>
      <c r="N91" s="196">
        <v>1.87</v>
      </c>
      <c r="O91" s="196">
        <v>2.63</v>
      </c>
      <c r="P91" s="196">
        <v>0.88</v>
      </c>
      <c r="Q91" s="196">
        <v>3.01</v>
      </c>
      <c r="R91" s="196">
        <v>0</v>
      </c>
      <c r="S91" s="196">
        <v>7.87</v>
      </c>
      <c r="T91" s="196">
        <v>0</v>
      </c>
      <c r="U91" s="196">
        <v>2.23</v>
      </c>
      <c r="V91" s="196">
        <v>0</v>
      </c>
      <c r="W91" s="196">
        <v>0.71</v>
      </c>
      <c r="X91" s="196">
        <v>2.33</v>
      </c>
      <c r="Y91" s="196">
        <v>0</v>
      </c>
      <c r="Z91" s="196">
        <v>4.3899999999999997</v>
      </c>
      <c r="AA91" s="196">
        <v>1.42</v>
      </c>
      <c r="AB91" s="196">
        <v>0</v>
      </c>
      <c r="AC91" s="196">
        <v>2.29</v>
      </c>
      <c r="AD91" s="196">
        <v>12.46</v>
      </c>
      <c r="AE91" s="196">
        <v>0</v>
      </c>
      <c r="AF91" s="196">
        <v>0</v>
      </c>
      <c r="AG91" s="196">
        <v>74.97</v>
      </c>
      <c r="AH91" s="196">
        <v>0</v>
      </c>
      <c r="AI91" s="196">
        <v>21.22</v>
      </c>
      <c r="AJ91" s="196">
        <v>0</v>
      </c>
      <c r="AK91" s="196">
        <v>15.59</v>
      </c>
      <c r="AL91" s="196">
        <v>0</v>
      </c>
      <c r="AM91" s="196">
        <v>0</v>
      </c>
      <c r="AN91" s="196">
        <v>0</v>
      </c>
      <c r="AO91" s="196">
        <v>392.99</v>
      </c>
      <c r="AP91" s="196">
        <v>0</v>
      </c>
      <c r="AQ91" s="196">
        <v>0</v>
      </c>
      <c r="AR91" s="196">
        <v>13.61</v>
      </c>
      <c r="AS91" s="196">
        <v>30.86</v>
      </c>
      <c r="AT91" s="196">
        <v>40.43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45.08</v>
      </c>
      <c r="L92" s="196">
        <v>-96.3</v>
      </c>
      <c r="M92" s="196">
        <v>2.29</v>
      </c>
      <c r="N92" s="196">
        <v>1.87</v>
      </c>
      <c r="O92" s="196">
        <v>2.63</v>
      </c>
      <c r="P92" s="196">
        <v>0.88</v>
      </c>
      <c r="Q92" s="196">
        <v>3.01</v>
      </c>
      <c r="R92" s="196">
        <v>0.67</v>
      </c>
      <c r="S92" s="196">
        <v>7.87</v>
      </c>
      <c r="T92" s="196">
        <v>0</v>
      </c>
      <c r="U92" s="196">
        <v>2.23</v>
      </c>
      <c r="V92" s="196">
        <v>0.32</v>
      </c>
      <c r="W92" s="196">
        <v>0.71</v>
      </c>
      <c r="X92" s="196">
        <v>2.33</v>
      </c>
      <c r="Y92" s="196">
        <v>0</v>
      </c>
      <c r="Z92" s="196">
        <v>4.3899999999999997</v>
      </c>
      <c r="AA92" s="196">
        <v>1.42</v>
      </c>
      <c r="AB92" s="196">
        <v>0</v>
      </c>
      <c r="AC92" s="196">
        <v>2.29</v>
      </c>
      <c r="AD92" s="196">
        <v>12.46</v>
      </c>
      <c r="AE92" s="196">
        <v>0</v>
      </c>
      <c r="AF92" s="196">
        <v>0</v>
      </c>
      <c r="AG92" s="196">
        <v>74.97</v>
      </c>
      <c r="AH92" s="196">
        <v>0</v>
      </c>
      <c r="AI92" s="196">
        <v>21.22</v>
      </c>
      <c r="AJ92" s="196">
        <v>0</v>
      </c>
      <c r="AK92" s="196">
        <v>15.59</v>
      </c>
      <c r="AL92" s="196">
        <v>0</v>
      </c>
      <c r="AM92" s="196">
        <v>0</v>
      </c>
      <c r="AN92" s="196">
        <v>0</v>
      </c>
      <c r="AO92" s="196">
        <v>392.99</v>
      </c>
      <c r="AP92" s="196">
        <v>0</v>
      </c>
      <c r="AQ92" s="196">
        <v>0</v>
      </c>
      <c r="AR92" s="196">
        <v>13.61</v>
      </c>
      <c r="AS92" s="196">
        <v>30.86</v>
      </c>
      <c r="AT92" s="196">
        <v>40.43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72.59</v>
      </c>
      <c r="L93" s="196">
        <v>-96.3</v>
      </c>
      <c r="M93" s="196">
        <v>2.29</v>
      </c>
      <c r="N93" s="196">
        <v>1.87</v>
      </c>
      <c r="O93" s="196">
        <v>2.63</v>
      </c>
      <c r="P93" s="196">
        <v>0.88</v>
      </c>
      <c r="Q93" s="196">
        <v>3.01</v>
      </c>
      <c r="R93" s="196">
        <v>0.67</v>
      </c>
      <c r="S93" s="196">
        <v>7.87</v>
      </c>
      <c r="T93" s="196">
        <v>0</v>
      </c>
      <c r="U93" s="196">
        <v>2.23</v>
      </c>
      <c r="V93" s="196">
        <v>0.32</v>
      </c>
      <c r="W93" s="196">
        <v>0.71</v>
      </c>
      <c r="X93" s="196">
        <v>2.33</v>
      </c>
      <c r="Y93" s="196">
        <v>0</v>
      </c>
      <c r="Z93" s="196">
        <v>4.3899999999999997</v>
      </c>
      <c r="AA93" s="196">
        <v>1.42</v>
      </c>
      <c r="AB93" s="196">
        <v>0</v>
      </c>
      <c r="AC93" s="196">
        <v>1.77</v>
      </c>
      <c r="AD93" s="196">
        <v>12.46</v>
      </c>
      <c r="AE93" s="196">
        <v>0</v>
      </c>
      <c r="AF93" s="196">
        <v>0</v>
      </c>
      <c r="AG93" s="196">
        <v>74.97</v>
      </c>
      <c r="AH93" s="196">
        <v>0</v>
      </c>
      <c r="AI93" s="196">
        <v>21.22</v>
      </c>
      <c r="AJ93" s="196">
        <v>0</v>
      </c>
      <c r="AK93" s="196">
        <v>15.59</v>
      </c>
      <c r="AL93" s="196">
        <v>0</v>
      </c>
      <c r="AM93" s="196">
        <v>0</v>
      </c>
      <c r="AN93" s="196">
        <v>0</v>
      </c>
      <c r="AO93" s="196">
        <v>392.99</v>
      </c>
      <c r="AP93" s="196">
        <v>0</v>
      </c>
      <c r="AQ93" s="196">
        <v>0</v>
      </c>
      <c r="AR93" s="196">
        <v>13.61</v>
      </c>
      <c r="AS93" s="196">
        <v>30.86</v>
      </c>
      <c r="AT93" s="196">
        <v>40.43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80.3</v>
      </c>
      <c r="L94" s="196">
        <v>-96.3</v>
      </c>
      <c r="M94" s="196">
        <v>2.29</v>
      </c>
      <c r="N94" s="196">
        <v>1.87</v>
      </c>
      <c r="O94" s="196">
        <v>2.63</v>
      </c>
      <c r="P94" s="196">
        <v>0.88</v>
      </c>
      <c r="Q94" s="196">
        <v>3.01</v>
      </c>
      <c r="R94" s="196">
        <v>0.67</v>
      </c>
      <c r="S94" s="196">
        <v>7.87</v>
      </c>
      <c r="T94" s="196">
        <v>0</v>
      </c>
      <c r="U94" s="196">
        <v>2.23</v>
      </c>
      <c r="V94" s="196">
        <v>0.32</v>
      </c>
      <c r="W94" s="196">
        <v>0.71</v>
      </c>
      <c r="X94" s="196">
        <v>2.33</v>
      </c>
      <c r="Y94" s="196">
        <v>0</v>
      </c>
      <c r="Z94" s="196">
        <v>4.3899999999999997</v>
      </c>
      <c r="AA94" s="196">
        <v>1.42</v>
      </c>
      <c r="AB94" s="196">
        <v>0</v>
      </c>
      <c r="AC94" s="196">
        <v>1.77</v>
      </c>
      <c r="AD94" s="196">
        <v>12.46</v>
      </c>
      <c r="AE94" s="196">
        <v>0</v>
      </c>
      <c r="AF94" s="196">
        <v>0</v>
      </c>
      <c r="AG94" s="196">
        <v>74.97</v>
      </c>
      <c r="AH94" s="196">
        <v>0</v>
      </c>
      <c r="AI94" s="196">
        <v>21.22</v>
      </c>
      <c r="AJ94" s="196">
        <v>0</v>
      </c>
      <c r="AK94" s="196">
        <v>15.59</v>
      </c>
      <c r="AL94" s="196">
        <v>0</v>
      </c>
      <c r="AM94" s="196">
        <v>0</v>
      </c>
      <c r="AN94" s="196">
        <v>0</v>
      </c>
      <c r="AO94" s="196">
        <v>392.99</v>
      </c>
      <c r="AP94" s="196">
        <v>0</v>
      </c>
      <c r="AQ94" s="196">
        <v>0</v>
      </c>
      <c r="AR94" s="196">
        <v>13.61</v>
      </c>
      <c r="AS94" s="196">
        <v>30.86</v>
      </c>
      <c r="AT94" s="196">
        <v>40.43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119.83</v>
      </c>
      <c r="L95" s="196">
        <v>-96.3</v>
      </c>
      <c r="M95" s="196">
        <v>2.29</v>
      </c>
      <c r="N95" s="196">
        <v>1.87</v>
      </c>
      <c r="O95" s="196">
        <v>2.63</v>
      </c>
      <c r="P95" s="196">
        <v>0.88</v>
      </c>
      <c r="Q95" s="196">
        <v>3.01</v>
      </c>
      <c r="R95" s="196">
        <v>14.77</v>
      </c>
      <c r="S95" s="196">
        <v>7.87</v>
      </c>
      <c r="T95" s="196">
        <v>0</v>
      </c>
      <c r="U95" s="196">
        <v>2.23</v>
      </c>
      <c r="V95" s="196">
        <v>6.21</v>
      </c>
      <c r="W95" s="196">
        <v>0.71</v>
      </c>
      <c r="X95" s="196">
        <v>2.33</v>
      </c>
      <c r="Y95" s="196">
        <v>0</v>
      </c>
      <c r="Z95" s="196">
        <v>35.46</v>
      </c>
      <c r="AA95" s="196">
        <v>25.16</v>
      </c>
      <c r="AB95" s="196">
        <v>0</v>
      </c>
      <c r="AC95" s="196">
        <v>1.77</v>
      </c>
      <c r="AD95" s="196">
        <v>12.46</v>
      </c>
      <c r="AE95" s="196">
        <v>0</v>
      </c>
      <c r="AF95" s="196">
        <v>0</v>
      </c>
      <c r="AG95" s="196">
        <v>74.97</v>
      </c>
      <c r="AH95" s="196">
        <v>0</v>
      </c>
      <c r="AI95" s="196">
        <v>21.22</v>
      </c>
      <c r="AJ95" s="196">
        <v>0</v>
      </c>
      <c r="AK95" s="196">
        <v>15.59</v>
      </c>
      <c r="AL95" s="196">
        <v>0</v>
      </c>
      <c r="AM95" s="196">
        <v>0</v>
      </c>
      <c r="AN95" s="196">
        <v>0</v>
      </c>
      <c r="AO95" s="196">
        <v>392.99</v>
      </c>
      <c r="AP95" s="196">
        <v>0</v>
      </c>
      <c r="AQ95" s="196">
        <v>0</v>
      </c>
      <c r="AR95" s="196">
        <v>13.61</v>
      </c>
      <c r="AS95" s="196">
        <v>30.86</v>
      </c>
      <c r="AT95" s="196">
        <v>40.43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119.83</v>
      </c>
      <c r="L96" s="196">
        <v>-96.3</v>
      </c>
      <c r="M96" s="196">
        <v>2.29</v>
      </c>
      <c r="N96" s="196">
        <v>1.87</v>
      </c>
      <c r="O96" s="196">
        <v>2.63</v>
      </c>
      <c r="P96" s="196">
        <v>0.88</v>
      </c>
      <c r="Q96" s="196">
        <v>3.01</v>
      </c>
      <c r="R96" s="196">
        <v>14.77</v>
      </c>
      <c r="S96" s="196">
        <v>7.87</v>
      </c>
      <c r="T96" s="196">
        <v>0</v>
      </c>
      <c r="U96" s="196">
        <v>2.23</v>
      </c>
      <c r="V96" s="196">
        <v>6.21</v>
      </c>
      <c r="W96" s="196">
        <v>0.71</v>
      </c>
      <c r="X96" s="196">
        <v>2.33</v>
      </c>
      <c r="Y96" s="196">
        <v>0</v>
      </c>
      <c r="Z96" s="196">
        <v>45.1</v>
      </c>
      <c r="AA96" s="196">
        <v>25.16</v>
      </c>
      <c r="AB96" s="196">
        <v>0</v>
      </c>
      <c r="AC96" s="196">
        <v>1.77</v>
      </c>
      <c r="AD96" s="196">
        <v>12.46</v>
      </c>
      <c r="AE96" s="196">
        <v>0</v>
      </c>
      <c r="AF96" s="196">
        <v>0</v>
      </c>
      <c r="AG96" s="196">
        <v>74.97</v>
      </c>
      <c r="AH96" s="196">
        <v>0</v>
      </c>
      <c r="AI96" s="196">
        <v>21.22</v>
      </c>
      <c r="AJ96" s="196">
        <v>0</v>
      </c>
      <c r="AK96" s="196">
        <v>15.59</v>
      </c>
      <c r="AL96" s="196">
        <v>0</v>
      </c>
      <c r="AM96" s="196">
        <v>0</v>
      </c>
      <c r="AN96" s="196">
        <v>0</v>
      </c>
      <c r="AO96" s="196">
        <v>392.99</v>
      </c>
      <c r="AP96" s="196">
        <v>0</v>
      </c>
      <c r="AQ96" s="196">
        <v>0</v>
      </c>
      <c r="AR96" s="196">
        <v>13.61</v>
      </c>
      <c r="AS96" s="196">
        <v>30.86</v>
      </c>
      <c r="AT96" s="196">
        <v>40.43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119.83</v>
      </c>
      <c r="L97" s="196">
        <v>-96.3</v>
      </c>
      <c r="M97" s="196">
        <v>2.29</v>
      </c>
      <c r="N97" s="196">
        <v>1.87</v>
      </c>
      <c r="O97" s="196">
        <v>2.63</v>
      </c>
      <c r="P97" s="196">
        <v>0.88</v>
      </c>
      <c r="Q97" s="196">
        <v>3.01</v>
      </c>
      <c r="R97" s="196">
        <v>14.77</v>
      </c>
      <c r="S97" s="196">
        <v>7.87</v>
      </c>
      <c r="T97" s="196">
        <v>0</v>
      </c>
      <c r="U97" s="196">
        <v>2.23</v>
      </c>
      <c r="V97" s="196">
        <v>6.21</v>
      </c>
      <c r="W97" s="196">
        <v>0.71</v>
      </c>
      <c r="X97" s="196">
        <v>2.33</v>
      </c>
      <c r="Y97" s="196">
        <v>0</v>
      </c>
      <c r="Z97" s="196">
        <v>64.39</v>
      </c>
      <c r="AA97" s="196">
        <v>25.16</v>
      </c>
      <c r="AB97" s="196">
        <v>0</v>
      </c>
      <c r="AC97" s="196">
        <v>1.77</v>
      </c>
      <c r="AD97" s="196">
        <v>12.46</v>
      </c>
      <c r="AE97" s="196">
        <v>0</v>
      </c>
      <c r="AF97" s="196">
        <v>0</v>
      </c>
      <c r="AG97" s="196">
        <v>74.97</v>
      </c>
      <c r="AH97" s="196">
        <v>0</v>
      </c>
      <c r="AI97" s="196">
        <v>21.22</v>
      </c>
      <c r="AJ97" s="196">
        <v>0</v>
      </c>
      <c r="AK97" s="196">
        <v>15.59</v>
      </c>
      <c r="AL97" s="196">
        <v>0</v>
      </c>
      <c r="AM97" s="196">
        <v>0</v>
      </c>
      <c r="AN97" s="196">
        <v>0</v>
      </c>
      <c r="AO97" s="196">
        <v>392.99</v>
      </c>
      <c r="AP97" s="196">
        <v>0</v>
      </c>
      <c r="AQ97" s="196">
        <v>0</v>
      </c>
      <c r="AR97" s="196">
        <v>13.61</v>
      </c>
      <c r="AS97" s="196">
        <v>30.86</v>
      </c>
      <c r="AT97" s="196">
        <v>40.43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119.83</v>
      </c>
      <c r="L98" s="196">
        <v>-96.3</v>
      </c>
      <c r="M98" s="196">
        <v>2.29</v>
      </c>
      <c r="N98" s="196">
        <v>1.87</v>
      </c>
      <c r="O98" s="196">
        <v>2.63</v>
      </c>
      <c r="P98" s="196">
        <v>0.88</v>
      </c>
      <c r="Q98" s="196">
        <v>3.01</v>
      </c>
      <c r="R98" s="196">
        <v>14.77</v>
      </c>
      <c r="S98" s="196">
        <v>7.87</v>
      </c>
      <c r="T98" s="196">
        <v>0</v>
      </c>
      <c r="U98" s="196">
        <v>2.23</v>
      </c>
      <c r="V98" s="196">
        <v>6.21</v>
      </c>
      <c r="W98" s="196">
        <v>0.71</v>
      </c>
      <c r="X98" s="196">
        <v>2.33</v>
      </c>
      <c r="Y98" s="196">
        <v>0</v>
      </c>
      <c r="Z98" s="196">
        <v>64.39</v>
      </c>
      <c r="AA98" s="196">
        <v>25.16</v>
      </c>
      <c r="AB98" s="196">
        <v>0</v>
      </c>
      <c r="AC98" s="196">
        <v>1.77</v>
      </c>
      <c r="AD98" s="196">
        <v>12.46</v>
      </c>
      <c r="AE98" s="196">
        <v>0</v>
      </c>
      <c r="AF98" s="196">
        <v>0</v>
      </c>
      <c r="AG98" s="196">
        <v>74.97</v>
      </c>
      <c r="AH98" s="196">
        <v>0</v>
      </c>
      <c r="AI98" s="196">
        <v>21.22</v>
      </c>
      <c r="AJ98" s="196">
        <v>0</v>
      </c>
      <c r="AK98" s="196">
        <v>15.59</v>
      </c>
      <c r="AL98" s="196">
        <v>0</v>
      </c>
      <c r="AM98" s="196">
        <v>0</v>
      </c>
      <c r="AN98" s="196">
        <v>0</v>
      </c>
      <c r="AO98" s="196">
        <v>392.99</v>
      </c>
      <c r="AP98" s="196">
        <v>0</v>
      </c>
      <c r="AQ98" s="196">
        <v>0</v>
      </c>
      <c r="AR98" s="196">
        <v>13.61</v>
      </c>
      <c r="AS98" s="196">
        <v>30.86</v>
      </c>
      <c r="AT98" s="196">
        <v>40.43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1.4335099999999981</v>
      </c>
      <c r="L99">
        <f t="shared" si="0"/>
        <v>-2.9944624999999978</v>
      </c>
      <c r="M99">
        <f t="shared" si="0"/>
        <v>5.495999999999996E-2</v>
      </c>
      <c r="N99">
        <f t="shared" si="0"/>
        <v>4.4880000000000059E-2</v>
      </c>
      <c r="O99">
        <f t="shared" si="0"/>
        <v>6.3119999999999926E-2</v>
      </c>
      <c r="P99">
        <f t="shared" si="0"/>
        <v>2.1119999999999993E-2</v>
      </c>
      <c r="Q99">
        <f t="shared" si="0"/>
        <v>8.9269999999999891E-2</v>
      </c>
      <c r="R99">
        <f t="shared" si="0"/>
        <v>0.12050250000000026</v>
      </c>
      <c r="S99">
        <f t="shared" si="0"/>
        <v>0.25218000000000013</v>
      </c>
      <c r="T99">
        <f t="shared" si="0"/>
        <v>0</v>
      </c>
      <c r="U99">
        <f t="shared" si="0"/>
        <v>5.3519999999999915E-2</v>
      </c>
      <c r="V99">
        <f t="shared" si="0"/>
        <v>-5.0567500000000078E-2</v>
      </c>
      <c r="W99">
        <f t="shared" si="0"/>
        <v>6.251500000000014E-2</v>
      </c>
      <c r="X99">
        <f t="shared" si="0"/>
        <v>0.23134500000000069</v>
      </c>
      <c r="Y99">
        <f t="shared" si="0"/>
        <v>0</v>
      </c>
      <c r="Z99">
        <f t="shared" si="0"/>
        <v>0.49744000000000171</v>
      </c>
      <c r="AA99">
        <f t="shared" si="0"/>
        <v>0.24159749999999935</v>
      </c>
      <c r="AB99">
        <f t="shared" si="0"/>
        <v>0</v>
      </c>
      <c r="AC99">
        <f t="shared" si="0"/>
        <v>5.1940000000000063E-2</v>
      </c>
      <c r="AD99">
        <f t="shared" si="0"/>
        <v>0.29904000000000042</v>
      </c>
      <c r="AE99">
        <f t="shared" si="0"/>
        <v>0</v>
      </c>
      <c r="AF99">
        <f t="shared" si="0"/>
        <v>0</v>
      </c>
      <c r="AG99">
        <f t="shared" si="0"/>
        <v>1.7992800000000013</v>
      </c>
      <c r="AH99">
        <f t="shared" si="0"/>
        <v>0</v>
      </c>
      <c r="AI99">
        <f t="shared" si="0"/>
        <v>0.50928000000000051</v>
      </c>
      <c r="AJ99">
        <f t="shared" si="0"/>
        <v>0</v>
      </c>
      <c r="AK99">
        <f t="shared" si="0"/>
        <v>0.36548999999999937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9.385079999999995</v>
      </c>
      <c r="AP99">
        <f t="shared" si="0"/>
        <v>0</v>
      </c>
      <c r="AQ99">
        <f t="shared" ref="AQ99:AX99" si="1">SUM(AQ3:AQ98)/4000</f>
        <v>0</v>
      </c>
      <c r="AR99">
        <f t="shared" si="1"/>
        <v>0.3218724999999994</v>
      </c>
      <c r="AS99">
        <f t="shared" si="1"/>
        <v>0.73843499999999906</v>
      </c>
      <c r="AT99">
        <f t="shared" si="1"/>
        <v>0.90466999999999897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43.52</v>
      </c>
      <c r="L3" s="196">
        <v>43.23</v>
      </c>
      <c r="M3" s="196">
        <v>0</v>
      </c>
      <c r="N3" s="196">
        <v>1.0900000000000001</v>
      </c>
      <c r="O3" s="196">
        <v>1.81</v>
      </c>
      <c r="P3" s="196">
        <v>2.2000000000000002</v>
      </c>
      <c r="Q3" s="196">
        <v>3.22</v>
      </c>
      <c r="R3" s="196">
        <v>5.95</v>
      </c>
      <c r="S3" s="196">
        <v>3.7</v>
      </c>
      <c r="T3" s="196">
        <v>0</v>
      </c>
      <c r="U3" s="196">
        <v>11.88</v>
      </c>
      <c r="V3" s="196">
        <v>3.15</v>
      </c>
      <c r="W3" s="196">
        <v>0.41</v>
      </c>
      <c r="X3" s="196">
        <v>1.35</v>
      </c>
      <c r="Y3" s="196">
        <v>0</v>
      </c>
      <c r="Z3" s="196">
        <v>20.68</v>
      </c>
      <c r="AA3" s="196">
        <v>11.76</v>
      </c>
      <c r="AB3" s="196">
        <v>0</v>
      </c>
      <c r="AC3" s="196">
        <v>0.97</v>
      </c>
      <c r="AD3" s="196">
        <v>6.82</v>
      </c>
      <c r="AE3" s="196">
        <v>0</v>
      </c>
      <c r="AF3" s="196">
        <v>0</v>
      </c>
      <c r="AG3" s="196">
        <v>42.59</v>
      </c>
      <c r="AH3" s="196">
        <v>0</v>
      </c>
      <c r="AI3" s="196">
        <v>12.05</v>
      </c>
      <c r="AJ3" s="196">
        <v>0</v>
      </c>
      <c r="AK3" s="196">
        <v>9.01</v>
      </c>
      <c r="AL3" s="196">
        <v>0</v>
      </c>
      <c r="AM3" s="196">
        <v>0</v>
      </c>
      <c r="AN3" s="196">
        <v>0</v>
      </c>
      <c r="AO3" s="196">
        <v>227.25</v>
      </c>
      <c r="AP3" s="196">
        <v>0</v>
      </c>
      <c r="AQ3" s="196">
        <v>0</v>
      </c>
      <c r="AR3" s="196">
        <v>7.87</v>
      </c>
      <c r="AS3" s="196">
        <v>17.87</v>
      </c>
      <c r="AT3" s="196">
        <v>23.38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43.52</v>
      </c>
      <c r="L4" s="196">
        <v>43.23</v>
      </c>
      <c r="M4" s="196">
        <v>0</v>
      </c>
      <c r="N4" s="196">
        <v>1.0900000000000001</v>
      </c>
      <c r="O4" s="196">
        <v>1.81</v>
      </c>
      <c r="P4" s="196">
        <v>2.2000000000000002</v>
      </c>
      <c r="Q4" s="196">
        <v>3.22</v>
      </c>
      <c r="R4" s="196">
        <v>5.95</v>
      </c>
      <c r="S4" s="196">
        <v>3.7</v>
      </c>
      <c r="T4" s="196">
        <v>0</v>
      </c>
      <c r="U4" s="196">
        <v>11.88</v>
      </c>
      <c r="V4" s="196">
        <v>5.27</v>
      </c>
      <c r="W4" s="196">
        <v>0.41</v>
      </c>
      <c r="X4" s="196">
        <v>1.35</v>
      </c>
      <c r="Y4" s="196">
        <v>0</v>
      </c>
      <c r="Z4" s="196">
        <v>22.48</v>
      </c>
      <c r="AA4" s="196">
        <v>13.27</v>
      </c>
      <c r="AB4" s="196">
        <v>0</v>
      </c>
      <c r="AC4" s="196">
        <v>0.97</v>
      </c>
      <c r="AD4" s="196">
        <v>6.82</v>
      </c>
      <c r="AE4" s="196">
        <v>0</v>
      </c>
      <c r="AF4" s="196">
        <v>0</v>
      </c>
      <c r="AG4" s="196">
        <v>42.59</v>
      </c>
      <c r="AH4" s="196">
        <v>0</v>
      </c>
      <c r="AI4" s="196">
        <v>12.05</v>
      </c>
      <c r="AJ4" s="196">
        <v>0</v>
      </c>
      <c r="AK4" s="196">
        <v>9.01</v>
      </c>
      <c r="AL4" s="196">
        <v>0</v>
      </c>
      <c r="AM4" s="196">
        <v>0</v>
      </c>
      <c r="AN4" s="196">
        <v>0</v>
      </c>
      <c r="AO4" s="196">
        <v>227.25</v>
      </c>
      <c r="AP4" s="196">
        <v>0</v>
      </c>
      <c r="AQ4" s="196">
        <v>0</v>
      </c>
      <c r="AR4" s="196">
        <v>7.87</v>
      </c>
      <c r="AS4" s="196">
        <v>17.87</v>
      </c>
      <c r="AT4" s="196">
        <v>23.38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43.52</v>
      </c>
      <c r="L5" s="196">
        <v>43.23</v>
      </c>
      <c r="M5" s="196">
        <v>0</v>
      </c>
      <c r="N5" s="196">
        <v>1.0900000000000001</v>
      </c>
      <c r="O5" s="196">
        <v>1.81</v>
      </c>
      <c r="P5" s="196">
        <v>2.2000000000000002</v>
      </c>
      <c r="Q5" s="196">
        <v>3.22</v>
      </c>
      <c r="R5" s="196">
        <v>5.95</v>
      </c>
      <c r="S5" s="196">
        <v>3.7</v>
      </c>
      <c r="T5" s="196">
        <v>0</v>
      </c>
      <c r="U5" s="196">
        <v>11.88</v>
      </c>
      <c r="V5" s="196">
        <v>5.27</v>
      </c>
      <c r="W5" s="196">
        <v>0.41</v>
      </c>
      <c r="X5" s="196">
        <v>1.35</v>
      </c>
      <c r="Y5" s="196">
        <v>0</v>
      </c>
      <c r="Z5" s="196">
        <v>22.48</v>
      </c>
      <c r="AA5" s="196">
        <v>13.27</v>
      </c>
      <c r="AB5" s="196">
        <v>0</v>
      </c>
      <c r="AC5" s="196">
        <v>0.97</v>
      </c>
      <c r="AD5" s="196">
        <v>6.82</v>
      </c>
      <c r="AE5" s="196">
        <v>0</v>
      </c>
      <c r="AF5" s="196">
        <v>0</v>
      </c>
      <c r="AG5" s="196">
        <v>42.59</v>
      </c>
      <c r="AH5" s="196">
        <v>0</v>
      </c>
      <c r="AI5" s="196">
        <v>12.05</v>
      </c>
      <c r="AJ5" s="196">
        <v>0</v>
      </c>
      <c r="AK5" s="196">
        <v>9.01</v>
      </c>
      <c r="AL5" s="196">
        <v>0</v>
      </c>
      <c r="AM5" s="196">
        <v>0</v>
      </c>
      <c r="AN5" s="196">
        <v>0</v>
      </c>
      <c r="AO5" s="196">
        <v>227.25</v>
      </c>
      <c r="AP5" s="196">
        <v>0</v>
      </c>
      <c r="AQ5" s="196">
        <v>0</v>
      </c>
      <c r="AR5" s="196">
        <v>7.87</v>
      </c>
      <c r="AS5" s="196">
        <v>17.87</v>
      </c>
      <c r="AT5" s="196">
        <v>23.38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43.52</v>
      </c>
      <c r="L6" s="196">
        <v>43.23</v>
      </c>
      <c r="M6" s="196">
        <v>0</v>
      </c>
      <c r="N6" s="196">
        <v>1.0900000000000001</v>
      </c>
      <c r="O6" s="196">
        <v>1.81</v>
      </c>
      <c r="P6" s="196">
        <v>2.2000000000000002</v>
      </c>
      <c r="Q6" s="196">
        <v>3.22</v>
      </c>
      <c r="R6" s="196">
        <v>5.95</v>
      </c>
      <c r="S6" s="196">
        <v>3.7</v>
      </c>
      <c r="T6" s="196">
        <v>0</v>
      </c>
      <c r="U6" s="196">
        <v>11.88</v>
      </c>
      <c r="V6" s="196">
        <v>5.27</v>
      </c>
      <c r="W6" s="196">
        <v>0.41</v>
      </c>
      <c r="X6" s="196">
        <v>1.35</v>
      </c>
      <c r="Y6" s="196">
        <v>0</v>
      </c>
      <c r="Z6" s="196">
        <v>22.48</v>
      </c>
      <c r="AA6" s="196">
        <v>13.27</v>
      </c>
      <c r="AB6" s="196">
        <v>0</v>
      </c>
      <c r="AC6" s="196">
        <v>0.97</v>
      </c>
      <c r="AD6" s="196">
        <v>6.82</v>
      </c>
      <c r="AE6" s="196">
        <v>0</v>
      </c>
      <c r="AF6" s="196">
        <v>0</v>
      </c>
      <c r="AG6" s="196">
        <v>42.59</v>
      </c>
      <c r="AH6" s="196">
        <v>0</v>
      </c>
      <c r="AI6" s="196">
        <v>12.05</v>
      </c>
      <c r="AJ6" s="196">
        <v>0</v>
      </c>
      <c r="AK6" s="196">
        <v>9.01</v>
      </c>
      <c r="AL6" s="196">
        <v>0</v>
      </c>
      <c r="AM6" s="196">
        <v>0</v>
      </c>
      <c r="AN6" s="196">
        <v>0</v>
      </c>
      <c r="AO6" s="196">
        <v>227.25</v>
      </c>
      <c r="AP6" s="196">
        <v>0</v>
      </c>
      <c r="AQ6" s="196">
        <v>0</v>
      </c>
      <c r="AR6" s="196">
        <v>7.87</v>
      </c>
      <c r="AS6" s="196">
        <v>17.87</v>
      </c>
      <c r="AT6" s="196">
        <v>23.38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38.700000000000003</v>
      </c>
      <c r="L7" s="196">
        <v>43.23</v>
      </c>
      <c r="M7" s="196">
        <v>0</v>
      </c>
      <c r="N7" s="196">
        <v>1.0900000000000001</v>
      </c>
      <c r="O7" s="196">
        <v>1.81</v>
      </c>
      <c r="P7" s="196">
        <v>2.2000000000000002</v>
      </c>
      <c r="Q7" s="196">
        <v>3.22</v>
      </c>
      <c r="R7" s="196">
        <v>5.95</v>
      </c>
      <c r="S7" s="196">
        <v>3.7</v>
      </c>
      <c r="T7" s="196">
        <v>0</v>
      </c>
      <c r="U7" s="196">
        <v>11.88</v>
      </c>
      <c r="V7" s="196">
        <v>5.27</v>
      </c>
      <c r="W7" s="196">
        <v>0.41</v>
      </c>
      <c r="X7" s="196">
        <v>1.35</v>
      </c>
      <c r="Y7" s="196">
        <v>0</v>
      </c>
      <c r="Z7" s="196">
        <v>22.48</v>
      </c>
      <c r="AA7" s="196">
        <v>13.27</v>
      </c>
      <c r="AB7" s="196">
        <v>0</v>
      </c>
      <c r="AC7" s="196">
        <v>0.97</v>
      </c>
      <c r="AD7" s="196">
        <v>6.82</v>
      </c>
      <c r="AE7" s="196">
        <v>0</v>
      </c>
      <c r="AF7" s="196">
        <v>0</v>
      </c>
      <c r="AG7" s="196">
        <v>42.59</v>
      </c>
      <c r="AH7" s="196">
        <v>0</v>
      </c>
      <c r="AI7" s="196">
        <v>12.05</v>
      </c>
      <c r="AJ7" s="196">
        <v>0</v>
      </c>
      <c r="AK7" s="196">
        <v>9.01</v>
      </c>
      <c r="AL7" s="196">
        <v>0</v>
      </c>
      <c r="AM7" s="196">
        <v>0</v>
      </c>
      <c r="AN7" s="196">
        <v>0</v>
      </c>
      <c r="AO7" s="196">
        <v>227.25</v>
      </c>
      <c r="AP7" s="196">
        <v>0</v>
      </c>
      <c r="AQ7" s="196">
        <v>0</v>
      </c>
      <c r="AR7" s="196">
        <v>7.87</v>
      </c>
      <c r="AS7" s="196">
        <v>17.87</v>
      </c>
      <c r="AT7" s="196">
        <v>23.38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38.700000000000003</v>
      </c>
      <c r="L8" s="196">
        <v>43.23</v>
      </c>
      <c r="M8" s="196">
        <v>0</v>
      </c>
      <c r="N8" s="196">
        <v>1.0900000000000001</v>
      </c>
      <c r="O8" s="196">
        <v>1.81</v>
      </c>
      <c r="P8" s="196">
        <v>2.2000000000000002</v>
      </c>
      <c r="Q8" s="196">
        <v>3.22</v>
      </c>
      <c r="R8" s="196">
        <v>5.95</v>
      </c>
      <c r="S8" s="196">
        <v>3.7</v>
      </c>
      <c r="T8" s="196">
        <v>0</v>
      </c>
      <c r="U8" s="196">
        <v>11.88</v>
      </c>
      <c r="V8" s="196">
        <v>5.27</v>
      </c>
      <c r="W8" s="196">
        <v>0.41</v>
      </c>
      <c r="X8" s="196">
        <v>1.35</v>
      </c>
      <c r="Y8" s="196">
        <v>0</v>
      </c>
      <c r="Z8" s="196">
        <v>22.48</v>
      </c>
      <c r="AA8" s="196">
        <v>13.27</v>
      </c>
      <c r="AB8" s="196">
        <v>0</v>
      </c>
      <c r="AC8" s="196">
        <v>0.97</v>
      </c>
      <c r="AD8" s="196">
        <v>6.82</v>
      </c>
      <c r="AE8" s="196">
        <v>0</v>
      </c>
      <c r="AF8" s="196">
        <v>0</v>
      </c>
      <c r="AG8" s="196">
        <v>42.59</v>
      </c>
      <c r="AH8" s="196">
        <v>0</v>
      </c>
      <c r="AI8" s="196">
        <v>12.05</v>
      </c>
      <c r="AJ8" s="196">
        <v>0</v>
      </c>
      <c r="AK8" s="196">
        <v>9.01</v>
      </c>
      <c r="AL8" s="196">
        <v>0</v>
      </c>
      <c r="AM8" s="196">
        <v>0</v>
      </c>
      <c r="AN8" s="196">
        <v>0</v>
      </c>
      <c r="AO8" s="196">
        <v>227.25</v>
      </c>
      <c r="AP8" s="196">
        <v>0</v>
      </c>
      <c r="AQ8" s="196">
        <v>0</v>
      </c>
      <c r="AR8" s="196">
        <v>7.87</v>
      </c>
      <c r="AS8" s="196">
        <v>17.87</v>
      </c>
      <c r="AT8" s="196">
        <v>23.38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38.700000000000003</v>
      </c>
      <c r="L9" s="196">
        <v>43.23</v>
      </c>
      <c r="M9" s="196">
        <v>0</v>
      </c>
      <c r="N9" s="196">
        <v>1.0900000000000001</v>
      </c>
      <c r="O9" s="196">
        <v>1.81</v>
      </c>
      <c r="P9" s="196">
        <v>2.2000000000000002</v>
      </c>
      <c r="Q9" s="196">
        <v>3.22</v>
      </c>
      <c r="R9" s="196">
        <v>5.95</v>
      </c>
      <c r="S9" s="196">
        <v>3.7</v>
      </c>
      <c r="T9" s="196">
        <v>0</v>
      </c>
      <c r="U9" s="196">
        <v>11.88</v>
      </c>
      <c r="V9" s="196">
        <v>5.27</v>
      </c>
      <c r="W9" s="196">
        <v>0.41</v>
      </c>
      <c r="X9" s="196">
        <v>1.35</v>
      </c>
      <c r="Y9" s="196">
        <v>0</v>
      </c>
      <c r="Z9" s="196">
        <v>22.48</v>
      </c>
      <c r="AA9" s="196">
        <v>13.27</v>
      </c>
      <c r="AB9" s="196">
        <v>0</v>
      </c>
      <c r="AC9" s="196">
        <v>1.25</v>
      </c>
      <c r="AD9" s="196">
        <v>6.82</v>
      </c>
      <c r="AE9" s="196">
        <v>0</v>
      </c>
      <c r="AF9" s="196">
        <v>0</v>
      </c>
      <c r="AG9" s="196">
        <v>42.59</v>
      </c>
      <c r="AH9" s="196">
        <v>0</v>
      </c>
      <c r="AI9" s="196">
        <v>12.05</v>
      </c>
      <c r="AJ9" s="196">
        <v>0</v>
      </c>
      <c r="AK9" s="196">
        <v>9.01</v>
      </c>
      <c r="AL9" s="196">
        <v>0</v>
      </c>
      <c r="AM9" s="196">
        <v>0</v>
      </c>
      <c r="AN9" s="196">
        <v>0</v>
      </c>
      <c r="AO9" s="196">
        <v>227.25</v>
      </c>
      <c r="AP9" s="196">
        <v>0</v>
      </c>
      <c r="AQ9" s="196">
        <v>0</v>
      </c>
      <c r="AR9" s="196">
        <v>7.87</v>
      </c>
      <c r="AS9" s="196">
        <v>17.87</v>
      </c>
      <c r="AT9" s="196">
        <v>23.38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38.700000000000003</v>
      </c>
      <c r="L10" s="196">
        <v>43.23</v>
      </c>
      <c r="M10" s="196">
        <v>0</v>
      </c>
      <c r="N10" s="196">
        <v>1.0900000000000001</v>
      </c>
      <c r="O10" s="196">
        <v>1.81</v>
      </c>
      <c r="P10" s="196">
        <v>2.2000000000000002</v>
      </c>
      <c r="Q10" s="196">
        <v>3.22</v>
      </c>
      <c r="R10" s="196">
        <v>5.95</v>
      </c>
      <c r="S10" s="196">
        <v>3.7</v>
      </c>
      <c r="T10" s="196">
        <v>0</v>
      </c>
      <c r="U10" s="196">
        <v>11.88</v>
      </c>
      <c r="V10" s="196">
        <v>5.27</v>
      </c>
      <c r="W10" s="196">
        <v>0.42</v>
      </c>
      <c r="X10" s="196">
        <v>1.34</v>
      </c>
      <c r="Y10" s="196">
        <v>0</v>
      </c>
      <c r="Z10" s="196">
        <v>22.48</v>
      </c>
      <c r="AA10" s="196">
        <v>13.27</v>
      </c>
      <c r="AB10" s="196">
        <v>0</v>
      </c>
      <c r="AC10" s="196">
        <v>1.25</v>
      </c>
      <c r="AD10" s="196">
        <v>6.82</v>
      </c>
      <c r="AE10" s="196">
        <v>0</v>
      </c>
      <c r="AF10" s="196">
        <v>0</v>
      </c>
      <c r="AG10" s="196">
        <v>42.59</v>
      </c>
      <c r="AH10" s="196">
        <v>0</v>
      </c>
      <c r="AI10" s="196">
        <v>12.05</v>
      </c>
      <c r="AJ10" s="196">
        <v>0</v>
      </c>
      <c r="AK10" s="196">
        <v>9.01</v>
      </c>
      <c r="AL10" s="196">
        <v>0</v>
      </c>
      <c r="AM10" s="196">
        <v>0</v>
      </c>
      <c r="AN10" s="196">
        <v>0</v>
      </c>
      <c r="AO10" s="196">
        <v>227.25</v>
      </c>
      <c r="AP10" s="196">
        <v>0</v>
      </c>
      <c r="AQ10" s="196">
        <v>0</v>
      </c>
      <c r="AR10" s="196">
        <v>7.87</v>
      </c>
      <c r="AS10" s="196">
        <v>17.87</v>
      </c>
      <c r="AT10" s="196">
        <v>23.38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38.700000000000003</v>
      </c>
      <c r="L11" s="196">
        <v>43.23</v>
      </c>
      <c r="M11" s="196">
        <v>0</v>
      </c>
      <c r="N11" s="196">
        <v>1.0900000000000001</v>
      </c>
      <c r="O11" s="196">
        <v>1.81</v>
      </c>
      <c r="P11" s="196">
        <v>2.2000000000000002</v>
      </c>
      <c r="Q11" s="196">
        <v>3.22</v>
      </c>
      <c r="R11" s="196">
        <v>5.95</v>
      </c>
      <c r="S11" s="196">
        <v>3.7</v>
      </c>
      <c r="T11" s="196">
        <v>0</v>
      </c>
      <c r="U11" s="196">
        <v>11.88</v>
      </c>
      <c r="V11" s="196">
        <v>5.27</v>
      </c>
      <c r="W11" s="196">
        <v>0.42</v>
      </c>
      <c r="X11" s="196">
        <v>1.34</v>
      </c>
      <c r="Y11" s="196">
        <v>0</v>
      </c>
      <c r="Z11" s="196">
        <v>22.48</v>
      </c>
      <c r="AA11" s="196">
        <v>13.27</v>
      </c>
      <c r="AB11" s="196">
        <v>0</v>
      </c>
      <c r="AC11" s="196">
        <v>1.25</v>
      </c>
      <c r="AD11" s="196">
        <v>6.82</v>
      </c>
      <c r="AE11" s="196">
        <v>0</v>
      </c>
      <c r="AF11" s="196">
        <v>0</v>
      </c>
      <c r="AG11" s="196">
        <v>42.59</v>
      </c>
      <c r="AH11" s="196">
        <v>0</v>
      </c>
      <c r="AI11" s="196">
        <v>12.05</v>
      </c>
      <c r="AJ11" s="196">
        <v>0</v>
      </c>
      <c r="AK11" s="196">
        <v>9.01</v>
      </c>
      <c r="AL11" s="196">
        <v>0</v>
      </c>
      <c r="AM11" s="196">
        <v>0</v>
      </c>
      <c r="AN11" s="196">
        <v>0</v>
      </c>
      <c r="AO11" s="196">
        <v>227.25</v>
      </c>
      <c r="AP11" s="196">
        <v>0</v>
      </c>
      <c r="AQ11" s="196">
        <v>0</v>
      </c>
      <c r="AR11" s="196">
        <v>7.87</v>
      </c>
      <c r="AS11" s="196">
        <v>17.87</v>
      </c>
      <c r="AT11" s="196">
        <v>23.38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38.700000000000003</v>
      </c>
      <c r="L12" s="196">
        <v>43.23</v>
      </c>
      <c r="M12" s="196">
        <v>0</v>
      </c>
      <c r="N12" s="196">
        <v>1.0900000000000001</v>
      </c>
      <c r="O12" s="196">
        <v>1.81</v>
      </c>
      <c r="P12" s="196">
        <v>2.2000000000000002</v>
      </c>
      <c r="Q12" s="196">
        <v>3.22</v>
      </c>
      <c r="R12" s="196">
        <v>5.95</v>
      </c>
      <c r="S12" s="196">
        <v>3.7</v>
      </c>
      <c r="T12" s="196">
        <v>0</v>
      </c>
      <c r="U12" s="196">
        <v>11.88</v>
      </c>
      <c r="V12" s="196">
        <v>5.27</v>
      </c>
      <c r="W12" s="196">
        <v>0.42</v>
      </c>
      <c r="X12" s="196">
        <v>1.34</v>
      </c>
      <c r="Y12" s="196">
        <v>0</v>
      </c>
      <c r="Z12" s="196">
        <v>22.48</v>
      </c>
      <c r="AA12" s="196">
        <v>13.27</v>
      </c>
      <c r="AB12" s="196">
        <v>0</v>
      </c>
      <c r="AC12" s="196">
        <v>1.25</v>
      </c>
      <c r="AD12" s="196">
        <v>6.82</v>
      </c>
      <c r="AE12" s="196">
        <v>0</v>
      </c>
      <c r="AF12" s="196">
        <v>0</v>
      </c>
      <c r="AG12" s="196">
        <v>42.59</v>
      </c>
      <c r="AH12" s="196">
        <v>0</v>
      </c>
      <c r="AI12" s="196">
        <v>12.05</v>
      </c>
      <c r="AJ12" s="196">
        <v>0</v>
      </c>
      <c r="AK12" s="196">
        <v>9.01</v>
      </c>
      <c r="AL12" s="196">
        <v>0</v>
      </c>
      <c r="AM12" s="196">
        <v>0</v>
      </c>
      <c r="AN12" s="196">
        <v>0</v>
      </c>
      <c r="AO12" s="196">
        <v>227.25</v>
      </c>
      <c r="AP12" s="196">
        <v>0</v>
      </c>
      <c r="AQ12" s="196">
        <v>0</v>
      </c>
      <c r="AR12" s="196">
        <v>7.87</v>
      </c>
      <c r="AS12" s="196">
        <v>17.87</v>
      </c>
      <c r="AT12" s="196">
        <v>23.38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38.700000000000003</v>
      </c>
      <c r="L13" s="196">
        <v>43.23</v>
      </c>
      <c r="M13" s="196">
        <v>0</v>
      </c>
      <c r="N13" s="196">
        <v>1.0900000000000001</v>
      </c>
      <c r="O13" s="196">
        <v>1.81</v>
      </c>
      <c r="P13" s="196">
        <v>2.2000000000000002</v>
      </c>
      <c r="Q13" s="196">
        <v>3.22</v>
      </c>
      <c r="R13" s="196">
        <v>5.95</v>
      </c>
      <c r="S13" s="196">
        <v>3.7</v>
      </c>
      <c r="T13" s="196">
        <v>0</v>
      </c>
      <c r="U13" s="196">
        <v>11.88</v>
      </c>
      <c r="V13" s="196">
        <v>5.27</v>
      </c>
      <c r="W13" s="196">
        <v>6.67</v>
      </c>
      <c r="X13" s="196">
        <v>19.72</v>
      </c>
      <c r="Y13" s="196">
        <v>0</v>
      </c>
      <c r="Z13" s="196">
        <v>37.9</v>
      </c>
      <c r="AA13" s="196">
        <v>13.27</v>
      </c>
      <c r="AB13" s="196">
        <v>0</v>
      </c>
      <c r="AC13" s="196">
        <v>1.25</v>
      </c>
      <c r="AD13" s="196">
        <v>6.82</v>
      </c>
      <c r="AE13" s="196">
        <v>0</v>
      </c>
      <c r="AF13" s="196">
        <v>0</v>
      </c>
      <c r="AG13" s="196">
        <v>42.59</v>
      </c>
      <c r="AH13" s="196">
        <v>0</v>
      </c>
      <c r="AI13" s="196">
        <v>12.05</v>
      </c>
      <c r="AJ13" s="196">
        <v>0</v>
      </c>
      <c r="AK13" s="196">
        <v>9.01</v>
      </c>
      <c r="AL13" s="196">
        <v>0</v>
      </c>
      <c r="AM13" s="196">
        <v>0</v>
      </c>
      <c r="AN13" s="196">
        <v>0</v>
      </c>
      <c r="AO13" s="196">
        <v>227.25</v>
      </c>
      <c r="AP13" s="196">
        <v>0</v>
      </c>
      <c r="AQ13" s="196">
        <v>0</v>
      </c>
      <c r="AR13" s="196">
        <v>7.87</v>
      </c>
      <c r="AS13" s="196">
        <v>17.87</v>
      </c>
      <c r="AT13" s="196">
        <v>23.38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38.700000000000003</v>
      </c>
      <c r="L14" s="196">
        <v>43.23</v>
      </c>
      <c r="M14" s="196">
        <v>0</v>
      </c>
      <c r="N14" s="196">
        <v>1.0900000000000001</v>
      </c>
      <c r="O14" s="196">
        <v>1.81</v>
      </c>
      <c r="P14" s="196">
        <v>2.2000000000000002</v>
      </c>
      <c r="Q14" s="196">
        <v>3.22</v>
      </c>
      <c r="R14" s="196">
        <v>5.95</v>
      </c>
      <c r="S14" s="196">
        <v>3.7</v>
      </c>
      <c r="T14" s="196">
        <v>0</v>
      </c>
      <c r="U14" s="196">
        <v>11.88</v>
      </c>
      <c r="V14" s="196">
        <v>5.27</v>
      </c>
      <c r="W14" s="196">
        <v>6.67</v>
      </c>
      <c r="X14" s="196">
        <v>20.12</v>
      </c>
      <c r="Y14" s="196">
        <v>0</v>
      </c>
      <c r="Z14" s="196">
        <v>37.9</v>
      </c>
      <c r="AA14" s="196">
        <v>13.27</v>
      </c>
      <c r="AB14" s="196">
        <v>0</v>
      </c>
      <c r="AC14" s="196">
        <v>1.25</v>
      </c>
      <c r="AD14" s="196">
        <v>6.82</v>
      </c>
      <c r="AE14" s="196">
        <v>0</v>
      </c>
      <c r="AF14" s="196">
        <v>0</v>
      </c>
      <c r="AG14" s="196">
        <v>42.59</v>
      </c>
      <c r="AH14" s="196">
        <v>0</v>
      </c>
      <c r="AI14" s="196">
        <v>12.05</v>
      </c>
      <c r="AJ14" s="196">
        <v>0</v>
      </c>
      <c r="AK14" s="196">
        <v>9.01</v>
      </c>
      <c r="AL14" s="196">
        <v>0</v>
      </c>
      <c r="AM14" s="196">
        <v>0</v>
      </c>
      <c r="AN14" s="196">
        <v>0</v>
      </c>
      <c r="AO14" s="196">
        <v>227.25</v>
      </c>
      <c r="AP14" s="196">
        <v>0</v>
      </c>
      <c r="AQ14" s="196">
        <v>0</v>
      </c>
      <c r="AR14" s="196">
        <v>7.87</v>
      </c>
      <c r="AS14" s="196">
        <v>17.87</v>
      </c>
      <c r="AT14" s="196">
        <v>23.38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38.700000000000003</v>
      </c>
      <c r="L15" s="196">
        <v>43.23</v>
      </c>
      <c r="M15" s="196">
        <v>0</v>
      </c>
      <c r="N15" s="196">
        <v>1.0900000000000001</v>
      </c>
      <c r="O15" s="196">
        <v>1.81</v>
      </c>
      <c r="P15" s="196">
        <v>2.2000000000000002</v>
      </c>
      <c r="Q15" s="196">
        <v>3.22</v>
      </c>
      <c r="R15" s="196">
        <v>5.95</v>
      </c>
      <c r="S15" s="196">
        <v>3.7</v>
      </c>
      <c r="T15" s="196">
        <v>0</v>
      </c>
      <c r="U15" s="196">
        <v>11.88</v>
      </c>
      <c r="V15" s="196">
        <v>5.27</v>
      </c>
      <c r="W15" s="196">
        <v>6.67</v>
      </c>
      <c r="X15" s="196">
        <v>20.12</v>
      </c>
      <c r="Y15" s="196">
        <v>0</v>
      </c>
      <c r="Z15" s="196">
        <v>37.9</v>
      </c>
      <c r="AA15" s="196">
        <v>13.27</v>
      </c>
      <c r="AB15" s="196">
        <v>0</v>
      </c>
      <c r="AC15" s="196">
        <v>1.25</v>
      </c>
      <c r="AD15" s="196">
        <v>6.82</v>
      </c>
      <c r="AE15" s="196">
        <v>0</v>
      </c>
      <c r="AF15" s="196">
        <v>0</v>
      </c>
      <c r="AG15" s="196">
        <v>42.59</v>
      </c>
      <c r="AH15" s="196">
        <v>0</v>
      </c>
      <c r="AI15" s="196">
        <v>12.05</v>
      </c>
      <c r="AJ15" s="196">
        <v>0</v>
      </c>
      <c r="AK15" s="196">
        <v>9.01</v>
      </c>
      <c r="AL15" s="196">
        <v>0</v>
      </c>
      <c r="AM15" s="196">
        <v>0</v>
      </c>
      <c r="AN15" s="196">
        <v>0</v>
      </c>
      <c r="AO15" s="196">
        <v>227.25</v>
      </c>
      <c r="AP15" s="196">
        <v>0</v>
      </c>
      <c r="AQ15" s="196">
        <v>0</v>
      </c>
      <c r="AR15" s="196">
        <v>7.87</v>
      </c>
      <c r="AS15" s="196">
        <v>17.87</v>
      </c>
      <c r="AT15" s="196">
        <v>23.38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38.700000000000003</v>
      </c>
      <c r="L16" s="196">
        <v>43.23</v>
      </c>
      <c r="M16" s="196">
        <v>0</v>
      </c>
      <c r="N16" s="196">
        <v>1.0900000000000001</v>
      </c>
      <c r="O16" s="196">
        <v>1.81</v>
      </c>
      <c r="P16" s="196">
        <v>2.2000000000000002</v>
      </c>
      <c r="Q16" s="196">
        <v>3.22</v>
      </c>
      <c r="R16" s="196">
        <v>5.95</v>
      </c>
      <c r="S16" s="196">
        <v>3.7</v>
      </c>
      <c r="T16" s="196">
        <v>0</v>
      </c>
      <c r="U16" s="196">
        <v>11.88</v>
      </c>
      <c r="V16" s="196">
        <v>5.27</v>
      </c>
      <c r="W16" s="196">
        <v>6.67</v>
      </c>
      <c r="X16" s="196">
        <v>20.12</v>
      </c>
      <c r="Y16" s="196">
        <v>0</v>
      </c>
      <c r="Z16" s="196">
        <v>37.9</v>
      </c>
      <c r="AA16" s="196">
        <v>13.27</v>
      </c>
      <c r="AB16" s="196">
        <v>0</v>
      </c>
      <c r="AC16" s="196">
        <v>1.25</v>
      </c>
      <c r="AD16" s="196">
        <v>6.82</v>
      </c>
      <c r="AE16" s="196">
        <v>0</v>
      </c>
      <c r="AF16" s="196">
        <v>0</v>
      </c>
      <c r="AG16" s="196">
        <v>42.59</v>
      </c>
      <c r="AH16" s="196">
        <v>0</v>
      </c>
      <c r="AI16" s="196">
        <v>12.05</v>
      </c>
      <c r="AJ16" s="196">
        <v>0</v>
      </c>
      <c r="AK16" s="196">
        <v>9.01</v>
      </c>
      <c r="AL16" s="196">
        <v>0</v>
      </c>
      <c r="AM16" s="196">
        <v>0</v>
      </c>
      <c r="AN16" s="196">
        <v>0</v>
      </c>
      <c r="AO16" s="196">
        <v>227.25</v>
      </c>
      <c r="AP16" s="196">
        <v>0</v>
      </c>
      <c r="AQ16" s="196">
        <v>0</v>
      </c>
      <c r="AR16" s="196">
        <v>7.87</v>
      </c>
      <c r="AS16" s="196">
        <v>17.87</v>
      </c>
      <c r="AT16" s="196">
        <v>23.38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38.700000000000003</v>
      </c>
      <c r="L17" s="196">
        <v>43.23</v>
      </c>
      <c r="M17" s="196">
        <v>0</v>
      </c>
      <c r="N17" s="196">
        <v>1.0900000000000001</v>
      </c>
      <c r="O17" s="196">
        <v>1.81</v>
      </c>
      <c r="P17" s="196">
        <v>2.2000000000000002</v>
      </c>
      <c r="Q17" s="196">
        <v>3.22</v>
      </c>
      <c r="R17" s="196">
        <v>5.95</v>
      </c>
      <c r="S17" s="196">
        <v>3.7</v>
      </c>
      <c r="T17" s="196">
        <v>0</v>
      </c>
      <c r="U17" s="196">
        <v>11.88</v>
      </c>
      <c r="V17" s="196">
        <v>5.27</v>
      </c>
      <c r="W17" s="196">
        <v>6.67</v>
      </c>
      <c r="X17" s="196">
        <v>20.12</v>
      </c>
      <c r="Y17" s="196">
        <v>0</v>
      </c>
      <c r="Z17" s="196">
        <v>37.9</v>
      </c>
      <c r="AA17" s="196">
        <v>13.27</v>
      </c>
      <c r="AB17" s="196">
        <v>0</v>
      </c>
      <c r="AC17" s="196">
        <v>1.25</v>
      </c>
      <c r="AD17" s="196">
        <v>6.82</v>
      </c>
      <c r="AE17" s="196">
        <v>0</v>
      </c>
      <c r="AF17" s="196">
        <v>0</v>
      </c>
      <c r="AG17" s="196">
        <v>42.59</v>
      </c>
      <c r="AH17" s="196">
        <v>0</v>
      </c>
      <c r="AI17" s="196">
        <v>12.05</v>
      </c>
      <c r="AJ17" s="196">
        <v>0</v>
      </c>
      <c r="AK17" s="196">
        <v>9.01</v>
      </c>
      <c r="AL17" s="196">
        <v>0</v>
      </c>
      <c r="AM17" s="196">
        <v>0</v>
      </c>
      <c r="AN17" s="196">
        <v>0</v>
      </c>
      <c r="AO17" s="196">
        <v>227.25</v>
      </c>
      <c r="AP17" s="196">
        <v>0</v>
      </c>
      <c r="AQ17" s="196">
        <v>0</v>
      </c>
      <c r="AR17" s="196">
        <v>7.87</v>
      </c>
      <c r="AS17" s="196">
        <v>17.87</v>
      </c>
      <c r="AT17" s="196">
        <v>23.38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38.700000000000003</v>
      </c>
      <c r="L18" s="196">
        <v>43.23</v>
      </c>
      <c r="M18" s="196">
        <v>0</v>
      </c>
      <c r="N18" s="196">
        <v>1.0900000000000001</v>
      </c>
      <c r="O18" s="196">
        <v>1.81</v>
      </c>
      <c r="P18" s="196">
        <v>2.2000000000000002</v>
      </c>
      <c r="Q18" s="196">
        <v>3.22</v>
      </c>
      <c r="R18" s="196">
        <v>5.95</v>
      </c>
      <c r="S18" s="196">
        <v>3.7</v>
      </c>
      <c r="T18" s="196">
        <v>0</v>
      </c>
      <c r="U18" s="196">
        <v>11.88</v>
      </c>
      <c r="V18" s="196">
        <v>5.27</v>
      </c>
      <c r="W18" s="196">
        <v>6.67</v>
      </c>
      <c r="X18" s="196">
        <v>20.12</v>
      </c>
      <c r="Y18" s="196">
        <v>0</v>
      </c>
      <c r="Z18" s="196">
        <v>37.9</v>
      </c>
      <c r="AA18" s="196">
        <v>13.27</v>
      </c>
      <c r="AB18" s="196">
        <v>0</v>
      </c>
      <c r="AC18" s="196">
        <v>1.25</v>
      </c>
      <c r="AD18" s="196">
        <v>6.82</v>
      </c>
      <c r="AE18" s="196">
        <v>0</v>
      </c>
      <c r="AF18" s="196">
        <v>0</v>
      </c>
      <c r="AG18" s="196">
        <v>42.59</v>
      </c>
      <c r="AH18" s="196">
        <v>0</v>
      </c>
      <c r="AI18" s="196">
        <v>12.05</v>
      </c>
      <c r="AJ18" s="196">
        <v>0</v>
      </c>
      <c r="AK18" s="196">
        <v>9.01</v>
      </c>
      <c r="AL18" s="196">
        <v>0</v>
      </c>
      <c r="AM18" s="196">
        <v>0</v>
      </c>
      <c r="AN18" s="196">
        <v>0</v>
      </c>
      <c r="AO18" s="196">
        <v>227.25</v>
      </c>
      <c r="AP18" s="196">
        <v>0</v>
      </c>
      <c r="AQ18" s="196">
        <v>0</v>
      </c>
      <c r="AR18" s="196">
        <v>7.87</v>
      </c>
      <c r="AS18" s="196">
        <v>17.87</v>
      </c>
      <c r="AT18" s="196">
        <v>23.38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38.700000000000003</v>
      </c>
      <c r="L19" s="196">
        <v>43.23</v>
      </c>
      <c r="M19" s="196">
        <v>0</v>
      </c>
      <c r="N19" s="196">
        <v>1.0900000000000001</v>
      </c>
      <c r="O19" s="196">
        <v>1.81</v>
      </c>
      <c r="P19" s="196">
        <v>2.2000000000000002</v>
      </c>
      <c r="Q19" s="196">
        <v>3.22</v>
      </c>
      <c r="R19" s="196">
        <v>5.95</v>
      </c>
      <c r="S19" s="196">
        <v>3.7</v>
      </c>
      <c r="T19" s="196">
        <v>0</v>
      </c>
      <c r="U19" s="196">
        <v>11.88</v>
      </c>
      <c r="V19" s="196">
        <v>5.27</v>
      </c>
      <c r="W19" s="196">
        <v>6.67</v>
      </c>
      <c r="X19" s="196">
        <v>20.12</v>
      </c>
      <c r="Y19" s="196">
        <v>0</v>
      </c>
      <c r="Z19" s="196">
        <v>37.9</v>
      </c>
      <c r="AA19" s="196">
        <v>13.27</v>
      </c>
      <c r="AB19" s="196">
        <v>0</v>
      </c>
      <c r="AC19" s="196">
        <v>1.25</v>
      </c>
      <c r="AD19" s="196">
        <v>6.82</v>
      </c>
      <c r="AE19" s="196">
        <v>0</v>
      </c>
      <c r="AF19" s="196">
        <v>0</v>
      </c>
      <c r="AG19" s="196">
        <v>42.59</v>
      </c>
      <c r="AH19" s="196">
        <v>0</v>
      </c>
      <c r="AI19" s="196">
        <v>12.05</v>
      </c>
      <c r="AJ19" s="196">
        <v>0</v>
      </c>
      <c r="AK19" s="196">
        <v>9.01</v>
      </c>
      <c r="AL19" s="196">
        <v>0</v>
      </c>
      <c r="AM19" s="196">
        <v>0</v>
      </c>
      <c r="AN19" s="196">
        <v>0</v>
      </c>
      <c r="AO19" s="196">
        <v>227.25</v>
      </c>
      <c r="AP19" s="196">
        <v>0</v>
      </c>
      <c r="AQ19" s="196">
        <v>0</v>
      </c>
      <c r="AR19" s="196">
        <v>7.87</v>
      </c>
      <c r="AS19" s="196">
        <v>17.87</v>
      </c>
      <c r="AT19" s="196">
        <v>23.38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38.700000000000003</v>
      </c>
      <c r="L20" s="196">
        <v>43.23</v>
      </c>
      <c r="M20" s="196">
        <v>0</v>
      </c>
      <c r="N20" s="196">
        <v>1.0900000000000001</v>
      </c>
      <c r="O20" s="196">
        <v>1.81</v>
      </c>
      <c r="P20" s="196">
        <v>2.2000000000000002</v>
      </c>
      <c r="Q20" s="196">
        <v>3.22</v>
      </c>
      <c r="R20" s="196">
        <v>5.95</v>
      </c>
      <c r="S20" s="196">
        <v>3.7</v>
      </c>
      <c r="T20" s="196">
        <v>0</v>
      </c>
      <c r="U20" s="196">
        <v>11.88</v>
      </c>
      <c r="V20" s="196">
        <v>5.27</v>
      </c>
      <c r="W20" s="196">
        <v>0.41</v>
      </c>
      <c r="X20" s="196">
        <v>13.37</v>
      </c>
      <c r="Y20" s="196">
        <v>0</v>
      </c>
      <c r="Z20" s="196">
        <v>22.48</v>
      </c>
      <c r="AA20" s="196">
        <v>13.27</v>
      </c>
      <c r="AB20" s="196">
        <v>0</v>
      </c>
      <c r="AC20" s="196">
        <v>1.25</v>
      </c>
      <c r="AD20" s="196">
        <v>6.82</v>
      </c>
      <c r="AE20" s="196">
        <v>0</v>
      </c>
      <c r="AF20" s="196">
        <v>0</v>
      </c>
      <c r="AG20" s="196">
        <v>42.59</v>
      </c>
      <c r="AH20" s="196">
        <v>0</v>
      </c>
      <c r="AI20" s="196">
        <v>12.05</v>
      </c>
      <c r="AJ20" s="196">
        <v>0</v>
      </c>
      <c r="AK20" s="196">
        <v>9.01</v>
      </c>
      <c r="AL20" s="196">
        <v>0</v>
      </c>
      <c r="AM20" s="196">
        <v>0</v>
      </c>
      <c r="AN20" s="196">
        <v>0</v>
      </c>
      <c r="AO20" s="196">
        <v>227.25</v>
      </c>
      <c r="AP20" s="196">
        <v>0</v>
      </c>
      <c r="AQ20" s="196">
        <v>0</v>
      </c>
      <c r="AR20" s="196">
        <v>7.87</v>
      </c>
      <c r="AS20" s="196">
        <v>17.87</v>
      </c>
      <c r="AT20" s="196">
        <v>23.38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38.700000000000003</v>
      </c>
      <c r="L21" s="196">
        <v>43.23</v>
      </c>
      <c r="M21" s="196">
        <v>0</v>
      </c>
      <c r="N21" s="196">
        <v>1.0900000000000001</v>
      </c>
      <c r="O21" s="196">
        <v>1.81</v>
      </c>
      <c r="P21" s="196">
        <v>2.2000000000000002</v>
      </c>
      <c r="Q21" s="196">
        <v>3.22</v>
      </c>
      <c r="R21" s="196">
        <v>5.95</v>
      </c>
      <c r="S21" s="196">
        <v>3.7</v>
      </c>
      <c r="T21" s="196">
        <v>0</v>
      </c>
      <c r="U21" s="196">
        <v>11.88</v>
      </c>
      <c r="V21" s="196">
        <v>5.27</v>
      </c>
      <c r="W21" s="196">
        <v>0.41</v>
      </c>
      <c r="X21" s="196">
        <v>13.37</v>
      </c>
      <c r="Y21" s="196">
        <v>0</v>
      </c>
      <c r="Z21" s="196">
        <v>22.48</v>
      </c>
      <c r="AA21" s="196">
        <v>13.27</v>
      </c>
      <c r="AB21" s="196">
        <v>0</v>
      </c>
      <c r="AC21" s="196">
        <v>1.25</v>
      </c>
      <c r="AD21" s="196">
        <v>6.82</v>
      </c>
      <c r="AE21" s="196">
        <v>0</v>
      </c>
      <c r="AF21" s="196">
        <v>0</v>
      </c>
      <c r="AG21" s="196">
        <v>42.59</v>
      </c>
      <c r="AH21" s="196">
        <v>0</v>
      </c>
      <c r="AI21" s="196">
        <v>12.05</v>
      </c>
      <c r="AJ21" s="196">
        <v>0</v>
      </c>
      <c r="AK21" s="196">
        <v>9.01</v>
      </c>
      <c r="AL21" s="196">
        <v>0</v>
      </c>
      <c r="AM21" s="196">
        <v>0</v>
      </c>
      <c r="AN21" s="196">
        <v>0</v>
      </c>
      <c r="AO21" s="196">
        <v>227.25</v>
      </c>
      <c r="AP21" s="196">
        <v>0</v>
      </c>
      <c r="AQ21" s="196">
        <v>0</v>
      </c>
      <c r="AR21" s="196">
        <v>7.87</v>
      </c>
      <c r="AS21" s="196">
        <v>17.87</v>
      </c>
      <c r="AT21" s="196">
        <v>23.38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38.700000000000003</v>
      </c>
      <c r="L22" s="196">
        <v>43.23</v>
      </c>
      <c r="M22" s="196">
        <v>0</v>
      </c>
      <c r="N22" s="196">
        <v>1.0900000000000001</v>
      </c>
      <c r="O22" s="196">
        <v>1.81</v>
      </c>
      <c r="P22" s="196">
        <v>2.2000000000000002</v>
      </c>
      <c r="Q22" s="196">
        <v>3.22</v>
      </c>
      <c r="R22" s="196">
        <v>5.95</v>
      </c>
      <c r="S22" s="196">
        <v>3.8</v>
      </c>
      <c r="T22" s="196">
        <v>0</v>
      </c>
      <c r="U22" s="196">
        <v>11.88</v>
      </c>
      <c r="V22" s="196">
        <v>5.27</v>
      </c>
      <c r="W22" s="196">
        <v>0.41</v>
      </c>
      <c r="X22" s="196">
        <v>13.37</v>
      </c>
      <c r="Y22" s="196">
        <v>0</v>
      </c>
      <c r="Z22" s="196">
        <v>22.47</v>
      </c>
      <c r="AA22" s="196">
        <v>13.27</v>
      </c>
      <c r="AB22" s="196">
        <v>0</v>
      </c>
      <c r="AC22" s="196">
        <v>1.25</v>
      </c>
      <c r="AD22" s="196">
        <v>6.82</v>
      </c>
      <c r="AE22" s="196">
        <v>0</v>
      </c>
      <c r="AF22" s="196">
        <v>0</v>
      </c>
      <c r="AG22" s="196">
        <v>42.59</v>
      </c>
      <c r="AH22" s="196">
        <v>0</v>
      </c>
      <c r="AI22" s="196">
        <v>12.05</v>
      </c>
      <c r="AJ22" s="196">
        <v>0</v>
      </c>
      <c r="AK22" s="196">
        <v>9.01</v>
      </c>
      <c r="AL22" s="196">
        <v>0</v>
      </c>
      <c r="AM22" s="196">
        <v>0</v>
      </c>
      <c r="AN22" s="196">
        <v>0</v>
      </c>
      <c r="AO22" s="196">
        <v>227.25</v>
      </c>
      <c r="AP22" s="196">
        <v>0</v>
      </c>
      <c r="AQ22" s="196">
        <v>0</v>
      </c>
      <c r="AR22" s="196">
        <v>7.87</v>
      </c>
      <c r="AS22" s="196">
        <v>17.87</v>
      </c>
      <c r="AT22" s="196">
        <v>23.38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38.700000000000003</v>
      </c>
      <c r="L23" s="196">
        <v>43.23</v>
      </c>
      <c r="M23" s="196">
        <v>0</v>
      </c>
      <c r="N23" s="196">
        <v>1.0900000000000001</v>
      </c>
      <c r="O23" s="196">
        <v>1.81</v>
      </c>
      <c r="P23" s="196">
        <v>2.2000000000000002</v>
      </c>
      <c r="Q23" s="196">
        <v>3.22</v>
      </c>
      <c r="R23" s="196">
        <v>6.09</v>
      </c>
      <c r="S23" s="196">
        <v>3.8</v>
      </c>
      <c r="T23" s="196">
        <v>0</v>
      </c>
      <c r="U23" s="196">
        <v>11.88</v>
      </c>
      <c r="V23" s="196">
        <v>5.27</v>
      </c>
      <c r="W23" s="196">
        <v>0.41</v>
      </c>
      <c r="X23" s="196">
        <v>13.37</v>
      </c>
      <c r="Y23" s="196">
        <v>0</v>
      </c>
      <c r="Z23" s="196">
        <v>22.47</v>
      </c>
      <c r="AA23" s="196">
        <v>13.27</v>
      </c>
      <c r="AB23" s="196">
        <v>0</v>
      </c>
      <c r="AC23" s="196">
        <v>1.25</v>
      </c>
      <c r="AD23" s="196">
        <v>6.82</v>
      </c>
      <c r="AE23" s="196">
        <v>0</v>
      </c>
      <c r="AF23" s="196">
        <v>0</v>
      </c>
      <c r="AG23" s="196">
        <v>42.59</v>
      </c>
      <c r="AH23" s="196">
        <v>0</v>
      </c>
      <c r="AI23" s="196">
        <v>12.05</v>
      </c>
      <c r="AJ23" s="196">
        <v>0</v>
      </c>
      <c r="AK23" s="196">
        <v>9.01</v>
      </c>
      <c r="AL23" s="196">
        <v>0</v>
      </c>
      <c r="AM23" s="196">
        <v>0</v>
      </c>
      <c r="AN23" s="196">
        <v>0</v>
      </c>
      <c r="AO23" s="196">
        <v>227.25</v>
      </c>
      <c r="AP23" s="196">
        <v>0</v>
      </c>
      <c r="AQ23" s="196">
        <v>0</v>
      </c>
      <c r="AR23" s="196">
        <v>7.87</v>
      </c>
      <c r="AS23" s="196">
        <v>17.87</v>
      </c>
      <c r="AT23" s="196">
        <v>23.38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38.700000000000003</v>
      </c>
      <c r="L24" s="196">
        <v>43.23</v>
      </c>
      <c r="M24" s="196">
        <v>0</v>
      </c>
      <c r="N24" s="196">
        <v>1.0900000000000001</v>
      </c>
      <c r="O24" s="196">
        <v>1.81</v>
      </c>
      <c r="P24" s="196">
        <v>2.2000000000000002</v>
      </c>
      <c r="Q24" s="196">
        <v>3.22</v>
      </c>
      <c r="R24" s="196">
        <v>5.95</v>
      </c>
      <c r="S24" s="196">
        <v>3.8</v>
      </c>
      <c r="T24" s="196">
        <v>0</v>
      </c>
      <c r="U24" s="196">
        <v>11.88</v>
      </c>
      <c r="V24" s="196">
        <v>5.27</v>
      </c>
      <c r="W24" s="196">
        <v>0.41</v>
      </c>
      <c r="X24" s="196">
        <v>18.190000000000001</v>
      </c>
      <c r="Y24" s="196">
        <v>0</v>
      </c>
      <c r="Z24" s="196">
        <v>9.68</v>
      </c>
      <c r="AA24" s="196">
        <v>15.74</v>
      </c>
      <c r="AB24" s="196">
        <v>0</v>
      </c>
      <c r="AC24" s="196">
        <v>0.97</v>
      </c>
      <c r="AD24" s="196">
        <v>6.82</v>
      </c>
      <c r="AE24" s="196">
        <v>0</v>
      </c>
      <c r="AF24" s="196">
        <v>0</v>
      </c>
      <c r="AG24" s="196">
        <v>42.59</v>
      </c>
      <c r="AH24" s="196">
        <v>0</v>
      </c>
      <c r="AI24" s="196">
        <v>12.05</v>
      </c>
      <c r="AJ24" s="196">
        <v>0</v>
      </c>
      <c r="AK24" s="196">
        <v>9.01</v>
      </c>
      <c r="AL24" s="196">
        <v>0</v>
      </c>
      <c r="AM24" s="196">
        <v>0</v>
      </c>
      <c r="AN24" s="196">
        <v>0</v>
      </c>
      <c r="AO24" s="196">
        <v>227.25</v>
      </c>
      <c r="AP24" s="196">
        <v>0</v>
      </c>
      <c r="AQ24" s="196">
        <v>0</v>
      </c>
      <c r="AR24" s="196">
        <v>7.87</v>
      </c>
      <c r="AS24" s="196">
        <v>17.87</v>
      </c>
      <c r="AT24" s="196">
        <v>23.38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38.700000000000003</v>
      </c>
      <c r="L25" s="196">
        <v>43.23</v>
      </c>
      <c r="M25" s="196">
        <v>0</v>
      </c>
      <c r="N25" s="196">
        <v>1.0900000000000001</v>
      </c>
      <c r="O25" s="196">
        <v>1.81</v>
      </c>
      <c r="P25" s="196">
        <v>2.2000000000000002</v>
      </c>
      <c r="Q25" s="196">
        <v>3.22</v>
      </c>
      <c r="R25" s="196">
        <v>0.39</v>
      </c>
      <c r="S25" s="196">
        <v>3.8</v>
      </c>
      <c r="T25" s="196">
        <v>0</v>
      </c>
      <c r="U25" s="196">
        <v>11.88</v>
      </c>
      <c r="V25" s="196">
        <v>0.32</v>
      </c>
      <c r="W25" s="196">
        <v>0.41</v>
      </c>
      <c r="X25" s="196">
        <v>1.35</v>
      </c>
      <c r="Y25" s="196">
        <v>0</v>
      </c>
      <c r="Z25" s="196">
        <v>2.54</v>
      </c>
      <c r="AA25" s="196">
        <v>13.27</v>
      </c>
      <c r="AB25" s="196">
        <v>0</v>
      </c>
      <c r="AC25" s="196">
        <v>0.97</v>
      </c>
      <c r="AD25" s="196">
        <v>6.82</v>
      </c>
      <c r="AE25" s="196">
        <v>0</v>
      </c>
      <c r="AF25" s="196">
        <v>0</v>
      </c>
      <c r="AG25" s="196">
        <v>42.59</v>
      </c>
      <c r="AH25" s="196">
        <v>0</v>
      </c>
      <c r="AI25" s="196">
        <v>12.05</v>
      </c>
      <c r="AJ25" s="196">
        <v>0</v>
      </c>
      <c r="AK25" s="196">
        <v>10.039999999999999</v>
      </c>
      <c r="AL25" s="196">
        <v>0</v>
      </c>
      <c r="AM25" s="196">
        <v>0</v>
      </c>
      <c r="AN25" s="196">
        <v>0</v>
      </c>
      <c r="AO25" s="196">
        <v>227.25</v>
      </c>
      <c r="AP25" s="196">
        <v>0</v>
      </c>
      <c r="AQ25" s="196">
        <v>0</v>
      </c>
      <c r="AR25" s="196">
        <v>7.87</v>
      </c>
      <c r="AS25" s="196">
        <v>17.87</v>
      </c>
      <c r="AT25" s="196">
        <v>23.38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38.700000000000003</v>
      </c>
      <c r="L26" s="196">
        <v>43.23</v>
      </c>
      <c r="M26" s="196">
        <v>0</v>
      </c>
      <c r="N26" s="196">
        <v>1.0900000000000001</v>
      </c>
      <c r="O26" s="196">
        <v>1.81</v>
      </c>
      <c r="P26" s="196">
        <v>2.2000000000000002</v>
      </c>
      <c r="Q26" s="196">
        <v>3.29</v>
      </c>
      <c r="R26" s="196">
        <v>0.39</v>
      </c>
      <c r="S26" s="196">
        <v>3.8</v>
      </c>
      <c r="T26" s="196">
        <v>0</v>
      </c>
      <c r="U26" s="196">
        <v>11.88</v>
      </c>
      <c r="V26" s="196">
        <v>0.19</v>
      </c>
      <c r="W26" s="196">
        <v>0.41</v>
      </c>
      <c r="X26" s="196">
        <v>1.35</v>
      </c>
      <c r="Y26" s="196">
        <v>0</v>
      </c>
      <c r="Z26" s="196">
        <v>2.54</v>
      </c>
      <c r="AA26" s="196">
        <v>0.82</v>
      </c>
      <c r="AB26" s="196">
        <v>0</v>
      </c>
      <c r="AC26" s="196">
        <v>0.97</v>
      </c>
      <c r="AD26" s="196">
        <v>6.82</v>
      </c>
      <c r="AE26" s="196">
        <v>0</v>
      </c>
      <c r="AF26" s="196">
        <v>0</v>
      </c>
      <c r="AG26" s="196">
        <v>42.59</v>
      </c>
      <c r="AH26" s="196">
        <v>0</v>
      </c>
      <c r="AI26" s="196">
        <v>12.05</v>
      </c>
      <c r="AJ26" s="196">
        <v>0</v>
      </c>
      <c r="AK26" s="196">
        <v>10.039999999999999</v>
      </c>
      <c r="AL26" s="196">
        <v>0</v>
      </c>
      <c r="AM26" s="196">
        <v>0</v>
      </c>
      <c r="AN26" s="196">
        <v>0</v>
      </c>
      <c r="AO26" s="196">
        <v>227.25</v>
      </c>
      <c r="AP26" s="196">
        <v>0</v>
      </c>
      <c r="AQ26" s="196">
        <v>0</v>
      </c>
      <c r="AR26" s="196">
        <v>7.87</v>
      </c>
      <c r="AS26" s="196">
        <v>17.87</v>
      </c>
      <c r="AT26" s="196">
        <v>23.38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2.95</v>
      </c>
      <c r="L27" s="196">
        <v>19.23</v>
      </c>
      <c r="M27" s="196">
        <v>0</v>
      </c>
      <c r="N27" s="196">
        <v>1.0900000000000001</v>
      </c>
      <c r="O27" s="196">
        <v>1.81</v>
      </c>
      <c r="P27" s="196">
        <v>2.2000000000000002</v>
      </c>
      <c r="Q27" s="196">
        <v>0.19</v>
      </c>
      <c r="R27" s="196">
        <v>0.39</v>
      </c>
      <c r="S27" s="196">
        <v>3.34</v>
      </c>
      <c r="T27" s="196">
        <v>0</v>
      </c>
      <c r="U27" s="196">
        <v>11.88</v>
      </c>
      <c r="V27" s="196">
        <v>0.19</v>
      </c>
      <c r="W27" s="196">
        <v>0.41</v>
      </c>
      <c r="X27" s="196">
        <v>1.35</v>
      </c>
      <c r="Y27" s="196">
        <v>0</v>
      </c>
      <c r="Z27" s="196">
        <v>2.54</v>
      </c>
      <c r="AA27" s="196">
        <v>0.82</v>
      </c>
      <c r="AB27" s="196">
        <v>0</v>
      </c>
      <c r="AC27" s="196">
        <v>0.97</v>
      </c>
      <c r="AD27" s="196">
        <v>6.82</v>
      </c>
      <c r="AE27" s="196">
        <v>0</v>
      </c>
      <c r="AF27" s="196">
        <v>0</v>
      </c>
      <c r="AG27" s="196">
        <v>42.59</v>
      </c>
      <c r="AH27" s="196">
        <v>0</v>
      </c>
      <c r="AI27" s="196">
        <v>12.05</v>
      </c>
      <c r="AJ27" s="196">
        <v>0</v>
      </c>
      <c r="AK27" s="196">
        <v>10.039999999999999</v>
      </c>
      <c r="AL27" s="196">
        <v>0</v>
      </c>
      <c r="AM27" s="196">
        <v>0</v>
      </c>
      <c r="AN27" s="196">
        <v>0</v>
      </c>
      <c r="AO27" s="196">
        <v>227.25</v>
      </c>
      <c r="AP27" s="196">
        <v>0</v>
      </c>
      <c r="AQ27" s="196">
        <v>0</v>
      </c>
      <c r="AR27" s="196">
        <v>7.87</v>
      </c>
      <c r="AS27" s="196">
        <v>17.82</v>
      </c>
      <c r="AT27" s="196">
        <v>23.38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2.95</v>
      </c>
      <c r="L28" s="196">
        <v>19.23</v>
      </c>
      <c r="M28" s="196">
        <v>0</v>
      </c>
      <c r="N28" s="196">
        <v>1.0900000000000001</v>
      </c>
      <c r="O28" s="196">
        <v>1.81</v>
      </c>
      <c r="P28" s="196">
        <v>2.2000000000000002</v>
      </c>
      <c r="Q28" s="196">
        <v>0.19</v>
      </c>
      <c r="R28" s="196">
        <v>0.39</v>
      </c>
      <c r="S28" s="196">
        <v>3.34</v>
      </c>
      <c r="T28" s="196">
        <v>0</v>
      </c>
      <c r="U28" s="196">
        <v>11.88</v>
      </c>
      <c r="V28" s="196">
        <v>0.19</v>
      </c>
      <c r="W28" s="196">
        <v>0.41</v>
      </c>
      <c r="X28" s="196">
        <v>1.35</v>
      </c>
      <c r="Y28" s="196">
        <v>0</v>
      </c>
      <c r="Z28" s="196">
        <v>2.54</v>
      </c>
      <c r="AA28" s="196">
        <v>0.82</v>
      </c>
      <c r="AB28" s="196">
        <v>0</v>
      </c>
      <c r="AC28" s="196">
        <v>0.97</v>
      </c>
      <c r="AD28" s="196">
        <v>6.82</v>
      </c>
      <c r="AE28" s="196">
        <v>0</v>
      </c>
      <c r="AF28" s="196">
        <v>0</v>
      </c>
      <c r="AG28" s="196">
        <v>42.59</v>
      </c>
      <c r="AH28" s="196">
        <v>0</v>
      </c>
      <c r="AI28" s="196">
        <v>12.05</v>
      </c>
      <c r="AJ28" s="196">
        <v>0</v>
      </c>
      <c r="AK28" s="196">
        <v>10.039999999999999</v>
      </c>
      <c r="AL28" s="196">
        <v>0</v>
      </c>
      <c r="AM28" s="196">
        <v>0</v>
      </c>
      <c r="AN28" s="196">
        <v>0</v>
      </c>
      <c r="AO28" s="196">
        <v>227.25</v>
      </c>
      <c r="AP28" s="196">
        <v>0</v>
      </c>
      <c r="AQ28" s="196">
        <v>0</v>
      </c>
      <c r="AR28" s="196">
        <v>7.87</v>
      </c>
      <c r="AS28" s="196">
        <v>17.82</v>
      </c>
      <c r="AT28" s="196">
        <v>23.38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2.95</v>
      </c>
      <c r="L29" s="196">
        <v>19.23</v>
      </c>
      <c r="M29" s="196">
        <v>0</v>
      </c>
      <c r="N29" s="196">
        <v>1.0900000000000001</v>
      </c>
      <c r="O29" s="196">
        <v>1.81</v>
      </c>
      <c r="P29" s="196">
        <v>2.2000000000000002</v>
      </c>
      <c r="Q29" s="196">
        <v>0.19</v>
      </c>
      <c r="R29" s="196">
        <v>0.39</v>
      </c>
      <c r="S29" s="196">
        <v>3.34</v>
      </c>
      <c r="T29" s="196">
        <v>0</v>
      </c>
      <c r="U29" s="196">
        <v>11.88</v>
      </c>
      <c r="V29" s="196">
        <v>0.19</v>
      </c>
      <c r="W29" s="196">
        <v>0.41</v>
      </c>
      <c r="X29" s="196">
        <v>1.35</v>
      </c>
      <c r="Y29" s="196">
        <v>0</v>
      </c>
      <c r="Z29" s="196">
        <v>2.54</v>
      </c>
      <c r="AA29" s="196">
        <v>0.82</v>
      </c>
      <c r="AB29" s="196">
        <v>0</v>
      </c>
      <c r="AC29" s="196">
        <v>0.97</v>
      </c>
      <c r="AD29" s="196">
        <v>6.82</v>
      </c>
      <c r="AE29" s="196">
        <v>0</v>
      </c>
      <c r="AF29" s="196">
        <v>0</v>
      </c>
      <c r="AG29" s="196">
        <v>42.59</v>
      </c>
      <c r="AH29" s="196">
        <v>0</v>
      </c>
      <c r="AI29" s="196">
        <v>12.05</v>
      </c>
      <c r="AJ29" s="196">
        <v>0</v>
      </c>
      <c r="AK29" s="196">
        <v>2.6</v>
      </c>
      <c r="AL29" s="196">
        <v>0</v>
      </c>
      <c r="AM29" s="196">
        <v>0</v>
      </c>
      <c r="AN29" s="196">
        <v>0</v>
      </c>
      <c r="AO29" s="196">
        <v>227.25</v>
      </c>
      <c r="AP29" s="196">
        <v>0</v>
      </c>
      <c r="AQ29" s="196">
        <v>0</v>
      </c>
      <c r="AR29" s="196">
        <v>7.87</v>
      </c>
      <c r="AS29" s="196">
        <v>17.82</v>
      </c>
      <c r="AT29" s="196">
        <v>23.38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2.95</v>
      </c>
      <c r="L30" s="196">
        <v>19.23</v>
      </c>
      <c r="M30" s="196">
        <v>0</v>
      </c>
      <c r="N30" s="196">
        <v>1.0900000000000001</v>
      </c>
      <c r="O30" s="196">
        <v>1.81</v>
      </c>
      <c r="P30" s="196">
        <v>2.2000000000000002</v>
      </c>
      <c r="Q30" s="196">
        <v>1.49</v>
      </c>
      <c r="R30" s="196">
        <v>0.39</v>
      </c>
      <c r="S30" s="196">
        <v>4.95</v>
      </c>
      <c r="T30" s="196">
        <v>0</v>
      </c>
      <c r="U30" s="196">
        <v>11.88</v>
      </c>
      <c r="V30" s="196">
        <v>0.19</v>
      </c>
      <c r="W30" s="196">
        <v>0.41</v>
      </c>
      <c r="X30" s="196">
        <v>1.35</v>
      </c>
      <c r="Y30" s="196">
        <v>0</v>
      </c>
      <c r="Z30" s="196">
        <v>2.54</v>
      </c>
      <c r="AA30" s="196">
        <v>0.82</v>
      </c>
      <c r="AB30" s="196">
        <v>0</v>
      </c>
      <c r="AC30" s="196">
        <v>0.97</v>
      </c>
      <c r="AD30" s="196">
        <v>6.82</v>
      </c>
      <c r="AE30" s="196">
        <v>0</v>
      </c>
      <c r="AF30" s="196">
        <v>0</v>
      </c>
      <c r="AG30" s="196">
        <v>42.59</v>
      </c>
      <c r="AH30" s="196">
        <v>0</v>
      </c>
      <c r="AI30" s="196">
        <v>12.05</v>
      </c>
      <c r="AJ30" s="196">
        <v>0</v>
      </c>
      <c r="AK30" s="196">
        <v>2.6</v>
      </c>
      <c r="AL30" s="196">
        <v>0</v>
      </c>
      <c r="AM30" s="196">
        <v>0</v>
      </c>
      <c r="AN30" s="196">
        <v>0</v>
      </c>
      <c r="AO30" s="196">
        <v>227.25</v>
      </c>
      <c r="AP30" s="196">
        <v>0</v>
      </c>
      <c r="AQ30" s="196">
        <v>0</v>
      </c>
      <c r="AR30" s="196">
        <v>7.87</v>
      </c>
      <c r="AS30" s="196">
        <v>17.82</v>
      </c>
      <c r="AT30" s="196">
        <v>23.38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2.95</v>
      </c>
      <c r="L31" s="196">
        <v>19.23</v>
      </c>
      <c r="M31" s="196">
        <v>0</v>
      </c>
      <c r="N31" s="196">
        <v>1.0900000000000001</v>
      </c>
      <c r="O31" s="196">
        <v>1.81</v>
      </c>
      <c r="P31" s="196">
        <v>2.2000000000000002</v>
      </c>
      <c r="Q31" s="196">
        <v>0.19</v>
      </c>
      <c r="R31" s="196">
        <v>0.39</v>
      </c>
      <c r="S31" s="196">
        <v>4.95</v>
      </c>
      <c r="T31" s="196">
        <v>0</v>
      </c>
      <c r="U31" s="196">
        <v>11.88</v>
      </c>
      <c r="V31" s="196">
        <v>0.19</v>
      </c>
      <c r="W31" s="196">
        <v>0.41</v>
      </c>
      <c r="X31" s="196">
        <v>1.35</v>
      </c>
      <c r="Y31" s="196">
        <v>0</v>
      </c>
      <c r="Z31" s="196">
        <v>2.54</v>
      </c>
      <c r="AA31" s="196">
        <v>0.82</v>
      </c>
      <c r="AB31" s="196">
        <v>0</v>
      </c>
      <c r="AC31" s="196">
        <v>1.25</v>
      </c>
      <c r="AD31" s="196">
        <v>6.82</v>
      </c>
      <c r="AE31" s="196">
        <v>0</v>
      </c>
      <c r="AF31" s="196">
        <v>0</v>
      </c>
      <c r="AG31" s="196">
        <v>42.59</v>
      </c>
      <c r="AH31" s="196">
        <v>0</v>
      </c>
      <c r="AI31" s="196">
        <v>12.05</v>
      </c>
      <c r="AJ31" s="196">
        <v>0</v>
      </c>
      <c r="AK31" s="196">
        <v>2.6</v>
      </c>
      <c r="AL31" s="196">
        <v>0</v>
      </c>
      <c r="AM31" s="196">
        <v>0</v>
      </c>
      <c r="AN31" s="196">
        <v>0</v>
      </c>
      <c r="AO31" s="196">
        <v>227.25</v>
      </c>
      <c r="AP31" s="196">
        <v>0</v>
      </c>
      <c r="AQ31" s="196">
        <v>0</v>
      </c>
      <c r="AR31" s="196">
        <v>7.87</v>
      </c>
      <c r="AS31" s="196">
        <v>17.82</v>
      </c>
      <c r="AT31" s="196">
        <v>23.38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2.95</v>
      </c>
      <c r="L32" s="196">
        <v>19.23</v>
      </c>
      <c r="M32" s="196">
        <v>0</v>
      </c>
      <c r="N32" s="196">
        <v>1.0900000000000001</v>
      </c>
      <c r="O32" s="196">
        <v>1.81</v>
      </c>
      <c r="P32" s="196">
        <v>2.2000000000000002</v>
      </c>
      <c r="Q32" s="196">
        <v>0.19</v>
      </c>
      <c r="R32" s="196">
        <v>0.39</v>
      </c>
      <c r="S32" s="196">
        <v>4.95</v>
      </c>
      <c r="T32" s="196">
        <v>0</v>
      </c>
      <c r="U32" s="196">
        <v>11.88</v>
      </c>
      <c r="V32" s="196">
        <v>0.19</v>
      </c>
      <c r="W32" s="196">
        <v>0.41</v>
      </c>
      <c r="X32" s="196">
        <v>1.35</v>
      </c>
      <c r="Y32" s="196">
        <v>0</v>
      </c>
      <c r="Z32" s="196">
        <v>2.54</v>
      </c>
      <c r="AA32" s="196">
        <v>0.82</v>
      </c>
      <c r="AB32" s="196">
        <v>0</v>
      </c>
      <c r="AC32" s="196">
        <v>1.25</v>
      </c>
      <c r="AD32" s="196">
        <v>6.82</v>
      </c>
      <c r="AE32" s="196">
        <v>0</v>
      </c>
      <c r="AF32" s="196">
        <v>0</v>
      </c>
      <c r="AG32" s="196">
        <v>42.59</v>
      </c>
      <c r="AH32" s="196">
        <v>0</v>
      </c>
      <c r="AI32" s="196">
        <v>12.05</v>
      </c>
      <c r="AJ32" s="196">
        <v>0</v>
      </c>
      <c r="AK32" s="196">
        <v>2.6</v>
      </c>
      <c r="AL32" s="196">
        <v>0</v>
      </c>
      <c r="AM32" s="196">
        <v>0</v>
      </c>
      <c r="AN32" s="196">
        <v>0</v>
      </c>
      <c r="AO32" s="196">
        <v>227.25</v>
      </c>
      <c r="AP32" s="196">
        <v>0</v>
      </c>
      <c r="AQ32" s="196">
        <v>0</v>
      </c>
      <c r="AR32" s="196">
        <v>7.87</v>
      </c>
      <c r="AS32" s="196">
        <v>17.82</v>
      </c>
      <c r="AT32" s="196">
        <v>23.38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2.95</v>
      </c>
      <c r="L33" s="196">
        <v>27.23</v>
      </c>
      <c r="M33" s="196">
        <v>0</v>
      </c>
      <c r="N33" s="196">
        <v>1.0900000000000001</v>
      </c>
      <c r="O33" s="196">
        <v>1.81</v>
      </c>
      <c r="P33" s="196">
        <v>2.2000000000000002</v>
      </c>
      <c r="Q33" s="196">
        <v>2.33</v>
      </c>
      <c r="R33" s="196">
        <v>0.39</v>
      </c>
      <c r="S33" s="196">
        <v>4.95</v>
      </c>
      <c r="T33" s="196">
        <v>0</v>
      </c>
      <c r="U33" s="196">
        <v>11.88</v>
      </c>
      <c r="V33" s="196">
        <v>0.19</v>
      </c>
      <c r="W33" s="196">
        <v>0.41</v>
      </c>
      <c r="X33" s="196">
        <v>1.35</v>
      </c>
      <c r="Y33" s="196">
        <v>0</v>
      </c>
      <c r="Z33" s="196">
        <v>2.54</v>
      </c>
      <c r="AA33" s="196">
        <v>0.82</v>
      </c>
      <c r="AB33" s="196">
        <v>0</v>
      </c>
      <c r="AC33" s="196">
        <v>1.25</v>
      </c>
      <c r="AD33" s="196">
        <v>6.82</v>
      </c>
      <c r="AE33" s="196">
        <v>0</v>
      </c>
      <c r="AF33" s="196">
        <v>0</v>
      </c>
      <c r="AG33" s="196">
        <v>42.59</v>
      </c>
      <c r="AH33" s="196">
        <v>0</v>
      </c>
      <c r="AI33" s="196">
        <v>12.05</v>
      </c>
      <c r="AJ33" s="196">
        <v>0</v>
      </c>
      <c r="AK33" s="196">
        <v>9.6</v>
      </c>
      <c r="AL33" s="196">
        <v>0</v>
      </c>
      <c r="AM33" s="196">
        <v>0</v>
      </c>
      <c r="AN33" s="196">
        <v>0</v>
      </c>
      <c r="AO33" s="196">
        <v>227.25</v>
      </c>
      <c r="AP33" s="196">
        <v>0</v>
      </c>
      <c r="AQ33" s="196">
        <v>0</v>
      </c>
      <c r="AR33" s="196">
        <v>7.87</v>
      </c>
      <c r="AS33" s="196">
        <v>17.82</v>
      </c>
      <c r="AT33" s="196">
        <v>23.38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2.95</v>
      </c>
      <c r="L34" s="196">
        <v>27.23</v>
      </c>
      <c r="M34" s="196">
        <v>0</v>
      </c>
      <c r="N34" s="196">
        <v>1.0900000000000001</v>
      </c>
      <c r="O34" s="196">
        <v>1.81</v>
      </c>
      <c r="P34" s="196">
        <v>2.2000000000000002</v>
      </c>
      <c r="Q34" s="196">
        <v>2.33</v>
      </c>
      <c r="R34" s="196">
        <v>0.39</v>
      </c>
      <c r="S34" s="196">
        <v>4.95</v>
      </c>
      <c r="T34" s="196">
        <v>0</v>
      </c>
      <c r="U34" s="196">
        <v>11.88</v>
      </c>
      <c r="V34" s="196">
        <v>0.19</v>
      </c>
      <c r="W34" s="196">
        <v>0.41</v>
      </c>
      <c r="X34" s="196">
        <v>1.35</v>
      </c>
      <c r="Y34" s="196">
        <v>0</v>
      </c>
      <c r="Z34" s="196">
        <v>2.54</v>
      </c>
      <c r="AA34" s="196">
        <v>0.82</v>
      </c>
      <c r="AB34" s="196">
        <v>0</v>
      </c>
      <c r="AC34" s="196">
        <v>1.25</v>
      </c>
      <c r="AD34" s="196">
        <v>6.82</v>
      </c>
      <c r="AE34" s="196">
        <v>0</v>
      </c>
      <c r="AF34" s="196">
        <v>0</v>
      </c>
      <c r="AG34" s="196">
        <v>42.59</v>
      </c>
      <c r="AH34" s="196">
        <v>0</v>
      </c>
      <c r="AI34" s="196">
        <v>12.05</v>
      </c>
      <c r="AJ34" s="196">
        <v>0</v>
      </c>
      <c r="AK34" s="196">
        <v>9.6</v>
      </c>
      <c r="AL34" s="196">
        <v>0</v>
      </c>
      <c r="AM34" s="196">
        <v>0</v>
      </c>
      <c r="AN34" s="196">
        <v>0</v>
      </c>
      <c r="AO34" s="196">
        <v>227.25</v>
      </c>
      <c r="AP34" s="196">
        <v>0</v>
      </c>
      <c r="AQ34" s="196">
        <v>0</v>
      </c>
      <c r="AR34" s="196">
        <v>7.87</v>
      </c>
      <c r="AS34" s="196">
        <v>17.82</v>
      </c>
      <c r="AT34" s="196">
        <v>23.38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2.95</v>
      </c>
      <c r="L35" s="196">
        <v>27.23</v>
      </c>
      <c r="M35" s="196">
        <v>0</v>
      </c>
      <c r="N35" s="196">
        <v>1.0900000000000001</v>
      </c>
      <c r="O35" s="196">
        <v>1.81</v>
      </c>
      <c r="P35" s="196">
        <v>2.2000000000000002</v>
      </c>
      <c r="Q35" s="196">
        <v>2.33</v>
      </c>
      <c r="R35" s="196">
        <v>0.39</v>
      </c>
      <c r="S35" s="196">
        <v>4.95</v>
      </c>
      <c r="T35" s="196">
        <v>0</v>
      </c>
      <c r="U35" s="196">
        <v>11.88</v>
      </c>
      <c r="V35" s="196">
        <v>0.19</v>
      </c>
      <c r="W35" s="196">
        <v>0.41</v>
      </c>
      <c r="X35" s="196">
        <v>1.35</v>
      </c>
      <c r="Y35" s="196">
        <v>0</v>
      </c>
      <c r="Z35" s="196">
        <v>2.54</v>
      </c>
      <c r="AA35" s="196">
        <v>0.82</v>
      </c>
      <c r="AB35" s="196">
        <v>0</v>
      </c>
      <c r="AC35" s="196">
        <v>1.25</v>
      </c>
      <c r="AD35" s="196">
        <v>6.82</v>
      </c>
      <c r="AE35" s="196">
        <v>0</v>
      </c>
      <c r="AF35" s="196">
        <v>0</v>
      </c>
      <c r="AG35" s="196">
        <v>42.59</v>
      </c>
      <c r="AH35" s="196">
        <v>0</v>
      </c>
      <c r="AI35" s="196">
        <v>12.05</v>
      </c>
      <c r="AJ35" s="196">
        <v>0</v>
      </c>
      <c r="AK35" s="196">
        <v>9.6</v>
      </c>
      <c r="AL35" s="196">
        <v>0</v>
      </c>
      <c r="AM35" s="196">
        <v>0</v>
      </c>
      <c r="AN35" s="196">
        <v>0</v>
      </c>
      <c r="AO35" s="196">
        <v>227.25</v>
      </c>
      <c r="AP35" s="196">
        <v>0</v>
      </c>
      <c r="AQ35" s="196">
        <v>0</v>
      </c>
      <c r="AR35" s="196">
        <v>7.73</v>
      </c>
      <c r="AS35" s="196">
        <v>17.82</v>
      </c>
      <c r="AT35" s="196">
        <v>23.38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2.95</v>
      </c>
      <c r="L36" s="196">
        <v>27.23</v>
      </c>
      <c r="M36" s="196">
        <v>0</v>
      </c>
      <c r="N36" s="196">
        <v>1.0900000000000001</v>
      </c>
      <c r="O36" s="196">
        <v>1.81</v>
      </c>
      <c r="P36" s="196">
        <v>2.2000000000000002</v>
      </c>
      <c r="Q36" s="196">
        <v>2.33</v>
      </c>
      <c r="R36" s="196">
        <v>0.39</v>
      </c>
      <c r="S36" s="196">
        <v>4.95</v>
      </c>
      <c r="T36" s="196">
        <v>0</v>
      </c>
      <c r="U36" s="196">
        <v>11.88</v>
      </c>
      <c r="V36" s="196">
        <v>0.19</v>
      </c>
      <c r="W36" s="196">
        <v>0.41</v>
      </c>
      <c r="X36" s="196">
        <v>1.35</v>
      </c>
      <c r="Y36" s="196">
        <v>0</v>
      </c>
      <c r="Z36" s="196">
        <v>2.54</v>
      </c>
      <c r="AA36" s="196">
        <v>0.82</v>
      </c>
      <c r="AB36" s="196">
        <v>0</v>
      </c>
      <c r="AC36" s="196">
        <v>1.25</v>
      </c>
      <c r="AD36" s="196">
        <v>6.82</v>
      </c>
      <c r="AE36" s="196">
        <v>0</v>
      </c>
      <c r="AF36" s="196">
        <v>0</v>
      </c>
      <c r="AG36" s="196">
        <v>42.59</v>
      </c>
      <c r="AH36" s="196">
        <v>0</v>
      </c>
      <c r="AI36" s="196">
        <v>12.05</v>
      </c>
      <c r="AJ36" s="196">
        <v>0</v>
      </c>
      <c r="AK36" s="196">
        <v>9.6</v>
      </c>
      <c r="AL36" s="196">
        <v>0</v>
      </c>
      <c r="AM36" s="196">
        <v>0</v>
      </c>
      <c r="AN36" s="196">
        <v>0</v>
      </c>
      <c r="AO36" s="196">
        <v>227.25</v>
      </c>
      <c r="AP36" s="196">
        <v>0</v>
      </c>
      <c r="AQ36" s="196">
        <v>0</v>
      </c>
      <c r="AR36" s="196">
        <v>7.73</v>
      </c>
      <c r="AS36" s="196">
        <v>17.82</v>
      </c>
      <c r="AT36" s="196">
        <v>23.38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2.95</v>
      </c>
      <c r="L37" s="196">
        <v>44.23</v>
      </c>
      <c r="M37" s="196">
        <v>0</v>
      </c>
      <c r="N37" s="196">
        <v>1.0900000000000001</v>
      </c>
      <c r="O37" s="196">
        <v>1.81</v>
      </c>
      <c r="P37" s="196">
        <v>2.2000000000000002</v>
      </c>
      <c r="Q37" s="196">
        <v>2.4300000000000002</v>
      </c>
      <c r="R37" s="196">
        <v>0.39</v>
      </c>
      <c r="S37" s="196">
        <v>6.01</v>
      </c>
      <c r="T37" s="196">
        <v>0</v>
      </c>
      <c r="U37" s="196">
        <v>11.88</v>
      </c>
      <c r="V37" s="196">
        <v>0.19</v>
      </c>
      <c r="W37" s="196">
        <v>0.41</v>
      </c>
      <c r="X37" s="196">
        <v>1.35</v>
      </c>
      <c r="Y37" s="196">
        <v>0</v>
      </c>
      <c r="Z37" s="196">
        <v>2.54</v>
      </c>
      <c r="AA37" s="196">
        <v>0.82</v>
      </c>
      <c r="AB37" s="196">
        <v>0</v>
      </c>
      <c r="AC37" s="196">
        <v>1.55</v>
      </c>
      <c r="AD37" s="196">
        <v>6.82</v>
      </c>
      <c r="AE37" s="196">
        <v>0</v>
      </c>
      <c r="AF37" s="196">
        <v>0</v>
      </c>
      <c r="AG37" s="196">
        <v>42.59</v>
      </c>
      <c r="AH37" s="196">
        <v>0</v>
      </c>
      <c r="AI37" s="196">
        <v>12.05</v>
      </c>
      <c r="AJ37" s="196">
        <v>0</v>
      </c>
      <c r="AK37" s="196">
        <v>9.6</v>
      </c>
      <c r="AL37" s="196">
        <v>0</v>
      </c>
      <c r="AM37" s="196">
        <v>0</v>
      </c>
      <c r="AN37" s="196">
        <v>0</v>
      </c>
      <c r="AO37" s="196">
        <v>227.25</v>
      </c>
      <c r="AP37" s="196">
        <v>0</v>
      </c>
      <c r="AQ37" s="196">
        <v>0</v>
      </c>
      <c r="AR37" s="196">
        <v>7.73</v>
      </c>
      <c r="AS37" s="196">
        <v>17.82</v>
      </c>
      <c r="AT37" s="196">
        <v>23.38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2.95</v>
      </c>
      <c r="L38" s="196">
        <v>44.23</v>
      </c>
      <c r="M38" s="196">
        <v>0</v>
      </c>
      <c r="N38" s="196">
        <v>1.0900000000000001</v>
      </c>
      <c r="O38" s="196">
        <v>1.81</v>
      </c>
      <c r="P38" s="196">
        <v>2.2000000000000002</v>
      </c>
      <c r="Q38" s="196">
        <v>2.4300000000000002</v>
      </c>
      <c r="R38" s="196">
        <v>0.39</v>
      </c>
      <c r="S38" s="196">
        <v>6.01</v>
      </c>
      <c r="T38" s="196">
        <v>0</v>
      </c>
      <c r="U38" s="196">
        <v>11.88</v>
      </c>
      <c r="V38" s="196">
        <v>0.19</v>
      </c>
      <c r="W38" s="196">
        <v>0.41</v>
      </c>
      <c r="X38" s="196">
        <v>1.35</v>
      </c>
      <c r="Y38" s="196">
        <v>0</v>
      </c>
      <c r="Z38" s="196">
        <v>2.54</v>
      </c>
      <c r="AA38" s="196">
        <v>0.82</v>
      </c>
      <c r="AB38" s="196">
        <v>0</v>
      </c>
      <c r="AC38" s="196">
        <v>1.55</v>
      </c>
      <c r="AD38" s="196">
        <v>6.82</v>
      </c>
      <c r="AE38" s="196">
        <v>0</v>
      </c>
      <c r="AF38" s="196">
        <v>0</v>
      </c>
      <c r="AG38" s="196">
        <v>42.59</v>
      </c>
      <c r="AH38" s="196">
        <v>0</v>
      </c>
      <c r="AI38" s="196">
        <v>12.05</v>
      </c>
      <c r="AJ38" s="196">
        <v>0</v>
      </c>
      <c r="AK38" s="196">
        <v>9.6</v>
      </c>
      <c r="AL38" s="196">
        <v>0</v>
      </c>
      <c r="AM38" s="196">
        <v>0</v>
      </c>
      <c r="AN38" s="196">
        <v>0</v>
      </c>
      <c r="AO38" s="196">
        <v>227.25</v>
      </c>
      <c r="AP38" s="196">
        <v>0</v>
      </c>
      <c r="AQ38" s="196">
        <v>0</v>
      </c>
      <c r="AR38" s="196">
        <v>7.73</v>
      </c>
      <c r="AS38" s="196">
        <v>17.82</v>
      </c>
      <c r="AT38" s="196">
        <v>23.38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2.95</v>
      </c>
      <c r="L39" s="196">
        <v>44.23</v>
      </c>
      <c r="M39" s="196">
        <v>0</v>
      </c>
      <c r="N39" s="196">
        <v>1.0900000000000001</v>
      </c>
      <c r="O39" s="196">
        <v>1.81</v>
      </c>
      <c r="P39" s="196">
        <v>2.2000000000000002</v>
      </c>
      <c r="Q39" s="196">
        <v>2.4300000000000002</v>
      </c>
      <c r="R39" s="196">
        <v>0.39</v>
      </c>
      <c r="S39" s="196">
        <v>6.01</v>
      </c>
      <c r="T39" s="196">
        <v>0</v>
      </c>
      <c r="U39" s="196">
        <v>11.88</v>
      </c>
      <c r="V39" s="196">
        <v>0.19</v>
      </c>
      <c r="W39" s="196">
        <v>0.41</v>
      </c>
      <c r="X39" s="196">
        <v>1.35</v>
      </c>
      <c r="Y39" s="196">
        <v>0</v>
      </c>
      <c r="Z39" s="196">
        <v>2.54</v>
      </c>
      <c r="AA39" s="196">
        <v>0.82</v>
      </c>
      <c r="AB39" s="196">
        <v>0</v>
      </c>
      <c r="AC39" s="196">
        <v>1.55</v>
      </c>
      <c r="AD39" s="196">
        <v>6.82</v>
      </c>
      <c r="AE39" s="196">
        <v>0</v>
      </c>
      <c r="AF39" s="196">
        <v>0</v>
      </c>
      <c r="AG39" s="196">
        <v>42.59</v>
      </c>
      <c r="AH39" s="196">
        <v>0</v>
      </c>
      <c r="AI39" s="196">
        <v>12.05</v>
      </c>
      <c r="AJ39" s="196">
        <v>0</v>
      </c>
      <c r="AK39" s="196">
        <v>9.6</v>
      </c>
      <c r="AL39" s="196">
        <v>0</v>
      </c>
      <c r="AM39" s="196">
        <v>0</v>
      </c>
      <c r="AN39" s="196">
        <v>0</v>
      </c>
      <c r="AO39" s="196">
        <v>227.25</v>
      </c>
      <c r="AP39" s="196">
        <v>0</v>
      </c>
      <c r="AQ39" s="196">
        <v>0</v>
      </c>
      <c r="AR39" s="196">
        <v>7.73</v>
      </c>
      <c r="AS39" s="196">
        <v>17.82</v>
      </c>
      <c r="AT39" s="196">
        <v>23.38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2.95</v>
      </c>
      <c r="L40" s="196">
        <v>19.23</v>
      </c>
      <c r="M40" s="196">
        <v>0</v>
      </c>
      <c r="N40" s="196">
        <v>1.0900000000000001</v>
      </c>
      <c r="O40" s="196">
        <v>1.81</v>
      </c>
      <c r="P40" s="196">
        <v>2.2000000000000002</v>
      </c>
      <c r="Q40" s="196">
        <v>0.96</v>
      </c>
      <c r="R40" s="196">
        <v>0.39</v>
      </c>
      <c r="S40" s="196">
        <v>4.95</v>
      </c>
      <c r="T40" s="196">
        <v>0</v>
      </c>
      <c r="U40" s="196">
        <v>11.88</v>
      </c>
      <c r="V40" s="196">
        <v>0.19</v>
      </c>
      <c r="W40" s="196">
        <v>0.41</v>
      </c>
      <c r="X40" s="196">
        <v>1.35</v>
      </c>
      <c r="Y40" s="196">
        <v>0</v>
      </c>
      <c r="Z40" s="196">
        <v>2.54</v>
      </c>
      <c r="AA40" s="196">
        <v>0.82</v>
      </c>
      <c r="AB40" s="196">
        <v>0</v>
      </c>
      <c r="AC40" s="196">
        <v>1.55</v>
      </c>
      <c r="AD40" s="196">
        <v>6.82</v>
      </c>
      <c r="AE40" s="196">
        <v>0</v>
      </c>
      <c r="AF40" s="196">
        <v>0</v>
      </c>
      <c r="AG40" s="196">
        <v>42.59</v>
      </c>
      <c r="AH40" s="196">
        <v>0</v>
      </c>
      <c r="AI40" s="196">
        <v>12.05</v>
      </c>
      <c r="AJ40" s="196">
        <v>0</v>
      </c>
      <c r="AK40" s="196">
        <v>2.6</v>
      </c>
      <c r="AL40" s="196">
        <v>0</v>
      </c>
      <c r="AM40" s="196">
        <v>0</v>
      </c>
      <c r="AN40" s="196">
        <v>0</v>
      </c>
      <c r="AO40" s="196">
        <v>227.25</v>
      </c>
      <c r="AP40" s="196">
        <v>0</v>
      </c>
      <c r="AQ40" s="196">
        <v>0</v>
      </c>
      <c r="AR40" s="196">
        <v>7.73</v>
      </c>
      <c r="AS40" s="196">
        <v>17.82</v>
      </c>
      <c r="AT40" s="196">
        <v>23.38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2.95</v>
      </c>
      <c r="L41" s="196">
        <v>19.23</v>
      </c>
      <c r="M41" s="196">
        <v>0</v>
      </c>
      <c r="N41" s="196">
        <v>1.0900000000000001</v>
      </c>
      <c r="O41" s="196">
        <v>1.81</v>
      </c>
      <c r="P41" s="196">
        <v>2.2000000000000002</v>
      </c>
      <c r="Q41" s="196">
        <v>0.96</v>
      </c>
      <c r="R41" s="196">
        <v>0.39</v>
      </c>
      <c r="S41" s="196">
        <v>4.95</v>
      </c>
      <c r="T41" s="196">
        <v>0</v>
      </c>
      <c r="U41" s="196">
        <v>11.88</v>
      </c>
      <c r="V41" s="196">
        <v>0.19</v>
      </c>
      <c r="W41" s="196">
        <v>0.41</v>
      </c>
      <c r="X41" s="196">
        <v>1.35</v>
      </c>
      <c r="Y41" s="196">
        <v>0</v>
      </c>
      <c r="Z41" s="196">
        <v>2.54</v>
      </c>
      <c r="AA41" s="196">
        <v>0.82</v>
      </c>
      <c r="AB41" s="196">
        <v>0</v>
      </c>
      <c r="AC41" s="196">
        <v>1.55</v>
      </c>
      <c r="AD41" s="196">
        <v>6.82</v>
      </c>
      <c r="AE41" s="196">
        <v>0</v>
      </c>
      <c r="AF41" s="196">
        <v>0</v>
      </c>
      <c r="AG41" s="196">
        <v>42.59</v>
      </c>
      <c r="AH41" s="196">
        <v>0</v>
      </c>
      <c r="AI41" s="196">
        <v>12.05</v>
      </c>
      <c r="AJ41" s="196">
        <v>0</v>
      </c>
      <c r="AK41" s="196">
        <v>2.6</v>
      </c>
      <c r="AL41" s="196">
        <v>0</v>
      </c>
      <c r="AM41" s="196">
        <v>0</v>
      </c>
      <c r="AN41" s="196">
        <v>0</v>
      </c>
      <c r="AO41" s="196">
        <v>227.25</v>
      </c>
      <c r="AP41" s="196">
        <v>0</v>
      </c>
      <c r="AQ41" s="196">
        <v>0</v>
      </c>
      <c r="AR41" s="196">
        <v>7.73</v>
      </c>
      <c r="AS41" s="196">
        <v>17.79</v>
      </c>
      <c r="AT41" s="196">
        <v>23.38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2.95</v>
      </c>
      <c r="L42" s="196">
        <v>19.23</v>
      </c>
      <c r="M42" s="196">
        <v>0</v>
      </c>
      <c r="N42" s="196">
        <v>1.0900000000000001</v>
      </c>
      <c r="O42" s="196">
        <v>1.81</v>
      </c>
      <c r="P42" s="196">
        <v>2.2000000000000002</v>
      </c>
      <c r="Q42" s="196">
        <v>0.96</v>
      </c>
      <c r="R42" s="196">
        <v>0.39</v>
      </c>
      <c r="S42" s="196">
        <v>4.95</v>
      </c>
      <c r="T42" s="196">
        <v>0</v>
      </c>
      <c r="U42" s="196">
        <v>11.88</v>
      </c>
      <c r="V42" s="196">
        <v>0.19</v>
      </c>
      <c r="W42" s="196">
        <v>0.41</v>
      </c>
      <c r="X42" s="196">
        <v>1.35</v>
      </c>
      <c r="Y42" s="196">
        <v>0</v>
      </c>
      <c r="Z42" s="196">
        <v>2.54</v>
      </c>
      <c r="AA42" s="196">
        <v>0.82</v>
      </c>
      <c r="AB42" s="196">
        <v>0</v>
      </c>
      <c r="AC42" s="196">
        <v>1.55</v>
      </c>
      <c r="AD42" s="196">
        <v>6.82</v>
      </c>
      <c r="AE42" s="196">
        <v>0</v>
      </c>
      <c r="AF42" s="196">
        <v>0</v>
      </c>
      <c r="AG42" s="196">
        <v>42.59</v>
      </c>
      <c r="AH42" s="196">
        <v>0</v>
      </c>
      <c r="AI42" s="196">
        <v>12.05</v>
      </c>
      <c r="AJ42" s="196">
        <v>0</v>
      </c>
      <c r="AK42" s="196">
        <v>2.6</v>
      </c>
      <c r="AL42" s="196">
        <v>0</v>
      </c>
      <c r="AM42" s="196">
        <v>0</v>
      </c>
      <c r="AN42" s="196">
        <v>0</v>
      </c>
      <c r="AO42" s="196">
        <v>227.25</v>
      </c>
      <c r="AP42" s="196">
        <v>0</v>
      </c>
      <c r="AQ42" s="196">
        <v>0</v>
      </c>
      <c r="AR42" s="196">
        <v>7.73</v>
      </c>
      <c r="AS42" s="196">
        <v>17.79</v>
      </c>
      <c r="AT42" s="196">
        <v>23.38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2.95</v>
      </c>
      <c r="L43" s="196">
        <v>19.23</v>
      </c>
      <c r="M43" s="196">
        <v>0</v>
      </c>
      <c r="N43" s="196">
        <v>1.0900000000000001</v>
      </c>
      <c r="O43" s="196">
        <v>1.81</v>
      </c>
      <c r="P43" s="196">
        <v>2.2000000000000002</v>
      </c>
      <c r="Q43" s="196">
        <v>2.06</v>
      </c>
      <c r="R43" s="196">
        <v>0.39</v>
      </c>
      <c r="S43" s="196">
        <v>4.95</v>
      </c>
      <c r="T43" s="196">
        <v>0</v>
      </c>
      <c r="U43" s="196">
        <v>11.88</v>
      </c>
      <c r="V43" s="196">
        <v>0.19</v>
      </c>
      <c r="W43" s="196">
        <v>0.41</v>
      </c>
      <c r="X43" s="196">
        <v>1.35</v>
      </c>
      <c r="Y43" s="196">
        <v>0</v>
      </c>
      <c r="Z43" s="196">
        <v>2.54</v>
      </c>
      <c r="AA43" s="196">
        <v>0.82</v>
      </c>
      <c r="AB43" s="196">
        <v>0</v>
      </c>
      <c r="AC43" s="196">
        <v>1.25</v>
      </c>
      <c r="AD43" s="196">
        <v>6.82</v>
      </c>
      <c r="AE43" s="196">
        <v>0</v>
      </c>
      <c r="AF43" s="196">
        <v>0</v>
      </c>
      <c r="AG43" s="196">
        <v>42.59</v>
      </c>
      <c r="AH43" s="196">
        <v>0</v>
      </c>
      <c r="AI43" s="196">
        <v>12.05</v>
      </c>
      <c r="AJ43" s="196">
        <v>0</v>
      </c>
      <c r="AK43" s="196">
        <v>2.6</v>
      </c>
      <c r="AL43" s="196">
        <v>0</v>
      </c>
      <c r="AM43" s="196">
        <v>0</v>
      </c>
      <c r="AN43" s="196">
        <v>0</v>
      </c>
      <c r="AO43" s="196">
        <v>227.25</v>
      </c>
      <c r="AP43" s="196">
        <v>0</v>
      </c>
      <c r="AQ43" s="196">
        <v>0</v>
      </c>
      <c r="AR43" s="196">
        <v>7.73</v>
      </c>
      <c r="AS43" s="196">
        <v>17.71</v>
      </c>
      <c r="AT43" s="196">
        <v>23.38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2.95</v>
      </c>
      <c r="L44" s="196">
        <v>19.23</v>
      </c>
      <c r="M44" s="196">
        <v>0</v>
      </c>
      <c r="N44" s="196">
        <v>1.0900000000000001</v>
      </c>
      <c r="O44" s="196">
        <v>1.81</v>
      </c>
      <c r="P44" s="196">
        <v>2.2000000000000002</v>
      </c>
      <c r="Q44" s="196">
        <v>2.06</v>
      </c>
      <c r="R44" s="196">
        <v>0.39</v>
      </c>
      <c r="S44" s="196">
        <v>4.95</v>
      </c>
      <c r="T44" s="196">
        <v>0</v>
      </c>
      <c r="U44" s="196">
        <v>11.88</v>
      </c>
      <c r="V44" s="196">
        <v>0.19</v>
      </c>
      <c r="W44" s="196">
        <v>0.41</v>
      </c>
      <c r="X44" s="196">
        <v>1.35</v>
      </c>
      <c r="Y44" s="196">
        <v>0</v>
      </c>
      <c r="Z44" s="196">
        <v>2.54</v>
      </c>
      <c r="AA44" s="196">
        <v>0.82</v>
      </c>
      <c r="AB44" s="196">
        <v>0</v>
      </c>
      <c r="AC44" s="196">
        <v>1.25</v>
      </c>
      <c r="AD44" s="196">
        <v>6.82</v>
      </c>
      <c r="AE44" s="196">
        <v>0</v>
      </c>
      <c r="AF44" s="196">
        <v>0</v>
      </c>
      <c r="AG44" s="196">
        <v>42.59</v>
      </c>
      <c r="AH44" s="196">
        <v>0</v>
      </c>
      <c r="AI44" s="196">
        <v>12.05</v>
      </c>
      <c r="AJ44" s="196">
        <v>0</v>
      </c>
      <c r="AK44" s="196">
        <v>2.6</v>
      </c>
      <c r="AL44" s="196">
        <v>0</v>
      </c>
      <c r="AM44" s="196">
        <v>0</v>
      </c>
      <c r="AN44" s="196">
        <v>0</v>
      </c>
      <c r="AO44" s="196">
        <v>227.25</v>
      </c>
      <c r="AP44" s="196">
        <v>0</v>
      </c>
      <c r="AQ44" s="196">
        <v>0</v>
      </c>
      <c r="AR44" s="196">
        <v>7.6</v>
      </c>
      <c r="AS44" s="196">
        <v>17.71</v>
      </c>
      <c r="AT44" s="196">
        <v>23.38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2.95</v>
      </c>
      <c r="L45" s="196">
        <v>19.23</v>
      </c>
      <c r="M45" s="196">
        <v>0</v>
      </c>
      <c r="N45" s="196">
        <v>1.0900000000000001</v>
      </c>
      <c r="O45" s="196">
        <v>1.81</v>
      </c>
      <c r="P45" s="196">
        <v>2.2000000000000002</v>
      </c>
      <c r="Q45" s="196">
        <v>2.06</v>
      </c>
      <c r="R45" s="196">
        <v>0.39</v>
      </c>
      <c r="S45" s="196">
        <v>4.95</v>
      </c>
      <c r="T45" s="196">
        <v>0</v>
      </c>
      <c r="U45" s="196">
        <v>11.88</v>
      </c>
      <c r="V45" s="196">
        <v>0.19</v>
      </c>
      <c r="W45" s="196">
        <v>0.41</v>
      </c>
      <c r="X45" s="196">
        <v>1.35</v>
      </c>
      <c r="Y45" s="196">
        <v>0</v>
      </c>
      <c r="Z45" s="196">
        <v>2.54</v>
      </c>
      <c r="AA45" s="196">
        <v>0.82</v>
      </c>
      <c r="AB45" s="196">
        <v>0</v>
      </c>
      <c r="AC45" s="196">
        <v>1.25</v>
      </c>
      <c r="AD45" s="196">
        <v>6.82</v>
      </c>
      <c r="AE45" s="196">
        <v>0</v>
      </c>
      <c r="AF45" s="196">
        <v>0</v>
      </c>
      <c r="AG45" s="196">
        <v>42.59</v>
      </c>
      <c r="AH45" s="196">
        <v>0</v>
      </c>
      <c r="AI45" s="196">
        <v>12.05</v>
      </c>
      <c r="AJ45" s="196">
        <v>0</v>
      </c>
      <c r="AK45" s="196">
        <v>2.6</v>
      </c>
      <c r="AL45" s="196">
        <v>0</v>
      </c>
      <c r="AM45" s="196">
        <v>0</v>
      </c>
      <c r="AN45" s="196">
        <v>0</v>
      </c>
      <c r="AO45" s="196">
        <v>227.25</v>
      </c>
      <c r="AP45" s="196">
        <v>0</v>
      </c>
      <c r="AQ45" s="196">
        <v>0</v>
      </c>
      <c r="AR45" s="196">
        <v>7.6</v>
      </c>
      <c r="AS45" s="196">
        <v>17.71</v>
      </c>
      <c r="AT45" s="196">
        <v>23.38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2.95</v>
      </c>
      <c r="L46" s="196">
        <v>19.23</v>
      </c>
      <c r="M46" s="196">
        <v>0</v>
      </c>
      <c r="N46" s="196">
        <v>1.0900000000000001</v>
      </c>
      <c r="O46" s="196">
        <v>1.81</v>
      </c>
      <c r="P46" s="196">
        <v>2.2000000000000002</v>
      </c>
      <c r="Q46" s="196">
        <v>0.85</v>
      </c>
      <c r="R46" s="196">
        <v>0.39</v>
      </c>
      <c r="S46" s="196">
        <v>4.95</v>
      </c>
      <c r="T46" s="196">
        <v>0</v>
      </c>
      <c r="U46" s="196">
        <v>11.88</v>
      </c>
      <c r="V46" s="196">
        <v>0.19</v>
      </c>
      <c r="W46" s="196">
        <v>0.41</v>
      </c>
      <c r="X46" s="196">
        <v>1.35</v>
      </c>
      <c r="Y46" s="196">
        <v>0</v>
      </c>
      <c r="Z46" s="196">
        <v>2.54</v>
      </c>
      <c r="AA46" s="196">
        <v>0.82</v>
      </c>
      <c r="AB46" s="196">
        <v>0</v>
      </c>
      <c r="AC46" s="196">
        <v>1.25</v>
      </c>
      <c r="AD46" s="196">
        <v>6.82</v>
      </c>
      <c r="AE46" s="196">
        <v>0</v>
      </c>
      <c r="AF46" s="196">
        <v>0</v>
      </c>
      <c r="AG46" s="196">
        <v>42.59</v>
      </c>
      <c r="AH46" s="196">
        <v>0</v>
      </c>
      <c r="AI46" s="196">
        <v>12.05</v>
      </c>
      <c r="AJ46" s="196">
        <v>0</v>
      </c>
      <c r="AK46" s="196">
        <v>2.6</v>
      </c>
      <c r="AL46" s="196">
        <v>0</v>
      </c>
      <c r="AM46" s="196">
        <v>0</v>
      </c>
      <c r="AN46" s="196">
        <v>0</v>
      </c>
      <c r="AO46" s="196">
        <v>227.25</v>
      </c>
      <c r="AP46" s="196">
        <v>0</v>
      </c>
      <c r="AQ46" s="196">
        <v>0</v>
      </c>
      <c r="AR46" s="196">
        <v>7.6</v>
      </c>
      <c r="AS46" s="196">
        <v>17.71</v>
      </c>
      <c r="AT46" s="196">
        <v>23.38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2.95</v>
      </c>
      <c r="L47" s="196">
        <v>19.23</v>
      </c>
      <c r="M47" s="196">
        <v>0</v>
      </c>
      <c r="N47" s="196">
        <v>1.0900000000000001</v>
      </c>
      <c r="O47" s="196">
        <v>1.81</v>
      </c>
      <c r="P47" s="196">
        <v>2.2000000000000002</v>
      </c>
      <c r="Q47" s="196">
        <v>0.19</v>
      </c>
      <c r="R47" s="196">
        <v>0.39</v>
      </c>
      <c r="S47" s="196">
        <v>4.95</v>
      </c>
      <c r="T47" s="196">
        <v>0</v>
      </c>
      <c r="U47" s="196">
        <v>11.88</v>
      </c>
      <c r="V47" s="196">
        <v>0.19</v>
      </c>
      <c r="W47" s="196">
        <v>0.41</v>
      </c>
      <c r="X47" s="196">
        <v>1.35</v>
      </c>
      <c r="Y47" s="196">
        <v>0</v>
      </c>
      <c r="Z47" s="196">
        <v>2.54</v>
      </c>
      <c r="AA47" s="196">
        <v>0.82</v>
      </c>
      <c r="AB47" s="196">
        <v>0</v>
      </c>
      <c r="AC47" s="196">
        <v>1.25</v>
      </c>
      <c r="AD47" s="196">
        <v>6.82</v>
      </c>
      <c r="AE47" s="196">
        <v>0</v>
      </c>
      <c r="AF47" s="196">
        <v>0</v>
      </c>
      <c r="AG47" s="196">
        <v>42.59</v>
      </c>
      <c r="AH47" s="196">
        <v>0</v>
      </c>
      <c r="AI47" s="196">
        <v>12.05</v>
      </c>
      <c r="AJ47" s="196">
        <v>0</v>
      </c>
      <c r="AK47" s="196">
        <v>2.6</v>
      </c>
      <c r="AL47" s="196">
        <v>0</v>
      </c>
      <c r="AM47" s="196">
        <v>0</v>
      </c>
      <c r="AN47" s="196">
        <v>0</v>
      </c>
      <c r="AO47" s="196">
        <v>227.25</v>
      </c>
      <c r="AP47" s="196">
        <v>0</v>
      </c>
      <c r="AQ47" s="196">
        <v>0</v>
      </c>
      <c r="AR47" s="196">
        <v>7.6</v>
      </c>
      <c r="AS47" s="196">
        <v>17.71</v>
      </c>
      <c r="AT47" s="196">
        <v>23.38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2.95</v>
      </c>
      <c r="L48" s="196">
        <v>19.23</v>
      </c>
      <c r="M48" s="196">
        <v>0</v>
      </c>
      <c r="N48" s="196">
        <v>1.0900000000000001</v>
      </c>
      <c r="O48" s="196">
        <v>1.81</v>
      </c>
      <c r="P48" s="196">
        <v>2.2000000000000002</v>
      </c>
      <c r="Q48" s="196">
        <v>0.19</v>
      </c>
      <c r="R48" s="196">
        <v>0.39</v>
      </c>
      <c r="S48" s="196">
        <v>4.95</v>
      </c>
      <c r="T48" s="196">
        <v>0</v>
      </c>
      <c r="U48" s="196">
        <v>11.88</v>
      </c>
      <c r="V48" s="196">
        <v>0.19</v>
      </c>
      <c r="W48" s="196">
        <v>0.41</v>
      </c>
      <c r="X48" s="196">
        <v>1.35</v>
      </c>
      <c r="Y48" s="196">
        <v>0</v>
      </c>
      <c r="Z48" s="196">
        <v>2.54</v>
      </c>
      <c r="AA48" s="196">
        <v>0.82</v>
      </c>
      <c r="AB48" s="196">
        <v>0</v>
      </c>
      <c r="AC48" s="196">
        <v>1.25</v>
      </c>
      <c r="AD48" s="196">
        <v>6.82</v>
      </c>
      <c r="AE48" s="196">
        <v>0</v>
      </c>
      <c r="AF48" s="196">
        <v>0</v>
      </c>
      <c r="AG48" s="196">
        <v>42.59</v>
      </c>
      <c r="AH48" s="196">
        <v>0</v>
      </c>
      <c r="AI48" s="196">
        <v>12.05</v>
      </c>
      <c r="AJ48" s="196">
        <v>0</v>
      </c>
      <c r="AK48" s="196">
        <v>2.6</v>
      </c>
      <c r="AL48" s="196">
        <v>0</v>
      </c>
      <c r="AM48" s="196">
        <v>0</v>
      </c>
      <c r="AN48" s="196">
        <v>0</v>
      </c>
      <c r="AO48" s="196">
        <v>227.25</v>
      </c>
      <c r="AP48" s="196">
        <v>0</v>
      </c>
      <c r="AQ48" s="196">
        <v>0</v>
      </c>
      <c r="AR48" s="196">
        <v>7.6</v>
      </c>
      <c r="AS48" s="196">
        <v>17.71</v>
      </c>
      <c r="AT48" s="196">
        <v>23.38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2.95</v>
      </c>
      <c r="L49" s="196">
        <v>19.23</v>
      </c>
      <c r="M49" s="196">
        <v>0</v>
      </c>
      <c r="N49" s="196">
        <v>1.0900000000000001</v>
      </c>
      <c r="O49" s="196">
        <v>1.81</v>
      </c>
      <c r="P49" s="196">
        <v>2.2000000000000002</v>
      </c>
      <c r="Q49" s="196">
        <v>0.19</v>
      </c>
      <c r="R49" s="196">
        <v>0.39</v>
      </c>
      <c r="S49" s="196">
        <v>4.95</v>
      </c>
      <c r="T49" s="196">
        <v>0</v>
      </c>
      <c r="U49" s="196">
        <v>11.88</v>
      </c>
      <c r="V49" s="196">
        <v>0.19</v>
      </c>
      <c r="W49" s="196">
        <v>0.41</v>
      </c>
      <c r="X49" s="196">
        <v>1.35</v>
      </c>
      <c r="Y49" s="196">
        <v>0</v>
      </c>
      <c r="Z49" s="196">
        <v>2.54</v>
      </c>
      <c r="AA49" s="196">
        <v>0.82</v>
      </c>
      <c r="AB49" s="196">
        <v>0</v>
      </c>
      <c r="AC49" s="196">
        <v>1.25</v>
      </c>
      <c r="AD49" s="196">
        <v>6.82</v>
      </c>
      <c r="AE49" s="196">
        <v>0</v>
      </c>
      <c r="AF49" s="196">
        <v>0</v>
      </c>
      <c r="AG49" s="196">
        <v>42.59</v>
      </c>
      <c r="AH49" s="196">
        <v>0</v>
      </c>
      <c r="AI49" s="196">
        <v>12.05</v>
      </c>
      <c r="AJ49" s="196">
        <v>0</v>
      </c>
      <c r="AK49" s="196">
        <v>2.6</v>
      </c>
      <c r="AL49" s="196">
        <v>0</v>
      </c>
      <c r="AM49" s="196">
        <v>0</v>
      </c>
      <c r="AN49" s="196">
        <v>0</v>
      </c>
      <c r="AO49" s="196">
        <v>227.25</v>
      </c>
      <c r="AP49" s="196">
        <v>0</v>
      </c>
      <c r="AQ49" s="196">
        <v>0</v>
      </c>
      <c r="AR49" s="196">
        <v>7.6</v>
      </c>
      <c r="AS49" s="196">
        <v>17.71</v>
      </c>
      <c r="AT49" s="196">
        <v>23.38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2.95</v>
      </c>
      <c r="L50" s="196">
        <v>19.23</v>
      </c>
      <c r="M50" s="196">
        <v>0</v>
      </c>
      <c r="N50" s="196">
        <v>1.0900000000000001</v>
      </c>
      <c r="O50" s="196">
        <v>1.81</v>
      </c>
      <c r="P50" s="196">
        <v>2.2000000000000002</v>
      </c>
      <c r="Q50" s="196">
        <v>0.19</v>
      </c>
      <c r="R50" s="196">
        <v>0.39</v>
      </c>
      <c r="S50" s="196">
        <v>4.95</v>
      </c>
      <c r="T50" s="196">
        <v>0</v>
      </c>
      <c r="U50" s="196">
        <v>11.88</v>
      </c>
      <c r="V50" s="196">
        <v>0.19</v>
      </c>
      <c r="W50" s="196">
        <v>0.41</v>
      </c>
      <c r="X50" s="196">
        <v>1.35</v>
      </c>
      <c r="Y50" s="196">
        <v>0</v>
      </c>
      <c r="Z50" s="196">
        <v>2.54</v>
      </c>
      <c r="AA50" s="196">
        <v>0.82</v>
      </c>
      <c r="AB50" s="196">
        <v>0</v>
      </c>
      <c r="AC50" s="196">
        <v>1.25</v>
      </c>
      <c r="AD50" s="196">
        <v>6.82</v>
      </c>
      <c r="AE50" s="196">
        <v>0</v>
      </c>
      <c r="AF50" s="196">
        <v>0</v>
      </c>
      <c r="AG50" s="196">
        <v>42.59</v>
      </c>
      <c r="AH50" s="196">
        <v>0</v>
      </c>
      <c r="AI50" s="196">
        <v>12.05</v>
      </c>
      <c r="AJ50" s="196">
        <v>0</v>
      </c>
      <c r="AK50" s="196">
        <v>2.6</v>
      </c>
      <c r="AL50" s="196">
        <v>0</v>
      </c>
      <c r="AM50" s="196">
        <v>0</v>
      </c>
      <c r="AN50" s="196">
        <v>0</v>
      </c>
      <c r="AO50" s="196">
        <v>227.25</v>
      </c>
      <c r="AP50" s="196">
        <v>0</v>
      </c>
      <c r="AQ50" s="196">
        <v>0</v>
      </c>
      <c r="AR50" s="196">
        <v>7.6</v>
      </c>
      <c r="AS50" s="196">
        <v>17.71</v>
      </c>
      <c r="AT50" s="196">
        <v>23.38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2.61</v>
      </c>
      <c r="L51" s="196">
        <v>19.23</v>
      </c>
      <c r="M51" s="196">
        <v>0</v>
      </c>
      <c r="N51" s="196">
        <v>1.0900000000000001</v>
      </c>
      <c r="O51" s="196">
        <v>1.81</v>
      </c>
      <c r="P51" s="196">
        <v>2.2000000000000002</v>
      </c>
      <c r="Q51" s="196">
        <v>0.19</v>
      </c>
      <c r="R51" s="196">
        <v>0.39</v>
      </c>
      <c r="S51" s="196">
        <v>3.92</v>
      </c>
      <c r="T51" s="196">
        <v>0</v>
      </c>
      <c r="U51" s="196">
        <v>11.88</v>
      </c>
      <c r="V51" s="196">
        <v>0.19</v>
      </c>
      <c r="W51" s="196">
        <v>0.41</v>
      </c>
      <c r="X51" s="196">
        <v>1.35</v>
      </c>
      <c r="Y51" s="196">
        <v>0</v>
      </c>
      <c r="Z51" s="196">
        <v>2.54</v>
      </c>
      <c r="AA51" s="196">
        <v>0.82</v>
      </c>
      <c r="AB51" s="196">
        <v>0</v>
      </c>
      <c r="AC51" s="196">
        <v>1.25</v>
      </c>
      <c r="AD51" s="196">
        <v>6.82</v>
      </c>
      <c r="AE51" s="196">
        <v>0</v>
      </c>
      <c r="AF51" s="196">
        <v>0</v>
      </c>
      <c r="AG51" s="196">
        <v>42.59</v>
      </c>
      <c r="AH51" s="196">
        <v>0</v>
      </c>
      <c r="AI51" s="196">
        <v>12.05</v>
      </c>
      <c r="AJ51" s="196">
        <v>0</v>
      </c>
      <c r="AK51" s="196">
        <v>2.6</v>
      </c>
      <c r="AL51" s="196">
        <v>0</v>
      </c>
      <c r="AM51" s="196">
        <v>0</v>
      </c>
      <c r="AN51" s="196">
        <v>0</v>
      </c>
      <c r="AO51" s="196">
        <v>222.75</v>
      </c>
      <c r="AP51" s="196">
        <v>0</v>
      </c>
      <c r="AQ51" s="196">
        <v>0</v>
      </c>
      <c r="AR51" s="196">
        <v>7.6</v>
      </c>
      <c r="AS51" s="196">
        <v>17.71</v>
      </c>
      <c r="AT51" s="196">
        <v>23.38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2.95</v>
      </c>
      <c r="L52" s="196">
        <v>19.23</v>
      </c>
      <c r="M52" s="196">
        <v>0</v>
      </c>
      <c r="N52" s="196">
        <v>1.0900000000000001</v>
      </c>
      <c r="O52" s="196">
        <v>1.81</v>
      </c>
      <c r="P52" s="196">
        <v>2.2000000000000002</v>
      </c>
      <c r="Q52" s="196">
        <v>0.19</v>
      </c>
      <c r="R52" s="196">
        <v>0.39</v>
      </c>
      <c r="S52" s="196">
        <v>3.92</v>
      </c>
      <c r="T52" s="196">
        <v>0</v>
      </c>
      <c r="U52" s="196">
        <v>11.88</v>
      </c>
      <c r="V52" s="196">
        <v>0.19</v>
      </c>
      <c r="W52" s="196">
        <v>0.41</v>
      </c>
      <c r="X52" s="196">
        <v>1.35</v>
      </c>
      <c r="Y52" s="196">
        <v>0</v>
      </c>
      <c r="Z52" s="196">
        <v>2.54</v>
      </c>
      <c r="AA52" s="196">
        <v>0.82</v>
      </c>
      <c r="AB52" s="196">
        <v>0</v>
      </c>
      <c r="AC52" s="196">
        <v>1.25</v>
      </c>
      <c r="AD52" s="196">
        <v>6.82</v>
      </c>
      <c r="AE52" s="196">
        <v>0</v>
      </c>
      <c r="AF52" s="196">
        <v>0</v>
      </c>
      <c r="AG52" s="196">
        <v>42.59</v>
      </c>
      <c r="AH52" s="196">
        <v>0</v>
      </c>
      <c r="AI52" s="196">
        <v>12.05</v>
      </c>
      <c r="AJ52" s="196">
        <v>0</v>
      </c>
      <c r="AK52" s="196">
        <v>2.6</v>
      </c>
      <c r="AL52" s="196">
        <v>0</v>
      </c>
      <c r="AM52" s="196">
        <v>0</v>
      </c>
      <c r="AN52" s="196">
        <v>0</v>
      </c>
      <c r="AO52" s="196">
        <v>222.75</v>
      </c>
      <c r="AP52" s="196">
        <v>0</v>
      </c>
      <c r="AQ52" s="196">
        <v>0</v>
      </c>
      <c r="AR52" s="196">
        <v>7.6</v>
      </c>
      <c r="AS52" s="196">
        <v>17.71</v>
      </c>
      <c r="AT52" s="196">
        <v>23.38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2.95</v>
      </c>
      <c r="L53" s="196">
        <v>19.23</v>
      </c>
      <c r="M53" s="196">
        <v>0</v>
      </c>
      <c r="N53" s="196">
        <v>1.0900000000000001</v>
      </c>
      <c r="O53" s="196">
        <v>1.81</v>
      </c>
      <c r="P53" s="196">
        <v>2.2000000000000002</v>
      </c>
      <c r="Q53" s="196">
        <v>0.19</v>
      </c>
      <c r="R53" s="196">
        <v>0.39</v>
      </c>
      <c r="S53" s="196">
        <v>3.92</v>
      </c>
      <c r="T53" s="196">
        <v>0</v>
      </c>
      <c r="U53" s="196">
        <v>11.88</v>
      </c>
      <c r="V53" s="196">
        <v>0.19</v>
      </c>
      <c r="W53" s="196">
        <v>0.41</v>
      </c>
      <c r="X53" s="196">
        <v>1.35</v>
      </c>
      <c r="Y53" s="196">
        <v>0</v>
      </c>
      <c r="Z53" s="196">
        <v>2.54</v>
      </c>
      <c r="AA53" s="196">
        <v>0.82</v>
      </c>
      <c r="AB53" s="196">
        <v>0</v>
      </c>
      <c r="AC53" s="196">
        <v>1.25</v>
      </c>
      <c r="AD53" s="196">
        <v>6.82</v>
      </c>
      <c r="AE53" s="196">
        <v>0</v>
      </c>
      <c r="AF53" s="196">
        <v>0</v>
      </c>
      <c r="AG53" s="196">
        <v>42.59</v>
      </c>
      <c r="AH53" s="196">
        <v>0</v>
      </c>
      <c r="AI53" s="196">
        <v>12.05</v>
      </c>
      <c r="AJ53" s="196">
        <v>0</v>
      </c>
      <c r="AK53" s="196">
        <v>2.6</v>
      </c>
      <c r="AL53" s="196">
        <v>0</v>
      </c>
      <c r="AM53" s="196">
        <v>0</v>
      </c>
      <c r="AN53" s="196">
        <v>0</v>
      </c>
      <c r="AO53" s="196">
        <v>222.75</v>
      </c>
      <c r="AP53" s="196">
        <v>0</v>
      </c>
      <c r="AQ53" s="196">
        <v>0</v>
      </c>
      <c r="AR53" s="196">
        <v>7.6</v>
      </c>
      <c r="AS53" s="196">
        <v>17.71</v>
      </c>
      <c r="AT53" s="196">
        <v>23.38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2.95</v>
      </c>
      <c r="L54" s="196">
        <v>19.23</v>
      </c>
      <c r="M54" s="196">
        <v>0</v>
      </c>
      <c r="N54" s="196">
        <v>1.0900000000000001</v>
      </c>
      <c r="O54" s="196">
        <v>1.81</v>
      </c>
      <c r="P54" s="196">
        <v>2.2000000000000002</v>
      </c>
      <c r="Q54" s="196">
        <v>0.19</v>
      </c>
      <c r="R54" s="196">
        <v>0.39</v>
      </c>
      <c r="S54" s="196">
        <v>3.92</v>
      </c>
      <c r="T54" s="196">
        <v>0</v>
      </c>
      <c r="U54" s="196">
        <v>11.88</v>
      </c>
      <c r="V54" s="196">
        <v>0.19</v>
      </c>
      <c r="W54" s="196">
        <v>0.41</v>
      </c>
      <c r="X54" s="196">
        <v>1.35</v>
      </c>
      <c r="Y54" s="196">
        <v>0</v>
      </c>
      <c r="Z54" s="196">
        <v>2.54</v>
      </c>
      <c r="AA54" s="196">
        <v>0.82</v>
      </c>
      <c r="AB54" s="196">
        <v>0</v>
      </c>
      <c r="AC54" s="196">
        <v>1.25</v>
      </c>
      <c r="AD54" s="196">
        <v>6.82</v>
      </c>
      <c r="AE54" s="196">
        <v>0</v>
      </c>
      <c r="AF54" s="196">
        <v>0</v>
      </c>
      <c r="AG54" s="196">
        <v>42.59</v>
      </c>
      <c r="AH54" s="196">
        <v>0</v>
      </c>
      <c r="AI54" s="196">
        <v>12.05</v>
      </c>
      <c r="AJ54" s="196">
        <v>0</v>
      </c>
      <c r="AK54" s="196">
        <v>2.6</v>
      </c>
      <c r="AL54" s="196">
        <v>0</v>
      </c>
      <c r="AM54" s="196">
        <v>0</v>
      </c>
      <c r="AN54" s="196">
        <v>0</v>
      </c>
      <c r="AO54" s="196">
        <v>222.75</v>
      </c>
      <c r="AP54" s="196">
        <v>0</v>
      </c>
      <c r="AQ54" s="196">
        <v>0</v>
      </c>
      <c r="AR54" s="196">
        <v>7.6</v>
      </c>
      <c r="AS54" s="196">
        <v>17.71</v>
      </c>
      <c r="AT54" s="196">
        <v>23.38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2.95</v>
      </c>
      <c r="L55" s="196">
        <v>19.23</v>
      </c>
      <c r="M55" s="196">
        <v>0</v>
      </c>
      <c r="N55" s="196">
        <v>1.0900000000000001</v>
      </c>
      <c r="O55" s="196">
        <v>1.81</v>
      </c>
      <c r="P55" s="196">
        <v>2.2000000000000002</v>
      </c>
      <c r="Q55" s="196">
        <v>0</v>
      </c>
      <c r="R55" s="196">
        <v>0.39</v>
      </c>
      <c r="S55" s="196">
        <v>0.23</v>
      </c>
      <c r="T55" s="196">
        <v>0</v>
      </c>
      <c r="U55" s="196">
        <v>11.88</v>
      </c>
      <c r="V55" s="196">
        <v>0.19</v>
      </c>
      <c r="W55" s="196">
        <v>0.41</v>
      </c>
      <c r="X55" s="196">
        <v>1.35</v>
      </c>
      <c r="Y55" s="196">
        <v>0</v>
      </c>
      <c r="Z55" s="196">
        <v>3.24</v>
      </c>
      <c r="AA55" s="196">
        <v>1.33</v>
      </c>
      <c r="AB55" s="196">
        <v>0</v>
      </c>
      <c r="AC55" s="196">
        <v>1.25</v>
      </c>
      <c r="AD55" s="196">
        <v>6.82</v>
      </c>
      <c r="AE55" s="196">
        <v>0</v>
      </c>
      <c r="AF55" s="196">
        <v>0</v>
      </c>
      <c r="AG55" s="196">
        <v>42.59</v>
      </c>
      <c r="AH55" s="196">
        <v>0</v>
      </c>
      <c r="AI55" s="196">
        <v>12.05</v>
      </c>
      <c r="AJ55" s="196">
        <v>0</v>
      </c>
      <c r="AK55" s="196">
        <v>9.01</v>
      </c>
      <c r="AL55" s="196">
        <v>0</v>
      </c>
      <c r="AM55" s="196">
        <v>0</v>
      </c>
      <c r="AN55" s="196">
        <v>0</v>
      </c>
      <c r="AO55" s="196">
        <v>222.75</v>
      </c>
      <c r="AP55" s="196">
        <v>0</v>
      </c>
      <c r="AQ55" s="196">
        <v>0</v>
      </c>
      <c r="AR55" s="196">
        <v>7.6</v>
      </c>
      <c r="AS55" s="196">
        <v>17.71</v>
      </c>
      <c r="AT55" s="196">
        <v>23.38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2.95</v>
      </c>
      <c r="L56" s="196">
        <v>35.229999999999997</v>
      </c>
      <c r="M56" s="196">
        <v>0</v>
      </c>
      <c r="N56" s="196">
        <v>1.0900000000000001</v>
      </c>
      <c r="O56" s="196">
        <v>1.81</v>
      </c>
      <c r="P56" s="196">
        <v>2.2000000000000002</v>
      </c>
      <c r="Q56" s="196">
        <v>2.87</v>
      </c>
      <c r="R56" s="196">
        <v>0.39</v>
      </c>
      <c r="S56" s="196">
        <v>0.23</v>
      </c>
      <c r="T56" s="196">
        <v>0</v>
      </c>
      <c r="U56" s="196">
        <v>11.88</v>
      </c>
      <c r="V56" s="196">
        <v>0.19</v>
      </c>
      <c r="W56" s="196">
        <v>0.41</v>
      </c>
      <c r="X56" s="196">
        <v>1.35</v>
      </c>
      <c r="Y56" s="196">
        <v>0</v>
      </c>
      <c r="Z56" s="196">
        <v>3.24</v>
      </c>
      <c r="AA56" s="196">
        <v>1.33</v>
      </c>
      <c r="AB56" s="196">
        <v>0</v>
      </c>
      <c r="AC56" s="196">
        <v>1.25</v>
      </c>
      <c r="AD56" s="196">
        <v>6.82</v>
      </c>
      <c r="AE56" s="196">
        <v>0</v>
      </c>
      <c r="AF56" s="196">
        <v>0</v>
      </c>
      <c r="AG56" s="196">
        <v>42.59</v>
      </c>
      <c r="AH56" s="196">
        <v>0</v>
      </c>
      <c r="AI56" s="196">
        <v>12.05</v>
      </c>
      <c r="AJ56" s="196">
        <v>0</v>
      </c>
      <c r="AK56" s="196">
        <v>9.01</v>
      </c>
      <c r="AL56" s="196">
        <v>0</v>
      </c>
      <c r="AM56" s="196">
        <v>0</v>
      </c>
      <c r="AN56" s="196">
        <v>0</v>
      </c>
      <c r="AO56" s="196">
        <v>222.75</v>
      </c>
      <c r="AP56" s="196">
        <v>0</v>
      </c>
      <c r="AQ56" s="196">
        <v>0</v>
      </c>
      <c r="AR56" s="196">
        <v>7.6</v>
      </c>
      <c r="AS56" s="196">
        <v>17.71</v>
      </c>
      <c r="AT56" s="196">
        <v>23.38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2.95</v>
      </c>
      <c r="L57" s="196">
        <v>35.229999999999997</v>
      </c>
      <c r="M57" s="196">
        <v>0</v>
      </c>
      <c r="N57" s="196">
        <v>1.0900000000000001</v>
      </c>
      <c r="O57" s="196">
        <v>1.81</v>
      </c>
      <c r="P57" s="196">
        <v>2.2000000000000002</v>
      </c>
      <c r="Q57" s="196">
        <v>2.87</v>
      </c>
      <c r="R57" s="196">
        <v>0.39</v>
      </c>
      <c r="S57" s="196">
        <v>0.23</v>
      </c>
      <c r="T57" s="196">
        <v>0</v>
      </c>
      <c r="U57" s="196">
        <v>11.88</v>
      </c>
      <c r="V57" s="196">
        <v>0.19</v>
      </c>
      <c r="W57" s="196">
        <v>0.41</v>
      </c>
      <c r="X57" s="196">
        <v>1.35</v>
      </c>
      <c r="Y57" s="196">
        <v>0</v>
      </c>
      <c r="Z57" s="196">
        <v>2.54</v>
      </c>
      <c r="AA57" s="196">
        <v>0.82</v>
      </c>
      <c r="AB57" s="196">
        <v>0</v>
      </c>
      <c r="AC57" s="196">
        <v>1.25</v>
      </c>
      <c r="AD57" s="196">
        <v>6.82</v>
      </c>
      <c r="AE57" s="196">
        <v>0</v>
      </c>
      <c r="AF57" s="196">
        <v>0</v>
      </c>
      <c r="AG57" s="196">
        <v>42.59</v>
      </c>
      <c r="AH57" s="196">
        <v>0</v>
      </c>
      <c r="AI57" s="196">
        <v>12.05</v>
      </c>
      <c r="AJ57" s="196">
        <v>0</v>
      </c>
      <c r="AK57" s="196">
        <v>9.01</v>
      </c>
      <c r="AL57" s="196">
        <v>0</v>
      </c>
      <c r="AM57" s="196">
        <v>0</v>
      </c>
      <c r="AN57" s="196">
        <v>0</v>
      </c>
      <c r="AO57" s="196">
        <v>222.75</v>
      </c>
      <c r="AP57" s="196">
        <v>0</v>
      </c>
      <c r="AQ57" s="196">
        <v>0</v>
      </c>
      <c r="AR57" s="196">
        <v>7.6</v>
      </c>
      <c r="AS57" s="196">
        <v>17.71</v>
      </c>
      <c r="AT57" s="196">
        <v>23.38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2.95</v>
      </c>
      <c r="L58" s="196">
        <v>30.23</v>
      </c>
      <c r="M58" s="196">
        <v>0</v>
      </c>
      <c r="N58" s="196">
        <v>1.0900000000000001</v>
      </c>
      <c r="O58" s="196">
        <v>1.81</v>
      </c>
      <c r="P58" s="196">
        <v>2.2000000000000002</v>
      </c>
      <c r="Q58" s="196">
        <v>2.87</v>
      </c>
      <c r="R58" s="196">
        <v>0.39</v>
      </c>
      <c r="S58" s="196">
        <v>0.23</v>
      </c>
      <c r="T58" s="196">
        <v>0</v>
      </c>
      <c r="U58" s="196">
        <v>11.88</v>
      </c>
      <c r="V58" s="196">
        <v>0.19</v>
      </c>
      <c r="W58" s="196">
        <v>0.41</v>
      </c>
      <c r="X58" s="196">
        <v>1.35</v>
      </c>
      <c r="Y58" s="196">
        <v>0</v>
      </c>
      <c r="Z58" s="196">
        <v>2.54</v>
      </c>
      <c r="AA58" s="196">
        <v>0.82</v>
      </c>
      <c r="AB58" s="196">
        <v>0</v>
      </c>
      <c r="AC58" s="196">
        <v>1.25</v>
      </c>
      <c r="AD58" s="196">
        <v>6.82</v>
      </c>
      <c r="AE58" s="196">
        <v>0</v>
      </c>
      <c r="AF58" s="196">
        <v>0</v>
      </c>
      <c r="AG58" s="196">
        <v>42.59</v>
      </c>
      <c r="AH58" s="196">
        <v>0</v>
      </c>
      <c r="AI58" s="196">
        <v>12.05</v>
      </c>
      <c r="AJ58" s="196">
        <v>0</v>
      </c>
      <c r="AK58" s="196">
        <v>9.01</v>
      </c>
      <c r="AL58" s="196">
        <v>0</v>
      </c>
      <c r="AM58" s="196">
        <v>0</v>
      </c>
      <c r="AN58" s="196">
        <v>0</v>
      </c>
      <c r="AO58" s="196">
        <v>222.75</v>
      </c>
      <c r="AP58" s="196">
        <v>0</v>
      </c>
      <c r="AQ58" s="196">
        <v>0</v>
      </c>
      <c r="AR58" s="196">
        <v>7.6</v>
      </c>
      <c r="AS58" s="196">
        <v>17.71</v>
      </c>
      <c r="AT58" s="196">
        <v>23.38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2.95</v>
      </c>
      <c r="L59" s="196">
        <v>19.23</v>
      </c>
      <c r="M59" s="196">
        <v>0</v>
      </c>
      <c r="N59" s="196">
        <v>1.0900000000000001</v>
      </c>
      <c r="O59" s="196">
        <v>1.81</v>
      </c>
      <c r="P59" s="196">
        <v>2.2000000000000002</v>
      </c>
      <c r="Q59" s="196">
        <v>1.02</v>
      </c>
      <c r="R59" s="196">
        <v>0.39</v>
      </c>
      <c r="S59" s="196">
        <v>3.32</v>
      </c>
      <c r="T59" s="196">
        <v>0</v>
      </c>
      <c r="U59" s="196">
        <v>11.88</v>
      </c>
      <c r="V59" s="196">
        <v>0.19</v>
      </c>
      <c r="W59" s="196">
        <v>0.41</v>
      </c>
      <c r="X59" s="196">
        <v>1.35</v>
      </c>
      <c r="Y59" s="196">
        <v>0</v>
      </c>
      <c r="Z59" s="196">
        <v>2.54</v>
      </c>
      <c r="AA59" s="196">
        <v>0.82</v>
      </c>
      <c r="AB59" s="196">
        <v>0</v>
      </c>
      <c r="AC59" s="196">
        <v>1.25</v>
      </c>
      <c r="AD59" s="196">
        <v>6.82</v>
      </c>
      <c r="AE59" s="196">
        <v>0</v>
      </c>
      <c r="AF59" s="196">
        <v>0</v>
      </c>
      <c r="AG59" s="196">
        <v>42.59</v>
      </c>
      <c r="AH59" s="196">
        <v>0</v>
      </c>
      <c r="AI59" s="196">
        <v>12.05</v>
      </c>
      <c r="AJ59" s="196">
        <v>0</v>
      </c>
      <c r="AK59" s="196">
        <v>10.039999999999999</v>
      </c>
      <c r="AL59" s="196">
        <v>0</v>
      </c>
      <c r="AM59" s="196">
        <v>0</v>
      </c>
      <c r="AN59" s="196">
        <v>0</v>
      </c>
      <c r="AO59" s="196">
        <v>222.75</v>
      </c>
      <c r="AP59" s="196">
        <v>0</v>
      </c>
      <c r="AQ59" s="196">
        <v>0</v>
      </c>
      <c r="AR59" s="196">
        <v>7.6</v>
      </c>
      <c r="AS59" s="196">
        <v>17.71</v>
      </c>
      <c r="AT59" s="196">
        <v>23.38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2.95</v>
      </c>
      <c r="L60" s="196">
        <v>19.23</v>
      </c>
      <c r="M60" s="196">
        <v>0</v>
      </c>
      <c r="N60" s="196">
        <v>1.0900000000000001</v>
      </c>
      <c r="O60" s="196">
        <v>1.81</v>
      </c>
      <c r="P60" s="196">
        <v>2.2000000000000002</v>
      </c>
      <c r="Q60" s="196">
        <v>1.02</v>
      </c>
      <c r="R60" s="196">
        <v>0.39</v>
      </c>
      <c r="S60" s="196">
        <v>3.22</v>
      </c>
      <c r="T60" s="196">
        <v>0</v>
      </c>
      <c r="U60" s="196">
        <v>11.88</v>
      </c>
      <c r="V60" s="196">
        <v>0.19</v>
      </c>
      <c r="W60" s="196">
        <v>0.41</v>
      </c>
      <c r="X60" s="196">
        <v>1.35</v>
      </c>
      <c r="Y60" s="196">
        <v>0</v>
      </c>
      <c r="Z60" s="196">
        <v>2.54</v>
      </c>
      <c r="AA60" s="196">
        <v>0.82</v>
      </c>
      <c r="AB60" s="196">
        <v>0</v>
      </c>
      <c r="AC60" s="196">
        <v>1.25</v>
      </c>
      <c r="AD60" s="196">
        <v>6.82</v>
      </c>
      <c r="AE60" s="196">
        <v>0</v>
      </c>
      <c r="AF60" s="196">
        <v>0</v>
      </c>
      <c r="AG60" s="196">
        <v>42.59</v>
      </c>
      <c r="AH60" s="196">
        <v>0</v>
      </c>
      <c r="AI60" s="196">
        <v>12.05</v>
      </c>
      <c r="AJ60" s="196">
        <v>0</v>
      </c>
      <c r="AK60" s="196">
        <v>10.039999999999999</v>
      </c>
      <c r="AL60" s="196">
        <v>0</v>
      </c>
      <c r="AM60" s="196">
        <v>0</v>
      </c>
      <c r="AN60" s="196">
        <v>0</v>
      </c>
      <c r="AO60" s="196">
        <v>222.75</v>
      </c>
      <c r="AP60" s="196">
        <v>0</v>
      </c>
      <c r="AQ60" s="196">
        <v>0</v>
      </c>
      <c r="AR60" s="196">
        <v>7.6</v>
      </c>
      <c r="AS60" s="196">
        <v>17.71</v>
      </c>
      <c r="AT60" s="196">
        <v>23.38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2.95</v>
      </c>
      <c r="L61" s="196">
        <v>19.23</v>
      </c>
      <c r="M61" s="196">
        <v>0</v>
      </c>
      <c r="N61" s="196">
        <v>1.0900000000000001</v>
      </c>
      <c r="O61" s="196">
        <v>1.81</v>
      </c>
      <c r="P61" s="196">
        <v>2.2000000000000002</v>
      </c>
      <c r="Q61" s="196">
        <v>1.02</v>
      </c>
      <c r="R61" s="196">
        <v>0.39</v>
      </c>
      <c r="S61" s="196">
        <v>3.22</v>
      </c>
      <c r="T61" s="196">
        <v>0</v>
      </c>
      <c r="U61" s="196">
        <v>11.88</v>
      </c>
      <c r="V61" s="196">
        <v>0.19</v>
      </c>
      <c r="W61" s="196">
        <v>0.41</v>
      </c>
      <c r="X61" s="196">
        <v>1.35</v>
      </c>
      <c r="Y61" s="196">
        <v>0</v>
      </c>
      <c r="Z61" s="196">
        <v>2.54</v>
      </c>
      <c r="AA61" s="196">
        <v>0.82</v>
      </c>
      <c r="AB61" s="196">
        <v>0</v>
      </c>
      <c r="AC61" s="196">
        <v>1.25</v>
      </c>
      <c r="AD61" s="196">
        <v>6.82</v>
      </c>
      <c r="AE61" s="196">
        <v>0</v>
      </c>
      <c r="AF61" s="196">
        <v>0</v>
      </c>
      <c r="AG61" s="196">
        <v>42.59</v>
      </c>
      <c r="AH61" s="196">
        <v>0</v>
      </c>
      <c r="AI61" s="196">
        <v>12.05</v>
      </c>
      <c r="AJ61" s="196">
        <v>0</v>
      </c>
      <c r="AK61" s="196">
        <v>10.039999999999999</v>
      </c>
      <c r="AL61" s="196">
        <v>0</v>
      </c>
      <c r="AM61" s="196">
        <v>0</v>
      </c>
      <c r="AN61" s="196">
        <v>0</v>
      </c>
      <c r="AO61" s="196">
        <v>222.75</v>
      </c>
      <c r="AP61" s="196">
        <v>0</v>
      </c>
      <c r="AQ61" s="196">
        <v>0</v>
      </c>
      <c r="AR61" s="196">
        <v>7.6</v>
      </c>
      <c r="AS61" s="196">
        <v>17.71</v>
      </c>
      <c r="AT61" s="196">
        <v>17.54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2.95</v>
      </c>
      <c r="L62" s="196">
        <v>19.23</v>
      </c>
      <c r="M62" s="196">
        <v>0</v>
      </c>
      <c r="N62" s="196">
        <v>1.0900000000000001</v>
      </c>
      <c r="O62" s="196">
        <v>1.81</v>
      </c>
      <c r="P62" s="196">
        <v>2.2000000000000002</v>
      </c>
      <c r="Q62" s="196">
        <v>1.02</v>
      </c>
      <c r="R62" s="196">
        <v>0.39</v>
      </c>
      <c r="S62" s="196">
        <v>3.22</v>
      </c>
      <c r="T62" s="196">
        <v>0</v>
      </c>
      <c r="U62" s="196">
        <v>11.88</v>
      </c>
      <c r="V62" s="196">
        <v>0.19</v>
      </c>
      <c r="W62" s="196">
        <v>0.41</v>
      </c>
      <c r="X62" s="196">
        <v>1.35</v>
      </c>
      <c r="Y62" s="196">
        <v>0</v>
      </c>
      <c r="Z62" s="196">
        <v>2.54</v>
      </c>
      <c r="AA62" s="196">
        <v>0.82</v>
      </c>
      <c r="AB62" s="196">
        <v>0</v>
      </c>
      <c r="AC62" s="196">
        <v>1.25</v>
      </c>
      <c r="AD62" s="196">
        <v>6.82</v>
      </c>
      <c r="AE62" s="196">
        <v>0</v>
      </c>
      <c r="AF62" s="196">
        <v>0</v>
      </c>
      <c r="AG62" s="196">
        <v>42.59</v>
      </c>
      <c r="AH62" s="196">
        <v>0</v>
      </c>
      <c r="AI62" s="196">
        <v>12.05</v>
      </c>
      <c r="AJ62" s="196">
        <v>0</v>
      </c>
      <c r="AK62" s="196">
        <v>10.039999999999999</v>
      </c>
      <c r="AL62" s="196">
        <v>0</v>
      </c>
      <c r="AM62" s="196">
        <v>0</v>
      </c>
      <c r="AN62" s="196">
        <v>0</v>
      </c>
      <c r="AO62" s="196">
        <v>222.75</v>
      </c>
      <c r="AP62" s="196">
        <v>0</v>
      </c>
      <c r="AQ62" s="196">
        <v>0</v>
      </c>
      <c r="AR62" s="196">
        <v>7.6</v>
      </c>
      <c r="AS62" s="196">
        <v>17.71</v>
      </c>
      <c r="AT62" s="196">
        <v>17.54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2.95</v>
      </c>
      <c r="L63" s="196">
        <v>19.23</v>
      </c>
      <c r="M63" s="196">
        <v>0</v>
      </c>
      <c r="N63" s="196">
        <v>1.0900000000000001</v>
      </c>
      <c r="O63" s="196">
        <v>1.81</v>
      </c>
      <c r="P63" s="196">
        <v>2.2000000000000002</v>
      </c>
      <c r="Q63" s="196">
        <v>1.02</v>
      </c>
      <c r="R63" s="196">
        <v>0.39</v>
      </c>
      <c r="S63" s="196">
        <v>3.22</v>
      </c>
      <c r="T63" s="196">
        <v>0</v>
      </c>
      <c r="U63" s="196">
        <v>11.88</v>
      </c>
      <c r="V63" s="196">
        <v>0.19</v>
      </c>
      <c r="W63" s="196">
        <v>0.41</v>
      </c>
      <c r="X63" s="196">
        <v>1.35</v>
      </c>
      <c r="Y63" s="196">
        <v>0</v>
      </c>
      <c r="Z63" s="196">
        <v>2.54</v>
      </c>
      <c r="AA63" s="196">
        <v>0.82</v>
      </c>
      <c r="AB63" s="196">
        <v>0</v>
      </c>
      <c r="AC63" s="196">
        <v>1.25</v>
      </c>
      <c r="AD63" s="196">
        <v>6.82</v>
      </c>
      <c r="AE63" s="196">
        <v>0</v>
      </c>
      <c r="AF63" s="196">
        <v>0</v>
      </c>
      <c r="AG63" s="196">
        <v>42.59</v>
      </c>
      <c r="AH63" s="196">
        <v>0</v>
      </c>
      <c r="AI63" s="196">
        <v>12.05</v>
      </c>
      <c r="AJ63" s="196">
        <v>0</v>
      </c>
      <c r="AK63" s="196">
        <v>11.38</v>
      </c>
      <c r="AL63" s="196">
        <v>0</v>
      </c>
      <c r="AM63" s="196">
        <v>0</v>
      </c>
      <c r="AN63" s="196">
        <v>0</v>
      </c>
      <c r="AO63" s="196">
        <v>222.75</v>
      </c>
      <c r="AP63" s="196">
        <v>0</v>
      </c>
      <c r="AQ63" s="196">
        <v>0</v>
      </c>
      <c r="AR63" s="196">
        <v>7.6</v>
      </c>
      <c r="AS63" s="196">
        <v>17.71</v>
      </c>
      <c r="AT63" s="196">
        <v>17.54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2.95</v>
      </c>
      <c r="L64" s="196">
        <v>19.23</v>
      </c>
      <c r="M64" s="196">
        <v>0</v>
      </c>
      <c r="N64" s="196">
        <v>1.0900000000000001</v>
      </c>
      <c r="O64" s="196">
        <v>1.81</v>
      </c>
      <c r="P64" s="196">
        <v>2.2000000000000002</v>
      </c>
      <c r="Q64" s="196">
        <v>1.02</v>
      </c>
      <c r="R64" s="196">
        <v>0.39</v>
      </c>
      <c r="S64" s="196">
        <v>3.22</v>
      </c>
      <c r="T64" s="196">
        <v>0</v>
      </c>
      <c r="U64" s="196">
        <v>11.88</v>
      </c>
      <c r="V64" s="196">
        <v>0.19</v>
      </c>
      <c r="W64" s="196">
        <v>0.41</v>
      </c>
      <c r="X64" s="196">
        <v>1.35</v>
      </c>
      <c r="Y64" s="196">
        <v>0</v>
      </c>
      <c r="Z64" s="196">
        <v>2.54</v>
      </c>
      <c r="AA64" s="196">
        <v>0.82</v>
      </c>
      <c r="AB64" s="196">
        <v>0</v>
      </c>
      <c r="AC64" s="196">
        <v>1.25</v>
      </c>
      <c r="AD64" s="196">
        <v>6.82</v>
      </c>
      <c r="AE64" s="196">
        <v>0</v>
      </c>
      <c r="AF64" s="196">
        <v>0</v>
      </c>
      <c r="AG64" s="196">
        <v>42.59</v>
      </c>
      <c r="AH64" s="196">
        <v>0</v>
      </c>
      <c r="AI64" s="196">
        <v>12.05</v>
      </c>
      <c r="AJ64" s="196">
        <v>0</v>
      </c>
      <c r="AK64" s="196">
        <v>11.38</v>
      </c>
      <c r="AL64" s="196">
        <v>0</v>
      </c>
      <c r="AM64" s="196">
        <v>0</v>
      </c>
      <c r="AN64" s="196">
        <v>0</v>
      </c>
      <c r="AO64" s="196">
        <v>222.75</v>
      </c>
      <c r="AP64" s="196">
        <v>0</v>
      </c>
      <c r="AQ64" s="196">
        <v>0</v>
      </c>
      <c r="AR64" s="196">
        <v>7.6</v>
      </c>
      <c r="AS64" s="196">
        <v>17.71</v>
      </c>
      <c r="AT64" s="196">
        <v>17.54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2.95</v>
      </c>
      <c r="L65" s="196">
        <v>19.23</v>
      </c>
      <c r="M65" s="196">
        <v>0</v>
      </c>
      <c r="N65" s="196">
        <v>1.0900000000000001</v>
      </c>
      <c r="O65" s="196">
        <v>1.81</v>
      </c>
      <c r="P65" s="196">
        <v>2.2000000000000002</v>
      </c>
      <c r="Q65" s="196">
        <v>1.02</v>
      </c>
      <c r="R65" s="196">
        <v>0.39</v>
      </c>
      <c r="S65" s="196">
        <v>3.22</v>
      </c>
      <c r="T65" s="196">
        <v>0</v>
      </c>
      <c r="U65" s="196">
        <v>11.88</v>
      </c>
      <c r="V65" s="196">
        <v>0.19</v>
      </c>
      <c r="W65" s="196">
        <v>0.41</v>
      </c>
      <c r="X65" s="196">
        <v>1.35</v>
      </c>
      <c r="Y65" s="196">
        <v>0</v>
      </c>
      <c r="Z65" s="196">
        <v>2.54</v>
      </c>
      <c r="AA65" s="196">
        <v>0.82</v>
      </c>
      <c r="AB65" s="196">
        <v>0</v>
      </c>
      <c r="AC65" s="196">
        <v>1.25</v>
      </c>
      <c r="AD65" s="196">
        <v>6.82</v>
      </c>
      <c r="AE65" s="196">
        <v>0</v>
      </c>
      <c r="AF65" s="196">
        <v>0</v>
      </c>
      <c r="AG65" s="196">
        <v>42.59</v>
      </c>
      <c r="AH65" s="196">
        <v>0</v>
      </c>
      <c r="AI65" s="196">
        <v>12.05</v>
      </c>
      <c r="AJ65" s="196">
        <v>0</v>
      </c>
      <c r="AK65" s="196">
        <v>11.38</v>
      </c>
      <c r="AL65" s="196">
        <v>0</v>
      </c>
      <c r="AM65" s="196">
        <v>0</v>
      </c>
      <c r="AN65" s="196">
        <v>0</v>
      </c>
      <c r="AO65" s="196">
        <v>222.75</v>
      </c>
      <c r="AP65" s="196">
        <v>0</v>
      </c>
      <c r="AQ65" s="196">
        <v>0</v>
      </c>
      <c r="AR65" s="196">
        <v>7.6</v>
      </c>
      <c r="AS65" s="196">
        <v>17.71</v>
      </c>
      <c r="AT65" s="196">
        <v>17.54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2.95</v>
      </c>
      <c r="L66" s="196">
        <v>19.23</v>
      </c>
      <c r="M66" s="196">
        <v>0</v>
      </c>
      <c r="N66" s="196">
        <v>1.0900000000000001</v>
      </c>
      <c r="O66" s="196">
        <v>1.81</v>
      </c>
      <c r="P66" s="196">
        <v>2.2000000000000002</v>
      </c>
      <c r="Q66" s="196">
        <v>1.02</v>
      </c>
      <c r="R66" s="196">
        <v>0.39</v>
      </c>
      <c r="S66" s="196">
        <v>3.22</v>
      </c>
      <c r="T66" s="196">
        <v>0</v>
      </c>
      <c r="U66" s="196">
        <v>11.88</v>
      </c>
      <c r="V66" s="196">
        <v>0.19</v>
      </c>
      <c r="W66" s="196">
        <v>0.41</v>
      </c>
      <c r="X66" s="196">
        <v>1.35</v>
      </c>
      <c r="Y66" s="196">
        <v>0</v>
      </c>
      <c r="Z66" s="196">
        <v>2.54</v>
      </c>
      <c r="AA66" s="196">
        <v>0.82</v>
      </c>
      <c r="AB66" s="196">
        <v>0</v>
      </c>
      <c r="AC66" s="196">
        <v>1.25</v>
      </c>
      <c r="AD66" s="196">
        <v>6.82</v>
      </c>
      <c r="AE66" s="196">
        <v>0</v>
      </c>
      <c r="AF66" s="196">
        <v>0</v>
      </c>
      <c r="AG66" s="196">
        <v>42.59</v>
      </c>
      <c r="AH66" s="196">
        <v>0</v>
      </c>
      <c r="AI66" s="196">
        <v>12.05</v>
      </c>
      <c r="AJ66" s="196">
        <v>0</v>
      </c>
      <c r="AK66" s="196">
        <v>11.38</v>
      </c>
      <c r="AL66" s="196">
        <v>0</v>
      </c>
      <c r="AM66" s="196">
        <v>0</v>
      </c>
      <c r="AN66" s="196">
        <v>0</v>
      </c>
      <c r="AO66" s="196">
        <v>222.75</v>
      </c>
      <c r="AP66" s="196">
        <v>0</v>
      </c>
      <c r="AQ66" s="196">
        <v>0</v>
      </c>
      <c r="AR66" s="196">
        <v>7.6</v>
      </c>
      <c r="AS66" s="196">
        <v>17.71</v>
      </c>
      <c r="AT66" s="196">
        <v>17.54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2.95</v>
      </c>
      <c r="L67" s="196">
        <v>19.23</v>
      </c>
      <c r="M67" s="196">
        <v>0</v>
      </c>
      <c r="N67" s="196">
        <v>1.0900000000000001</v>
      </c>
      <c r="O67" s="196">
        <v>1.81</v>
      </c>
      <c r="P67" s="196">
        <v>2.2000000000000002</v>
      </c>
      <c r="Q67" s="196">
        <v>0.88</v>
      </c>
      <c r="R67" s="196">
        <v>0.39</v>
      </c>
      <c r="S67" s="196">
        <v>3.22</v>
      </c>
      <c r="T67" s="196">
        <v>0</v>
      </c>
      <c r="U67" s="196">
        <v>11.88</v>
      </c>
      <c r="V67" s="196">
        <v>0.19</v>
      </c>
      <c r="W67" s="196">
        <v>0.41</v>
      </c>
      <c r="X67" s="196">
        <v>1.35</v>
      </c>
      <c r="Y67" s="196">
        <v>0</v>
      </c>
      <c r="Z67" s="196">
        <v>2.54</v>
      </c>
      <c r="AA67" s="196">
        <v>0.82</v>
      </c>
      <c r="AB67" s="196">
        <v>0</v>
      </c>
      <c r="AC67" s="196">
        <v>1.25</v>
      </c>
      <c r="AD67" s="196">
        <v>6.82</v>
      </c>
      <c r="AE67" s="196">
        <v>0</v>
      </c>
      <c r="AF67" s="196">
        <v>0</v>
      </c>
      <c r="AG67" s="196">
        <v>42.59</v>
      </c>
      <c r="AH67" s="196">
        <v>0</v>
      </c>
      <c r="AI67" s="196">
        <v>12.05</v>
      </c>
      <c r="AJ67" s="196">
        <v>0</v>
      </c>
      <c r="AK67" s="196">
        <v>11.38</v>
      </c>
      <c r="AL67" s="196">
        <v>0</v>
      </c>
      <c r="AM67" s="196">
        <v>0</v>
      </c>
      <c r="AN67" s="196">
        <v>0</v>
      </c>
      <c r="AO67" s="196">
        <v>222.75</v>
      </c>
      <c r="AP67" s="196">
        <v>0</v>
      </c>
      <c r="AQ67" s="196">
        <v>0</v>
      </c>
      <c r="AR67" s="196">
        <v>7.6</v>
      </c>
      <c r="AS67" s="196">
        <v>17.71</v>
      </c>
      <c r="AT67" s="196">
        <v>17.54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2.95</v>
      </c>
      <c r="L68" s="196">
        <v>19.23</v>
      </c>
      <c r="M68" s="196">
        <v>0</v>
      </c>
      <c r="N68" s="196">
        <v>1.0900000000000001</v>
      </c>
      <c r="O68" s="196">
        <v>1.81</v>
      </c>
      <c r="P68" s="196">
        <v>2.2000000000000002</v>
      </c>
      <c r="Q68" s="196">
        <v>0.75</v>
      </c>
      <c r="R68" s="196">
        <v>0.39</v>
      </c>
      <c r="S68" s="196">
        <v>3.22</v>
      </c>
      <c r="T68" s="196">
        <v>0</v>
      </c>
      <c r="U68" s="196">
        <v>11.88</v>
      </c>
      <c r="V68" s="196">
        <v>0.19</v>
      </c>
      <c r="W68" s="196">
        <v>0.41</v>
      </c>
      <c r="X68" s="196">
        <v>1.35</v>
      </c>
      <c r="Y68" s="196">
        <v>0</v>
      </c>
      <c r="Z68" s="196">
        <v>2.54</v>
      </c>
      <c r="AA68" s="196">
        <v>0.82</v>
      </c>
      <c r="AB68" s="196">
        <v>0</v>
      </c>
      <c r="AC68" s="196">
        <v>1.25</v>
      </c>
      <c r="AD68" s="196">
        <v>6.82</v>
      </c>
      <c r="AE68" s="196">
        <v>0</v>
      </c>
      <c r="AF68" s="196">
        <v>0</v>
      </c>
      <c r="AG68" s="196">
        <v>42.59</v>
      </c>
      <c r="AH68" s="196">
        <v>0</v>
      </c>
      <c r="AI68" s="196">
        <v>12.05</v>
      </c>
      <c r="AJ68" s="196">
        <v>0</v>
      </c>
      <c r="AK68" s="196">
        <v>11.38</v>
      </c>
      <c r="AL68" s="196">
        <v>0</v>
      </c>
      <c r="AM68" s="196">
        <v>0</v>
      </c>
      <c r="AN68" s="196">
        <v>0</v>
      </c>
      <c r="AO68" s="196">
        <v>222.75</v>
      </c>
      <c r="AP68" s="196">
        <v>0</v>
      </c>
      <c r="AQ68" s="196">
        <v>0</v>
      </c>
      <c r="AR68" s="196">
        <v>7.6</v>
      </c>
      <c r="AS68" s="196">
        <v>17.71</v>
      </c>
      <c r="AT68" s="196">
        <v>17.54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2.95</v>
      </c>
      <c r="L69" s="196">
        <v>19.23</v>
      </c>
      <c r="M69" s="196">
        <v>0</v>
      </c>
      <c r="N69" s="196">
        <v>1.0900000000000001</v>
      </c>
      <c r="O69" s="196">
        <v>1.81</v>
      </c>
      <c r="P69" s="196">
        <v>2.2000000000000002</v>
      </c>
      <c r="Q69" s="196">
        <v>3.19</v>
      </c>
      <c r="R69" s="196">
        <v>0.39</v>
      </c>
      <c r="S69" s="196">
        <v>3.22</v>
      </c>
      <c r="T69" s="196">
        <v>0</v>
      </c>
      <c r="U69" s="196">
        <v>11.88</v>
      </c>
      <c r="V69" s="196">
        <v>0.19</v>
      </c>
      <c r="W69" s="196">
        <v>0.41</v>
      </c>
      <c r="X69" s="196">
        <v>1.35</v>
      </c>
      <c r="Y69" s="196">
        <v>0</v>
      </c>
      <c r="Z69" s="196">
        <v>2.54</v>
      </c>
      <c r="AA69" s="196">
        <v>0.82</v>
      </c>
      <c r="AB69" s="196">
        <v>0</v>
      </c>
      <c r="AC69" s="196">
        <v>1.25</v>
      </c>
      <c r="AD69" s="196">
        <v>6.82</v>
      </c>
      <c r="AE69" s="196">
        <v>0</v>
      </c>
      <c r="AF69" s="196">
        <v>0</v>
      </c>
      <c r="AG69" s="196">
        <v>42.59</v>
      </c>
      <c r="AH69" s="196">
        <v>0</v>
      </c>
      <c r="AI69" s="196">
        <v>12.05</v>
      </c>
      <c r="AJ69" s="196">
        <v>0</v>
      </c>
      <c r="AK69" s="196">
        <v>11.38</v>
      </c>
      <c r="AL69" s="196">
        <v>0</v>
      </c>
      <c r="AM69" s="196">
        <v>0</v>
      </c>
      <c r="AN69" s="196">
        <v>0</v>
      </c>
      <c r="AO69" s="196">
        <v>222.75</v>
      </c>
      <c r="AP69" s="196">
        <v>0</v>
      </c>
      <c r="AQ69" s="196">
        <v>0</v>
      </c>
      <c r="AR69" s="196">
        <v>7.6</v>
      </c>
      <c r="AS69" s="196">
        <v>17.71</v>
      </c>
      <c r="AT69" s="196">
        <v>17.54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2.95</v>
      </c>
      <c r="L70" s="196">
        <v>19.23</v>
      </c>
      <c r="M70" s="196">
        <v>0</v>
      </c>
      <c r="N70" s="196">
        <v>1.0900000000000001</v>
      </c>
      <c r="O70" s="196">
        <v>1.81</v>
      </c>
      <c r="P70" s="196">
        <v>2.2000000000000002</v>
      </c>
      <c r="Q70" s="196">
        <v>3.19</v>
      </c>
      <c r="R70" s="196">
        <v>0.39</v>
      </c>
      <c r="S70" s="196">
        <v>3.22</v>
      </c>
      <c r="T70" s="196">
        <v>0</v>
      </c>
      <c r="U70" s="196">
        <v>11.88</v>
      </c>
      <c r="V70" s="196">
        <v>0.19</v>
      </c>
      <c r="W70" s="196">
        <v>0.41</v>
      </c>
      <c r="X70" s="196">
        <v>1.35</v>
      </c>
      <c r="Y70" s="196">
        <v>0</v>
      </c>
      <c r="Z70" s="196">
        <v>2.54</v>
      </c>
      <c r="AA70" s="196">
        <v>0.82</v>
      </c>
      <c r="AB70" s="196">
        <v>0</v>
      </c>
      <c r="AC70" s="196">
        <v>1.25</v>
      </c>
      <c r="AD70" s="196">
        <v>6.82</v>
      </c>
      <c r="AE70" s="196">
        <v>0</v>
      </c>
      <c r="AF70" s="196">
        <v>0</v>
      </c>
      <c r="AG70" s="196">
        <v>42.59</v>
      </c>
      <c r="AH70" s="196">
        <v>0</v>
      </c>
      <c r="AI70" s="196">
        <v>12.05</v>
      </c>
      <c r="AJ70" s="196">
        <v>0</v>
      </c>
      <c r="AK70" s="196">
        <v>2.6</v>
      </c>
      <c r="AL70" s="196">
        <v>0</v>
      </c>
      <c r="AM70" s="196">
        <v>0</v>
      </c>
      <c r="AN70" s="196">
        <v>0</v>
      </c>
      <c r="AO70" s="196">
        <v>222.75</v>
      </c>
      <c r="AP70" s="196">
        <v>0</v>
      </c>
      <c r="AQ70" s="196">
        <v>0</v>
      </c>
      <c r="AR70" s="196">
        <v>7.6</v>
      </c>
      <c r="AS70" s="196">
        <v>17.71</v>
      </c>
      <c r="AT70" s="196">
        <v>17.54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2.95</v>
      </c>
      <c r="L71" s="196">
        <v>19.23</v>
      </c>
      <c r="M71" s="196">
        <v>0</v>
      </c>
      <c r="N71" s="196">
        <v>1.0900000000000001</v>
      </c>
      <c r="O71" s="196">
        <v>1.81</v>
      </c>
      <c r="P71" s="196">
        <v>2.2000000000000002</v>
      </c>
      <c r="Q71" s="196">
        <v>0.67</v>
      </c>
      <c r="R71" s="196">
        <v>0.39</v>
      </c>
      <c r="S71" s="196">
        <v>3.22</v>
      </c>
      <c r="T71" s="196">
        <v>0</v>
      </c>
      <c r="U71" s="196">
        <v>11.88</v>
      </c>
      <c r="V71" s="196">
        <v>0.19</v>
      </c>
      <c r="W71" s="196">
        <v>0.41</v>
      </c>
      <c r="X71" s="196">
        <v>1.35</v>
      </c>
      <c r="Y71" s="196">
        <v>0</v>
      </c>
      <c r="Z71" s="196">
        <v>2.54</v>
      </c>
      <c r="AA71" s="196">
        <v>0.82</v>
      </c>
      <c r="AB71" s="196">
        <v>0</v>
      </c>
      <c r="AC71" s="196">
        <v>0.97</v>
      </c>
      <c r="AD71" s="196">
        <v>6.82</v>
      </c>
      <c r="AE71" s="196">
        <v>0</v>
      </c>
      <c r="AF71" s="196">
        <v>0</v>
      </c>
      <c r="AG71" s="196">
        <v>42.59</v>
      </c>
      <c r="AH71" s="196">
        <v>0</v>
      </c>
      <c r="AI71" s="196">
        <v>12.05</v>
      </c>
      <c r="AJ71" s="196">
        <v>0</v>
      </c>
      <c r="AK71" s="196">
        <v>3.46</v>
      </c>
      <c r="AL71" s="196">
        <v>0</v>
      </c>
      <c r="AM71" s="196">
        <v>0</v>
      </c>
      <c r="AN71" s="196">
        <v>0</v>
      </c>
      <c r="AO71" s="196">
        <v>222.75</v>
      </c>
      <c r="AP71" s="196">
        <v>0</v>
      </c>
      <c r="AQ71" s="196">
        <v>0</v>
      </c>
      <c r="AR71" s="196">
        <v>7.6</v>
      </c>
      <c r="AS71" s="196">
        <v>17.71</v>
      </c>
      <c r="AT71" s="196">
        <v>17.54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2.95</v>
      </c>
      <c r="L72" s="196">
        <v>19.23</v>
      </c>
      <c r="M72" s="196">
        <v>0</v>
      </c>
      <c r="N72" s="196">
        <v>1.0900000000000001</v>
      </c>
      <c r="O72" s="196">
        <v>1.81</v>
      </c>
      <c r="P72" s="196">
        <v>2.2000000000000002</v>
      </c>
      <c r="Q72" s="196">
        <v>0.67</v>
      </c>
      <c r="R72" s="196">
        <v>0.39</v>
      </c>
      <c r="S72" s="196">
        <v>3.22</v>
      </c>
      <c r="T72" s="196">
        <v>0</v>
      </c>
      <c r="U72" s="196">
        <v>11.88</v>
      </c>
      <c r="V72" s="196">
        <v>0.19</v>
      </c>
      <c r="W72" s="196">
        <v>0.41</v>
      </c>
      <c r="X72" s="196">
        <v>1.35</v>
      </c>
      <c r="Y72" s="196">
        <v>0</v>
      </c>
      <c r="Z72" s="196">
        <v>2.54</v>
      </c>
      <c r="AA72" s="196">
        <v>0.82</v>
      </c>
      <c r="AB72" s="196">
        <v>0</v>
      </c>
      <c r="AC72" s="196">
        <v>0.97</v>
      </c>
      <c r="AD72" s="196">
        <v>6.82</v>
      </c>
      <c r="AE72" s="196">
        <v>0</v>
      </c>
      <c r="AF72" s="196">
        <v>0</v>
      </c>
      <c r="AG72" s="196">
        <v>42.59</v>
      </c>
      <c r="AH72" s="196">
        <v>0</v>
      </c>
      <c r="AI72" s="196">
        <v>12.05</v>
      </c>
      <c r="AJ72" s="196">
        <v>0</v>
      </c>
      <c r="AK72" s="196">
        <v>3.46</v>
      </c>
      <c r="AL72" s="196">
        <v>0</v>
      </c>
      <c r="AM72" s="196">
        <v>0</v>
      </c>
      <c r="AN72" s="196">
        <v>0</v>
      </c>
      <c r="AO72" s="196">
        <v>222.75</v>
      </c>
      <c r="AP72" s="196">
        <v>0</v>
      </c>
      <c r="AQ72" s="196">
        <v>0</v>
      </c>
      <c r="AR72" s="196">
        <v>7.6</v>
      </c>
      <c r="AS72" s="196">
        <v>17.71</v>
      </c>
      <c r="AT72" s="196">
        <v>17.54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2.95</v>
      </c>
      <c r="L73" s="196">
        <v>19.23</v>
      </c>
      <c r="M73" s="196">
        <v>0</v>
      </c>
      <c r="N73" s="196">
        <v>1.0900000000000001</v>
      </c>
      <c r="O73" s="196">
        <v>1.81</v>
      </c>
      <c r="P73" s="196">
        <v>2.2000000000000002</v>
      </c>
      <c r="Q73" s="196">
        <v>0.63</v>
      </c>
      <c r="R73" s="196">
        <v>0.39</v>
      </c>
      <c r="S73" s="196">
        <v>3.22</v>
      </c>
      <c r="T73" s="196">
        <v>0</v>
      </c>
      <c r="U73" s="196">
        <v>11.88</v>
      </c>
      <c r="V73" s="196">
        <v>0.19</v>
      </c>
      <c r="W73" s="196">
        <v>0.41</v>
      </c>
      <c r="X73" s="196">
        <v>1.35</v>
      </c>
      <c r="Y73" s="196">
        <v>0</v>
      </c>
      <c r="Z73" s="196">
        <v>2.54</v>
      </c>
      <c r="AA73" s="196">
        <v>0.82</v>
      </c>
      <c r="AB73" s="196">
        <v>0</v>
      </c>
      <c r="AC73" s="196">
        <v>0.97</v>
      </c>
      <c r="AD73" s="196">
        <v>6.82</v>
      </c>
      <c r="AE73" s="196">
        <v>0</v>
      </c>
      <c r="AF73" s="196">
        <v>0</v>
      </c>
      <c r="AG73" s="196">
        <v>42.59</v>
      </c>
      <c r="AH73" s="196">
        <v>0</v>
      </c>
      <c r="AI73" s="196">
        <v>12.05</v>
      </c>
      <c r="AJ73" s="196">
        <v>0</v>
      </c>
      <c r="AK73" s="196">
        <v>3.46</v>
      </c>
      <c r="AL73" s="196">
        <v>0</v>
      </c>
      <c r="AM73" s="196">
        <v>0</v>
      </c>
      <c r="AN73" s="196">
        <v>0</v>
      </c>
      <c r="AO73" s="196">
        <v>222.75</v>
      </c>
      <c r="AP73" s="196">
        <v>0</v>
      </c>
      <c r="AQ73" s="196">
        <v>0</v>
      </c>
      <c r="AR73" s="196">
        <v>7.6</v>
      </c>
      <c r="AS73" s="196">
        <v>17.71</v>
      </c>
      <c r="AT73" s="196">
        <v>17.54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2.95</v>
      </c>
      <c r="L74" s="196">
        <v>19.23</v>
      </c>
      <c r="M74" s="196">
        <v>0</v>
      </c>
      <c r="N74" s="196">
        <v>1.0900000000000001</v>
      </c>
      <c r="O74" s="196">
        <v>1.81</v>
      </c>
      <c r="P74" s="196">
        <v>2.2000000000000002</v>
      </c>
      <c r="Q74" s="196">
        <v>0.63</v>
      </c>
      <c r="R74" s="196">
        <v>0.39</v>
      </c>
      <c r="S74" s="196">
        <v>3.22</v>
      </c>
      <c r="T74" s="196">
        <v>0</v>
      </c>
      <c r="U74" s="196">
        <v>11.88</v>
      </c>
      <c r="V74" s="196">
        <v>0.19</v>
      </c>
      <c r="W74" s="196">
        <v>0.41</v>
      </c>
      <c r="X74" s="196">
        <v>1.35</v>
      </c>
      <c r="Y74" s="196">
        <v>0</v>
      </c>
      <c r="Z74" s="196">
        <v>2.54</v>
      </c>
      <c r="AA74" s="196">
        <v>0.82</v>
      </c>
      <c r="AB74" s="196">
        <v>0</v>
      </c>
      <c r="AC74" s="196">
        <v>0.97</v>
      </c>
      <c r="AD74" s="196">
        <v>6.82</v>
      </c>
      <c r="AE74" s="196">
        <v>0</v>
      </c>
      <c r="AF74" s="196">
        <v>0</v>
      </c>
      <c r="AG74" s="196">
        <v>42.59</v>
      </c>
      <c r="AH74" s="196">
        <v>0</v>
      </c>
      <c r="AI74" s="196">
        <v>12.05</v>
      </c>
      <c r="AJ74" s="196">
        <v>0</v>
      </c>
      <c r="AK74" s="196">
        <v>3.46</v>
      </c>
      <c r="AL74" s="196">
        <v>0</v>
      </c>
      <c r="AM74" s="196">
        <v>0</v>
      </c>
      <c r="AN74" s="196">
        <v>0</v>
      </c>
      <c r="AO74" s="196">
        <v>222.75</v>
      </c>
      <c r="AP74" s="196">
        <v>0</v>
      </c>
      <c r="AQ74" s="196">
        <v>0</v>
      </c>
      <c r="AR74" s="196">
        <v>7.6</v>
      </c>
      <c r="AS74" s="196">
        <v>17.71</v>
      </c>
      <c r="AT74" s="196">
        <v>17.54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2.95</v>
      </c>
      <c r="L75" s="196">
        <v>19.23</v>
      </c>
      <c r="M75" s="196">
        <v>0</v>
      </c>
      <c r="N75" s="196">
        <v>1.0900000000000001</v>
      </c>
      <c r="O75" s="196">
        <v>1.81</v>
      </c>
      <c r="P75" s="196">
        <v>2.2000000000000002</v>
      </c>
      <c r="Q75" s="196">
        <v>0.63</v>
      </c>
      <c r="R75" s="196">
        <v>0.39</v>
      </c>
      <c r="S75" s="196">
        <v>3.22</v>
      </c>
      <c r="T75" s="196">
        <v>0</v>
      </c>
      <c r="U75" s="196">
        <v>11.88</v>
      </c>
      <c r="V75" s="196">
        <v>0.19</v>
      </c>
      <c r="W75" s="196">
        <v>0.41</v>
      </c>
      <c r="X75" s="196">
        <v>1.35</v>
      </c>
      <c r="Y75" s="196">
        <v>0</v>
      </c>
      <c r="Z75" s="196">
        <v>2.54</v>
      </c>
      <c r="AA75" s="196">
        <v>0.82</v>
      </c>
      <c r="AB75" s="196">
        <v>0</v>
      </c>
      <c r="AC75" s="196">
        <v>0.97</v>
      </c>
      <c r="AD75" s="196">
        <v>6.82</v>
      </c>
      <c r="AE75" s="196">
        <v>0</v>
      </c>
      <c r="AF75" s="196">
        <v>0</v>
      </c>
      <c r="AG75" s="196">
        <v>42.59</v>
      </c>
      <c r="AH75" s="196">
        <v>0</v>
      </c>
      <c r="AI75" s="196">
        <v>12.05</v>
      </c>
      <c r="AJ75" s="196">
        <v>0</v>
      </c>
      <c r="AK75" s="196">
        <v>2.6</v>
      </c>
      <c r="AL75" s="196">
        <v>0</v>
      </c>
      <c r="AM75" s="196">
        <v>0</v>
      </c>
      <c r="AN75" s="196">
        <v>0</v>
      </c>
      <c r="AO75" s="196">
        <v>227.25</v>
      </c>
      <c r="AP75" s="196">
        <v>0</v>
      </c>
      <c r="AQ75" s="196">
        <v>0</v>
      </c>
      <c r="AR75" s="196">
        <v>7.73</v>
      </c>
      <c r="AS75" s="196">
        <v>17.71</v>
      </c>
      <c r="AT75" s="196">
        <v>17.54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2.95</v>
      </c>
      <c r="L76" s="196">
        <v>19.23</v>
      </c>
      <c r="M76" s="196">
        <v>0</v>
      </c>
      <c r="N76" s="196">
        <v>1.0900000000000001</v>
      </c>
      <c r="O76" s="196">
        <v>1.81</v>
      </c>
      <c r="P76" s="196">
        <v>2.2000000000000002</v>
      </c>
      <c r="Q76" s="196">
        <v>0.63</v>
      </c>
      <c r="R76" s="196">
        <v>0.39</v>
      </c>
      <c r="S76" s="196">
        <v>3.22</v>
      </c>
      <c r="T76" s="196">
        <v>0</v>
      </c>
      <c r="U76" s="196">
        <v>11.88</v>
      </c>
      <c r="V76" s="196">
        <v>0.19</v>
      </c>
      <c r="W76" s="196">
        <v>0.41</v>
      </c>
      <c r="X76" s="196">
        <v>1.35</v>
      </c>
      <c r="Y76" s="196">
        <v>0</v>
      </c>
      <c r="Z76" s="196">
        <v>2.54</v>
      </c>
      <c r="AA76" s="196">
        <v>0.82</v>
      </c>
      <c r="AB76" s="196">
        <v>0</v>
      </c>
      <c r="AC76" s="196">
        <v>0.97</v>
      </c>
      <c r="AD76" s="196">
        <v>6.82</v>
      </c>
      <c r="AE76" s="196">
        <v>0</v>
      </c>
      <c r="AF76" s="196">
        <v>0</v>
      </c>
      <c r="AG76" s="196">
        <v>42.59</v>
      </c>
      <c r="AH76" s="196">
        <v>0</v>
      </c>
      <c r="AI76" s="196">
        <v>12.05</v>
      </c>
      <c r="AJ76" s="196">
        <v>0</v>
      </c>
      <c r="AK76" s="196">
        <v>2.6</v>
      </c>
      <c r="AL76" s="196">
        <v>0</v>
      </c>
      <c r="AM76" s="196">
        <v>0</v>
      </c>
      <c r="AN76" s="196">
        <v>0</v>
      </c>
      <c r="AO76" s="196">
        <v>227.25</v>
      </c>
      <c r="AP76" s="196">
        <v>0</v>
      </c>
      <c r="AQ76" s="196">
        <v>0</v>
      </c>
      <c r="AR76" s="196">
        <v>7.73</v>
      </c>
      <c r="AS76" s="196">
        <v>17.71</v>
      </c>
      <c r="AT76" s="196">
        <v>17.54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2.95</v>
      </c>
      <c r="L77" s="196">
        <v>15.23</v>
      </c>
      <c r="M77" s="196">
        <v>0</v>
      </c>
      <c r="N77" s="196">
        <v>1.0900000000000001</v>
      </c>
      <c r="O77" s="196">
        <v>1.81</v>
      </c>
      <c r="P77" s="196">
        <v>2.2000000000000002</v>
      </c>
      <c r="Q77" s="196">
        <v>0.63</v>
      </c>
      <c r="R77" s="196">
        <v>0.39</v>
      </c>
      <c r="S77" s="196">
        <v>3.22</v>
      </c>
      <c r="T77" s="196">
        <v>0</v>
      </c>
      <c r="U77" s="196">
        <v>11.88</v>
      </c>
      <c r="V77" s="196">
        <v>0.19</v>
      </c>
      <c r="W77" s="196">
        <v>0.41</v>
      </c>
      <c r="X77" s="196">
        <v>1.35</v>
      </c>
      <c r="Y77" s="196">
        <v>0</v>
      </c>
      <c r="Z77" s="196">
        <v>2.54</v>
      </c>
      <c r="AA77" s="196">
        <v>0.82</v>
      </c>
      <c r="AB77" s="196">
        <v>0</v>
      </c>
      <c r="AC77" s="196">
        <v>0.97</v>
      </c>
      <c r="AD77" s="196">
        <v>6.82</v>
      </c>
      <c r="AE77" s="196">
        <v>0</v>
      </c>
      <c r="AF77" s="196">
        <v>0</v>
      </c>
      <c r="AG77" s="196">
        <v>42.59</v>
      </c>
      <c r="AH77" s="196">
        <v>0</v>
      </c>
      <c r="AI77" s="196">
        <v>12.05</v>
      </c>
      <c r="AJ77" s="196">
        <v>0</v>
      </c>
      <c r="AK77" s="196">
        <v>2.6</v>
      </c>
      <c r="AL77" s="196">
        <v>0</v>
      </c>
      <c r="AM77" s="196">
        <v>0</v>
      </c>
      <c r="AN77" s="196">
        <v>0</v>
      </c>
      <c r="AO77" s="196">
        <v>227.25</v>
      </c>
      <c r="AP77" s="196">
        <v>0</v>
      </c>
      <c r="AQ77" s="196">
        <v>0</v>
      </c>
      <c r="AR77" s="196">
        <v>7.73</v>
      </c>
      <c r="AS77" s="196">
        <v>17.71</v>
      </c>
      <c r="AT77" s="196">
        <v>17.54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2.95</v>
      </c>
      <c r="L78" s="196">
        <v>15.23</v>
      </c>
      <c r="M78" s="196">
        <v>0</v>
      </c>
      <c r="N78" s="196">
        <v>1.0900000000000001</v>
      </c>
      <c r="O78" s="196">
        <v>1.81</v>
      </c>
      <c r="P78" s="196">
        <v>2.2000000000000002</v>
      </c>
      <c r="Q78" s="196">
        <v>0.63</v>
      </c>
      <c r="R78" s="196">
        <v>0.39</v>
      </c>
      <c r="S78" s="196">
        <v>3.22</v>
      </c>
      <c r="T78" s="196">
        <v>0</v>
      </c>
      <c r="U78" s="196">
        <v>11.88</v>
      </c>
      <c r="V78" s="196">
        <v>0.19</v>
      </c>
      <c r="W78" s="196">
        <v>0.41</v>
      </c>
      <c r="X78" s="196">
        <v>1.35</v>
      </c>
      <c r="Y78" s="196">
        <v>0</v>
      </c>
      <c r="Z78" s="196">
        <v>2.54</v>
      </c>
      <c r="AA78" s="196">
        <v>0.82</v>
      </c>
      <c r="AB78" s="196">
        <v>0</v>
      </c>
      <c r="AC78" s="196">
        <v>0.97</v>
      </c>
      <c r="AD78" s="196">
        <v>6.82</v>
      </c>
      <c r="AE78" s="196">
        <v>0</v>
      </c>
      <c r="AF78" s="196">
        <v>0</v>
      </c>
      <c r="AG78" s="196">
        <v>42.59</v>
      </c>
      <c r="AH78" s="196">
        <v>0</v>
      </c>
      <c r="AI78" s="196">
        <v>12.05</v>
      </c>
      <c r="AJ78" s="196">
        <v>0</v>
      </c>
      <c r="AK78" s="196">
        <v>2.6</v>
      </c>
      <c r="AL78" s="196">
        <v>0</v>
      </c>
      <c r="AM78" s="196">
        <v>0</v>
      </c>
      <c r="AN78" s="196">
        <v>0</v>
      </c>
      <c r="AO78" s="196">
        <v>227.25</v>
      </c>
      <c r="AP78" s="196">
        <v>0</v>
      </c>
      <c r="AQ78" s="196">
        <v>0</v>
      </c>
      <c r="AR78" s="196">
        <v>7.73</v>
      </c>
      <c r="AS78" s="196">
        <v>17.71</v>
      </c>
      <c r="AT78" s="196">
        <v>17.54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2.95</v>
      </c>
      <c r="L79" s="196">
        <v>15.23</v>
      </c>
      <c r="M79" s="196">
        <v>0</v>
      </c>
      <c r="N79" s="196">
        <v>1.0900000000000001</v>
      </c>
      <c r="O79" s="196">
        <v>1.81</v>
      </c>
      <c r="P79" s="196">
        <v>2.2000000000000002</v>
      </c>
      <c r="Q79" s="196">
        <v>0.51</v>
      </c>
      <c r="R79" s="196">
        <v>0.39</v>
      </c>
      <c r="S79" s="196">
        <v>3.22</v>
      </c>
      <c r="T79" s="196">
        <v>0</v>
      </c>
      <c r="U79" s="196">
        <v>11.88</v>
      </c>
      <c r="V79" s="196">
        <v>0.19</v>
      </c>
      <c r="W79" s="196">
        <v>0.41</v>
      </c>
      <c r="X79" s="196">
        <v>1.35</v>
      </c>
      <c r="Y79" s="196">
        <v>0</v>
      </c>
      <c r="Z79" s="196">
        <v>2.54</v>
      </c>
      <c r="AA79" s="196">
        <v>0.82</v>
      </c>
      <c r="AB79" s="196">
        <v>0</v>
      </c>
      <c r="AC79" s="196">
        <v>0.97</v>
      </c>
      <c r="AD79" s="196">
        <v>6.82</v>
      </c>
      <c r="AE79" s="196">
        <v>0</v>
      </c>
      <c r="AF79" s="196">
        <v>0</v>
      </c>
      <c r="AG79" s="196">
        <v>42.59</v>
      </c>
      <c r="AH79" s="196">
        <v>0</v>
      </c>
      <c r="AI79" s="196">
        <v>12.05</v>
      </c>
      <c r="AJ79" s="196">
        <v>0</v>
      </c>
      <c r="AK79" s="196">
        <v>2.6</v>
      </c>
      <c r="AL79" s="196">
        <v>0</v>
      </c>
      <c r="AM79" s="196">
        <v>0</v>
      </c>
      <c r="AN79" s="196">
        <v>0</v>
      </c>
      <c r="AO79" s="196">
        <v>227.25</v>
      </c>
      <c r="AP79" s="196">
        <v>0</v>
      </c>
      <c r="AQ79" s="196">
        <v>0</v>
      </c>
      <c r="AR79" s="196">
        <v>7.73</v>
      </c>
      <c r="AS79" s="196">
        <v>17.82</v>
      </c>
      <c r="AT79" s="196">
        <v>17.54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2.95</v>
      </c>
      <c r="L80" s="196">
        <v>15.23</v>
      </c>
      <c r="M80" s="196">
        <v>0</v>
      </c>
      <c r="N80" s="196">
        <v>1.0900000000000001</v>
      </c>
      <c r="O80" s="196">
        <v>1.81</v>
      </c>
      <c r="P80" s="196">
        <v>2.2000000000000002</v>
      </c>
      <c r="Q80" s="196">
        <v>0.45</v>
      </c>
      <c r="R80" s="196">
        <v>0.39</v>
      </c>
      <c r="S80" s="196">
        <v>3.22</v>
      </c>
      <c r="T80" s="196">
        <v>0</v>
      </c>
      <c r="U80" s="196">
        <v>11.88</v>
      </c>
      <c r="V80" s="196">
        <v>0.19</v>
      </c>
      <c r="W80" s="196">
        <v>0.41</v>
      </c>
      <c r="X80" s="196">
        <v>1.35</v>
      </c>
      <c r="Y80" s="196">
        <v>0</v>
      </c>
      <c r="Z80" s="196">
        <v>2.54</v>
      </c>
      <c r="AA80" s="196">
        <v>0.82</v>
      </c>
      <c r="AB80" s="196">
        <v>0</v>
      </c>
      <c r="AC80" s="196">
        <v>0.97</v>
      </c>
      <c r="AD80" s="196">
        <v>6.82</v>
      </c>
      <c r="AE80" s="196">
        <v>0</v>
      </c>
      <c r="AF80" s="196">
        <v>0</v>
      </c>
      <c r="AG80" s="196">
        <v>42.59</v>
      </c>
      <c r="AH80" s="196">
        <v>0</v>
      </c>
      <c r="AI80" s="196">
        <v>12.05</v>
      </c>
      <c r="AJ80" s="196">
        <v>0</v>
      </c>
      <c r="AK80" s="196">
        <v>2.6</v>
      </c>
      <c r="AL80" s="196">
        <v>0</v>
      </c>
      <c r="AM80" s="196">
        <v>0</v>
      </c>
      <c r="AN80" s="196">
        <v>0</v>
      </c>
      <c r="AO80" s="196">
        <v>227.25</v>
      </c>
      <c r="AP80" s="196">
        <v>0</v>
      </c>
      <c r="AQ80" s="196">
        <v>0</v>
      </c>
      <c r="AR80" s="196">
        <v>7.73</v>
      </c>
      <c r="AS80" s="196">
        <v>17.82</v>
      </c>
      <c r="AT80" s="196">
        <v>17.54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2.95</v>
      </c>
      <c r="L81" s="196">
        <v>15.23</v>
      </c>
      <c r="M81" s="196">
        <v>0</v>
      </c>
      <c r="N81" s="196">
        <v>1.0900000000000001</v>
      </c>
      <c r="O81" s="196">
        <v>1.81</v>
      </c>
      <c r="P81" s="196">
        <v>2.2000000000000002</v>
      </c>
      <c r="Q81" s="196">
        <v>0.19</v>
      </c>
      <c r="R81" s="196">
        <v>0.39</v>
      </c>
      <c r="S81" s="196">
        <v>5.49</v>
      </c>
      <c r="T81" s="196">
        <v>0</v>
      </c>
      <c r="U81" s="196">
        <v>11.88</v>
      </c>
      <c r="V81" s="196">
        <v>0.19</v>
      </c>
      <c r="W81" s="196">
        <v>0.41</v>
      </c>
      <c r="X81" s="196">
        <v>1.35</v>
      </c>
      <c r="Y81" s="196">
        <v>0</v>
      </c>
      <c r="Z81" s="196">
        <v>2.54</v>
      </c>
      <c r="AA81" s="196">
        <v>0.82</v>
      </c>
      <c r="AB81" s="196">
        <v>0</v>
      </c>
      <c r="AC81" s="196">
        <v>0.97</v>
      </c>
      <c r="AD81" s="196">
        <v>6.82</v>
      </c>
      <c r="AE81" s="196">
        <v>0</v>
      </c>
      <c r="AF81" s="196">
        <v>0</v>
      </c>
      <c r="AG81" s="196">
        <v>42.59</v>
      </c>
      <c r="AH81" s="196">
        <v>0</v>
      </c>
      <c r="AI81" s="196">
        <v>12.05</v>
      </c>
      <c r="AJ81" s="196">
        <v>0</v>
      </c>
      <c r="AK81" s="196">
        <v>2.6</v>
      </c>
      <c r="AL81" s="196">
        <v>0</v>
      </c>
      <c r="AM81" s="196">
        <v>0</v>
      </c>
      <c r="AN81" s="196">
        <v>0</v>
      </c>
      <c r="AO81" s="196">
        <v>227.25</v>
      </c>
      <c r="AP81" s="196">
        <v>0</v>
      </c>
      <c r="AQ81" s="196">
        <v>0</v>
      </c>
      <c r="AR81" s="196">
        <v>7.73</v>
      </c>
      <c r="AS81" s="196">
        <v>17.82</v>
      </c>
      <c r="AT81" s="196">
        <v>17.54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2.95</v>
      </c>
      <c r="L82" s="196">
        <v>15.23</v>
      </c>
      <c r="M82" s="196">
        <v>0</v>
      </c>
      <c r="N82" s="196">
        <v>1.0900000000000001</v>
      </c>
      <c r="O82" s="196">
        <v>1.81</v>
      </c>
      <c r="P82" s="196">
        <v>2.2000000000000002</v>
      </c>
      <c r="Q82" s="196">
        <v>0.19</v>
      </c>
      <c r="R82" s="196">
        <v>0.39</v>
      </c>
      <c r="S82" s="196">
        <v>5.49</v>
      </c>
      <c r="T82" s="196">
        <v>0</v>
      </c>
      <c r="U82" s="196">
        <v>11.88</v>
      </c>
      <c r="V82" s="196">
        <v>0.19</v>
      </c>
      <c r="W82" s="196">
        <v>0.41</v>
      </c>
      <c r="X82" s="196">
        <v>1.35</v>
      </c>
      <c r="Y82" s="196">
        <v>0</v>
      </c>
      <c r="Z82" s="196">
        <v>2.54</v>
      </c>
      <c r="AA82" s="196">
        <v>0.82</v>
      </c>
      <c r="AB82" s="196">
        <v>0</v>
      </c>
      <c r="AC82" s="196">
        <v>0.97</v>
      </c>
      <c r="AD82" s="196">
        <v>6.82</v>
      </c>
      <c r="AE82" s="196">
        <v>0</v>
      </c>
      <c r="AF82" s="196">
        <v>0</v>
      </c>
      <c r="AG82" s="196">
        <v>42.59</v>
      </c>
      <c r="AH82" s="196">
        <v>0</v>
      </c>
      <c r="AI82" s="196">
        <v>12.05</v>
      </c>
      <c r="AJ82" s="196">
        <v>0</v>
      </c>
      <c r="AK82" s="196">
        <v>2.6</v>
      </c>
      <c r="AL82" s="196">
        <v>0</v>
      </c>
      <c r="AM82" s="196">
        <v>0</v>
      </c>
      <c r="AN82" s="196">
        <v>0</v>
      </c>
      <c r="AO82" s="196">
        <v>227.25</v>
      </c>
      <c r="AP82" s="196">
        <v>0</v>
      </c>
      <c r="AQ82" s="196">
        <v>0</v>
      </c>
      <c r="AR82" s="196">
        <v>7.73</v>
      </c>
      <c r="AS82" s="196">
        <v>17.82</v>
      </c>
      <c r="AT82" s="196">
        <v>17.54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39.26</v>
      </c>
      <c r="L83" s="196">
        <v>43.23</v>
      </c>
      <c r="M83" s="196">
        <v>0</v>
      </c>
      <c r="N83" s="196">
        <v>1.0900000000000001</v>
      </c>
      <c r="O83" s="196">
        <v>1.81</v>
      </c>
      <c r="P83" s="196">
        <v>2.2000000000000002</v>
      </c>
      <c r="Q83" s="196">
        <v>2.4</v>
      </c>
      <c r="R83" s="196">
        <v>0.39</v>
      </c>
      <c r="S83" s="196">
        <v>4.8099999999999996</v>
      </c>
      <c r="T83" s="196">
        <v>0</v>
      </c>
      <c r="U83" s="196">
        <v>11.88</v>
      </c>
      <c r="V83" s="196">
        <v>0.19</v>
      </c>
      <c r="W83" s="196">
        <v>0.41</v>
      </c>
      <c r="X83" s="196">
        <v>1.35</v>
      </c>
      <c r="Y83" s="196">
        <v>0</v>
      </c>
      <c r="Z83" s="196">
        <v>2.54</v>
      </c>
      <c r="AA83" s="196">
        <v>0.82</v>
      </c>
      <c r="AB83" s="196">
        <v>0</v>
      </c>
      <c r="AC83" s="196">
        <v>0.97</v>
      </c>
      <c r="AD83" s="196">
        <v>6.82</v>
      </c>
      <c r="AE83" s="196">
        <v>0</v>
      </c>
      <c r="AF83" s="196">
        <v>0</v>
      </c>
      <c r="AG83" s="196">
        <v>42.59</v>
      </c>
      <c r="AH83" s="196">
        <v>0</v>
      </c>
      <c r="AI83" s="196">
        <v>12.05</v>
      </c>
      <c r="AJ83" s="196">
        <v>0</v>
      </c>
      <c r="AK83" s="196">
        <v>2.6</v>
      </c>
      <c r="AL83" s="196">
        <v>0</v>
      </c>
      <c r="AM83" s="196">
        <v>0</v>
      </c>
      <c r="AN83" s="196">
        <v>0</v>
      </c>
      <c r="AO83" s="196">
        <v>227.25</v>
      </c>
      <c r="AP83" s="196">
        <v>0</v>
      </c>
      <c r="AQ83" s="196">
        <v>0</v>
      </c>
      <c r="AR83" s="196">
        <v>7.73</v>
      </c>
      <c r="AS83" s="196">
        <v>17.82</v>
      </c>
      <c r="AT83" s="196">
        <v>17.54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43.52</v>
      </c>
      <c r="L84" s="196">
        <v>43.23</v>
      </c>
      <c r="M84" s="196">
        <v>0</v>
      </c>
      <c r="N84" s="196">
        <v>1.0900000000000001</v>
      </c>
      <c r="O84" s="196">
        <v>1.81</v>
      </c>
      <c r="P84" s="196">
        <v>2.2000000000000002</v>
      </c>
      <c r="Q84" s="196">
        <v>2.4</v>
      </c>
      <c r="R84" s="196">
        <v>0.39</v>
      </c>
      <c r="S84" s="196">
        <v>4.8099999999999996</v>
      </c>
      <c r="T84" s="196">
        <v>0</v>
      </c>
      <c r="U84" s="196">
        <v>11.88</v>
      </c>
      <c r="V84" s="196">
        <v>0.19</v>
      </c>
      <c r="W84" s="196">
        <v>0.41</v>
      </c>
      <c r="X84" s="196">
        <v>1.35</v>
      </c>
      <c r="Y84" s="196">
        <v>0</v>
      </c>
      <c r="Z84" s="196">
        <v>2.54</v>
      </c>
      <c r="AA84" s="196">
        <v>0.82</v>
      </c>
      <c r="AB84" s="196">
        <v>0</v>
      </c>
      <c r="AC84" s="196">
        <v>0.97</v>
      </c>
      <c r="AD84" s="196">
        <v>6.82</v>
      </c>
      <c r="AE84" s="196">
        <v>0</v>
      </c>
      <c r="AF84" s="196">
        <v>0</v>
      </c>
      <c r="AG84" s="196">
        <v>42.59</v>
      </c>
      <c r="AH84" s="196">
        <v>0</v>
      </c>
      <c r="AI84" s="196">
        <v>12.05</v>
      </c>
      <c r="AJ84" s="196">
        <v>0</v>
      </c>
      <c r="AK84" s="196">
        <v>11.38</v>
      </c>
      <c r="AL84" s="196">
        <v>0</v>
      </c>
      <c r="AM84" s="196">
        <v>0</v>
      </c>
      <c r="AN84" s="196">
        <v>0</v>
      </c>
      <c r="AO84" s="196">
        <v>227.25</v>
      </c>
      <c r="AP84" s="196">
        <v>0</v>
      </c>
      <c r="AQ84" s="196">
        <v>0</v>
      </c>
      <c r="AR84" s="196">
        <v>7.73</v>
      </c>
      <c r="AS84" s="196">
        <v>17.82</v>
      </c>
      <c r="AT84" s="196">
        <v>17.54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43.52</v>
      </c>
      <c r="L85" s="196">
        <v>43.23</v>
      </c>
      <c r="M85" s="196">
        <v>0</v>
      </c>
      <c r="N85" s="196">
        <v>1.0900000000000001</v>
      </c>
      <c r="O85" s="196">
        <v>1.81</v>
      </c>
      <c r="P85" s="196">
        <v>2.2000000000000002</v>
      </c>
      <c r="Q85" s="196">
        <v>2.4</v>
      </c>
      <c r="R85" s="196">
        <v>0.39</v>
      </c>
      <c r="S85" s="196">
        <v>4.8099999999999996</v>
      </c>
      <c r="T85" s="196">
        <v>0</v>
      </c>
      <c r="U85" s="196">
        <v>11.88</v>
      </c>
      <c r="V85" s="196">
        <v>0.19</v>
      </c>
      <c r="W85" s="196">
        <v>0.41</v>
      </c>
      <c r="X85" s="196">
        <v>1.35</v>
      </c>
      <c r="Y85" s="196">
        <v>0</v>
      </c>
      <c r="Z85" s="196">
        <v>2.54</v>
      </c>
      <c r="AA85" s="196">
        <v>0.82</v>
      </c>
      <c r="AB85" s="196">
        <v>0</v>
      </c>
      <c r="AC85" s="196">
        <v>0.97</v>
      </c>
      <c r="AD85" s="196">
        <v>6.82</v>
      </c>
      <c r="AE85" s="196">
        <v>0</v>
      </c>
      <c r="AF85" s="196">
        <v>0</v>
      </c>
      <c r="AG85" s="196">
        <v>42.59</v>
      </c>
      <c r="AH85" s="196">
        <v>0</v>
      </c>
      <c r="AI85" s="196">
        <v>12.05</v>
      </c>
      <c r="AJ85" s="196">
        <v>0</v>
      </c>
      <c r="AK85" s="196">
        <v>11.38</v>
      </c>
      <c r="AL85" s="196">
        <v>0</v>
      </c>
      <c r="AM85" s="196">
        <v>0</v>
      </c>
      <c r="AN85" s="196">
        <v>0</v>
      </c>
      <c r="AO85" s="196">
        <v>227.25</v>
      </c>
      <c r="AP85" s="196">
        <v>0</v>
      </c>
      <c r="AQ85" s="196">
        <v>0</v>
      </c>
      <c r="AR85" s="196">
        <v>7.73</v>
      </c>
      <c r="AS85" s="196">
        <v>17.82</v>
      </c>
      <c r="AT85" s="196">
        <v>17.54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43.52</v>
      </c>
      <c r="L86" s="196">
        <v>43.23</v>
      </c>
      <c r="M86" s="196">
        <v>0</v>
      </c>
      <c r="N86" s="196">
        <v>1.0900000000000001</v>
      </c>
      <c r="O86" s="196">
        <v>1.81</v>
      </c>
      <c r="P86" s="196">
        <v>2.2000000000000002</v>
      </c>
      <c r="Q86" s="196">
        <v>1.74</v>
      </c>
      <c r="R86" s="196">
        <v>0.39</v>
      </c>
      <c r="S86" s="196">
        <v>4.8099999999999996</v>
      </c>
      <c r="T86" s="196">
        <v>0</v>
      </c>
      <c r="U86" s="196">
        <v>11.88</v>
      </c>
      <c r="V86" s="196">
        <v>0.19</v>
      </c>
      <c r="W86" s="196">
        <v>0.41</v>
      </c>
      <c r="X86" s="196">
        <v>1.35</v>
      </c>
      <c r="Y86" s="196">
        <v>0</v>
      </c>
      <c r="Z86" s="196">
        <v>2.54</v>
      </c>
      <c r="AA86" s="196">
        <v>0.82</v>
      </c>
      <c r="AB86" s="196">
        <v>0</v>
      </c>
      <c r="AC86" s="196">
        <v>0.97</v>
      </c>
      <c r="AD86" s="196">
        <v>6.82</v>
      </c>
      <c r="AE86" s="196">
        <v>0</v>
      </c>
      <c r="AF86" s="196">
        <v>0</v>
      </c>
      <c r="AG86" s="196">
        <v>42.59</v>
      </c>
      <c r="AH86" s="196">
        <v>0</v>
      </c>
      <c r="AI86" s="196">
        <v>12.05</v>
      </c>
      <c r="AJ86" s="196">
        <v>0</v>
      </c>
      <c r="AK86" s="196">
        <v>9.01</v>
      </c>
      <c r="AL86" s="196">
        <v>0</v>
      </c>
      <c r="AM86" s="196">
        <v>0</v>
      </c>
      <c r="AN86" s="196">
        <v>0</v>
      </c>
      <c r="AO86" s="196">
        <v>227.25</v>
      </c>
      <c r="AP86" s="196">
        <v>0</v>
      </c>
      <c r="AQ86" s="196">
        <v>0</v>
      </c>
      <c r="AR86" s="196">
        <v>7.87</v>
      </c>
      <c r="AS86" s="196">
        <v>17.82</v>
      </c>
      <c r="AT86" s="196">
        <v>17.54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43.52</v>
      </c>
      <c r="L87" s="196">
        <v>43.23</v>
      </c>
      <c r="M87" s="196">
        <v>0</v>
      </c>
      <c r="N87" s="196">
        <v>1.0900000000000001</v>
      </c>
      <c r="O87" s="196">
        <v>1.81</v>
      </c>
      <c r="P87" s="196">
        <v>2.2000000000000002</v>
      </c>
      <c r="Q87" s="196">
        <v>1.74</v>
      </c>
      <c r="R87" s="196">
        <v>0.39</v>
      </c>
      <c r="S87" s="196">
        <v>4.55</v>
      </c>
      <c r="T87" s="196">
        <v>0</v>
      </c>
      <c r="U87" s="196">
        <v>11.88</v>
      </c>
      <c r="V87" s="196">
        <v>0.19</v>
      </c>
      <c r="W87" s="196">
        <v>0.41</v>
      </c>
      <c r="X87" s="196">
        <v>1.35</v>
      </c>
      <c r="Y87" s="196">
        <v>0</v>
      </c>
      <c r="Z87" s="196">
        <v>2.54</v>
      </c>
      <c r="AA87" s="196">
        <v>0.82</v>
      </c>
      <c r="AB87" s="196">
        <v>0</v>
      </c>
      <c r="AC87" s="196">
        <v>0.97</v>
      </c>
      <c r="AD87" s="196">
        <v>6.82</v>
      </c>
      <c r="AE87" s="196">
        <v>0</v>
      </c>
      <c r="AF87" s="196">
        <v>0</v>
      </c>
      <c r="AG87" s="196">
        <v>42.59</v>
      </c>
      <c r="AH87" s="196">
        <v>0</v>
      </c>
      <c r="AI87" s="196">
        <v>12.05</v>
      </c>
      <c r="AJ87" s="196">
        <v>0</v>
      </c>
      <c r="AK87" s="196">
        <v>9.01</v>
      </c>
      <c r="AL87" s="196">
        <v>0</v>
      </c>
      <c r="AM87" s="196">
        <v>0</v>
      </c>
      <c r="AN87" s="196">
        <v>0</v>
      </c>
      <c r="AO87" s="196">
        <v>227.25</v>
      </c>
      <c r="AP87" s="196">
        <v>0</v>
      </c>
      <c r="AQ87" s="196">
        <v>0</v>
      </c>
      <c r="AR87" s="196">
        <v>7.87</v>
      </c>
      <c r="AS87" s="196">
        <v>17.82</v>
      </c>
      <c r="AT87" s="196">
        <v>23.38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43.52</v>
      </c>
      <c r="L88" s="196">
        <v>43.23</v>
      </c>
      <c r="M88" s="196">
        <v>0</v>
      </c>
      <c r="N88" s="196">
        <v>1.0900000000000001</v>
      </c>
      <c r="O88" s="196">
        <v>1.81</v>
      </c>
      <c r="P88" s="196">
        <v>2.2000000000000002</v>
      </c>
      <c r="Q88" s="196">
        <v>1.74</v>
      </c>
      <c r="R88" s="196">
        <v>0.38</v>
      </c>
      <c r="S88" s="196">
        <v>4.55</v>
      </c>
      <c r="T88" s="196">
        <v>0</v>
      </c>
      <c r="U88" s="196">
        <v>11.88</v>
      </c>
      <c r="V88" s="196">
        <v>0.19</v>
      </c>
      <c r="W88" s="196">
        <v>0.41</v>
      </c>
      <c r="X88" s="196">
        <v>1.35</v>
      </c>
      <c r="Y88" s="196">
        <v>0</v>
      </c>
      <c r="Z88" s="196">
        <v>2.54</v>
      </c>
      <c r="AA88" s="196">
        <v>0.82</v>
      </c>
      <c r="AB88" s="196">
        <v>0</v>
      </c>
      <c r="AC88" s="196">
        <v>0.97</v>
      </c>
      <c r="AD88" s="196">
        <v>6.82</v>
      </c>
      <c r="AE88" s="196">
        <v>0</v>
      </c>
      <c r="AF88" s="196">
        <v>0</v>
      </c>
      <c r="AG88" s="196">
        <v>42.59</v>
      </c>
      <c r="AH88" s="196">
        <v>0</v>
      </c>
      <c r="AI88" s="196">
        <v>12.05</v>
      </c>
      <c r="AJ88" s="196">
        <v>0</v>
      </c>
      <c r="AK88" s="196">
        <v>9.01</v>
      </c>
      <c r="AL88" s="196">
        <v>0</v>
      </c>
      <c r="AM88" s="196">
        <v>0</v>
      </c>
      <c r="AN88" s="196">
        <v>0</v>
      </c>
      <c r="AO88" s="196">
        <v>227.25</v>
      </c>
      <c r="AP88" s="196">
        <v>0</v>
      </c>
      <c r="AQ88" s="196">
        <v>0</v>
      </c>
      <c r="AR88" s="196">
        <v>7.87</v>
      </c>
      <c r="AS88" s="196">
        <v>17.82</v>
      </c>
      <c r="AT88" s="196">
        <v>23.38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43.52</v>
      </c>
      <c r="L89" s="196">
        <v>43.23</v>
      </c>
      <c r="M89" s="196">
        <v>0</v>
      </c>
      <c r="N89" s="196">
        <v>1.0900000000000001</v>
      </c>
      <c r="O89" s="196">
        <v>1.81</v>
      </c>
      <c r="P89" s="196">
        <v>2.2000000000000002</v>
      </c>
      <c r="Q89" s="196">
        <v>1.74</v>
      </c>
      <c r="R89" s="196">
        <v>0.38</v>
      </c>
      <c r="S89" s="196">
        <v>4.55</v>
      </c>
      <c r="T89" s="196">
        <v>0</v>
      </c>
      <c r="U89" s="196">
        <v>11.88</v>
      </c>
      <c r="V89" s="196">
        <v>0.19</v>
      </c>
      <c r="W89" s="196">
        <v>0.41</v>
      </c>
      <c r="X89" s="196">
        <v>1.35</v>
      </c>
      <c r="Y89" s="196">
        <v>0</v>
      </c>
      <c r="Z89" s="196">
        <v>2.54</v>
      </c>
      <c r="AA89" s="196">
        <v>0.82</v>
      </c>
      <c r="AB89" s="196">
        <v>0</v>
      </c>
      <c r="AC89" s="196">
        <v>0.97</v>
      </c>
      <c r="AD89" s="196">
        <v>6.82</v>
      </c>
      <c r="AE89" s="196">
        <v>0</v>
      </c>
      <c r="AF89" s="196">
        <v>0</v>
      </c>
      <c r="AG89" s="196">
        <v>42.59</v>
      </c>
      <c r="AH89" s="196">
        <v>0</v>
      </c>
      <c r="AI89" s="196">
        <v>12.05</v>
      </c>
      <c r="AJ89" s="196">
        <v>0</v>
      </c>
      <c r="AK89" s="196">
        <v>9.01</v>
      </c>
      <c r="AL89" s="196">
        <v>0</v>
      </c>
      <c r="AM89" s="196">
        <v>0</v>
      </c>
      <c r="AN89" s="196">
        <v>0</v>
      </c>
      <c r="AO89" s="196">
        <v>227.25</v>
      </c>
      <c r="AP89" s="196">
        <v>0</v>
      </c>
      <c r="AQ89" s="196">
        <v>0</v>
      </c>
      <c r="AR89" s="196">
        <v>7.87</v>
      </c>
      <c r="AS89" s="196">
        <v>17.850000000000001</v>
      </c>
      <c r="AT89" s="196">
        <v>23.38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43.52</v>
      </c>
      <c r="L90" s="196">
        <v>43.23</v>
      </c>
      <c r="M90" s="196">
        <v>0</v>
      </c>
      <c r="N90" s="196">
        <v>1.0900000000000001</v>
      </c>
      <c r="O90" s="196">
        <v>1.81</v>
      </c>
      <c r="P90" s="196">
        <v>2.2000000000000002</v>
      </c>
      <c r="Q90" s="196">
        <v>1.74</v>
      </c>
      <c r="R90" s="196">
        <v>0.38</v>
      </c>
      <c r="S90" s="196">
        <v>4.55</v>
      </c>
      <c r="T90" s="196">
        <v>0</v>
      </c>
      <c r="U90" s="196">
        <v>11.88</v>
      </c>
      <c r="V90" s="196">
        <v>0.19</v>
      </c>
      <c r="W90" s="196">
        <v>0.41</v>
      </c>
      <c r="X90" s="196">
        <v>1.35</v>
      </c>
      <c r="Y90" s="196">
        <v>0</v>
      </c>
      <c r="Z90" s="196">
        <v>2.54</v>
      </c>
      <c r="AA90" s="196">
        <v>0.82</v>
      </c>
      <c r="AB90" s="196">
        <v>0</v>
      </c>
      <c r="AC90" s="196">
        <v>0.97</v>
      </c>
      <c r="AD90" s="196">
        <v>6.82</v>
      </c>
      <c r="AE90" s="196">
        <v>0</v>
      </c>
      <c r="AF90" s="196">
        <v>0</v>
      </c>
      <c r="AG90" s="196">
        <v>42.59</v>
      </c>
      <c r="AH90" s="196">
        <v>0</v>
      </c>
      <c r="AI90" s="196">
        <v>12.05</v>
      </c>
      <c r="AJ90" s="196">
        <v>0</v>
      </c>
      <c r="AK90" s="196">
        <v>9.01</v>
      </c>
      <c r="AL90" s="196">
        <v>0</v>
      </c>
      <c r="AM90" s="196">
        <v>0</v>
      </c>
      <c r="AN90" s="196">
        <v>0</v>
      </c>
      <c r="AO90" s="196">
        <v>227.25</v>
      </c>
      <c r="AP90" s="196">
        <v>0</v>
      </c>
      <c r="AQ90" s="196">
        <v>0</v>
      </c>
      <c r="AR90" s="196">
        <v>7.87</v>
      </c>
      <c r="AS90" s="196">
        <v>17.850000000000001</v>
      </c>
      <c r="AT90" s="196">
        <v>23.38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45.61</v>
      </c>
      <c r="L91" s="196">
        <v>43.23</v>
      </c>
      <c r="M91" s="196">
        <v>0</v>
      </c>
      <c r="N91" s="196">
        <v>1.0900000000000001</v>
      </c>
      <c r="O91" s="196">
        <v>1.81</v>
      </c>
      <c r="P91" s="196">
        <v>2.2000000000000002</v>
      </c>
      <c r="Q91" s="196">
        <v>1.74</v>
      </c>
      <c r="R91" s="196">
        <v>7.36</v>
      </c>
      <c r="S91" s="196">
        <v>4.55</v>
      </c>
      <c r="T91" s="196">
        <v>0</v>
      </c>
      <c r="U91" s="196">
        <v>11.88</v>
      </c>
      <c r="V91" s="196">
        <v>3.32</v>
      </c>
      <c r="W91" s="196">
        <v>0.41</v>
      </c>
      <c r="X91" s="196">
        <v>1.35</v>
      </c>
      <c r="Y91" s="196">
        <v>0</v>
      </c>
      <c r="Z91" s="196">
        <v>2.54</v>
      </c>
      <c r="AA91" s="196">
        <v>0.82</v>
      </c>
      <c r="AB91" s="196">
        <v>0</v>
      </c>
      <c r="AC91" s="196">
        <v>1.25</v>
      </c>
      <c r="AD91" s="196">
        <v>6.82</v>
      </c>
      <c r="AE91" s="196">
        <v>0</v>
      </c>
      <c r="AF91" s="196">
        <v>0</v>
      </c>
      <c r="AG91" s="196">
        <v>42.59</v>
      </c>
      <c r="AH91" s="196">
        <v>0</v>
      </c>
      <c r="AI91" s="196">
        <v>12.05</v>
      </c>
      <c r="AJ91" s="196">
        <v>0</v>
      </c>
      <c r="AK91" s="196">
        <v>9.01</v>
      </c>
      <c r="AL91" s="196">
        <v>0</v>
      </c>
      <c r="AM91" s="196">
        <v>0</v>
      </c>
      <c r="AN91" s="196">
        <v>0</v>
      </c>
      <c r="AO91" s="196">
        <v>227.25</v>
      </c>
      <c r="AP91" s="196">
        <v>0</v>
      </c>
      <c r="AQ91" s="196">
        <v>0</v>
      </c>
      <c r="AR91" s="196">
        <v>7.87</v>
      </c>
      <c r="AS91" s="196">
        <v>17.850000000000001</v>
      </c>
      <c r="AT91" s="196">
        <v>23.38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44.81</v>
      </c>
      <c r="L92" s="196">
        <v>43.23</v>
      </c>
      <c r="M92" s="196">
        <v>0</v>
      </c>
      <c r="N92" s="196">
        <v>1.0900000000000001</v>
      </c>
      <c r="O92" s="196">
        <v>1.81</v>
      </c>
      <c r="P92" s="196">
        <v>2.2000000000000002</v>
      </c>
      <c r="Q92" s="196">
        <v>1.74</v>
      </c>
      <c r="R92" s="196">
        <v>10.77</v>
      </c>
      <c r="S92" s="196">
        <v>4.55</v>
      </c>
      <c r="T92" s="196">
        <v>0</v>
      </c>
      <c r="U92" s="196">
        <v>11.88</v>
      </c>
      <c r="V92" s="196">
        <v>5.27</v>
      </c>
      <c r="W92" s="196">
        <v>0.41</v>
      </c>
      <c r="X92" s="196">
        <v>1.35</v>
      </c>
      <c r="Y92" s="196">
        <v>0</v>
      </c>
      <c r="Z92" s="196">
        <v>2.54</v>
      </c>
      <c r="AA92" s="196">
        <v>0.82</v>
      </c>
      <c r="AB92" s="196">
        <v>0</v>
      </c>
      <c r="AC92" s="196">
        <v>1.25</v>
      </c>
      <c r="AD92" s="196">
        <v>6.82</v>
      </c>
      <c r="AE92" s="196">
        <v>0</v>
      </c>
      <c r="AF92" s="196">
        <v>0</v>
      </c>
      <c r="AG92" s="196">
        <v>42.59</v>
      </c>
      <c r="AH92" s="196">
        <v>0</v>
      </c>
      <c r="AI92" s="196">
        <v>12.05</v>
      </c>
      <c r="AJ92" s="196">
        <v>0</v>
      </c>
      <c r="AK92" s="196">
        <v>9.01</v>
      </c>
      <c r="AL92" s="196">
        <v>0</v>
      </c>
      <c r="AM92" s="196">
        <v>0</v>
      </c>
      <c r="AN92" s="196">
        <v>0</v>
      </c>
      <c r="AO92" s="196">
        <v>227.25</v>
      </c>
      <c r="AP92" s="196">
        <v>0</v>
      </c>
      <c r="AQ92" s="196">
        <v>0</v>
      </c>
      <c r="AR92" s="196">
        <v>7.87</v>
      </c>
      <c r="AS92" s="196">
        <v>17.850000000000001</v>
      </c>
      <c r="AT92" s="196">
        <v>23.38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44.91</v>
      </c>
      <c r="L93" s="196">
        <v>43.23</v>
      </c>
      <c r="M93" s="196">
        <v>0</v>
      </c>
      <c r="N93" s="196">
        <v>1.0900000000000001</v>
      </c>
      <c r="O93" s="196">
        <v>1.81</v>
      </c>
      <c r="P93" s="196">
        <v>2.2000000000000002</v>
      </c>
      <c r="Q93" s="196">
        <v>1.74</v>
      </c>
      <c r="R93" s="196">
        <v>10.77</v>
      </c>
      <c r="S93" s="196">
        <v>4.55</v>
      </c>
      <c r="T93" s="196">
        <v>0</v>
      </c>
      <c r="U93" s="196">
        <v>11.88</v>
      </c>
      <c r="V93" s="196">
        <v>5.27</v>
      </c>
      <c r="W93" s="196">
        <v>0.41</v>
      </c>
      <c r="X93" s="196">
        <v>1.35</v>
      </c>
      <c r="Y93" s="196">
        <v>0</v>
      </c>
      <c r="Z93" s="196">
        <v>2.54</v>
      </c>
      <c r="AA93" s="196">
        <v>13.27</v>
      </c>
      <c r="AB93" s="196">
        <v>0</v>
      </c>
      <c r="AC93" s="196">
        <v>0.97</v>
      </c>
      <c r="AD93" s="196">
        <v>6.82</v>
      </c>
      <c r="AE93" s="196">
        <v>0</v>
      </c>
      <c r="AF93" s="196">
        <v>0</v>
      </c>
      <c r="AG93" s="196">
        <v>42.59</v>
      </c>
      <c r="AH93" s="196">
        <v>0</v>
      </c>
      <c r="AI93" s="196">
        <v>12.05</v>
      </c>
      <c r="AJ93" s="196">
        <v>0</v>
      </c>
      <c r="AK93" s="196">
        <v>9.01</v>
      </c>
      <c r="AL93" s="196">
        <v>0</v>
      </c>
      <c r="AM93" s="196">
        <v>0</v>
      </c>
      <c r="AN93" s="196">
        <v>0</v>
      </c>
      <c r="AO93" s="196">
        <v>227.25</v>
      </c>
      <c r="AP93" s="196">
        <v>0</v>
      </c>
      <c r="AQ93" s="196">
        <v>0</v>
      </c>
      <c r="AR93" s="196">
        <v>7.87</v>
      </c>
      <c r="AS93" s="196">
        <v>17.850000000000001</v>
      </c>
      <c r="AT93" s="196">
        <v>23.38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44.9</v>
      </c>
      <c r="L94" s="196">
        <v>43.23</v>
      </c>
      <c r="M94" s="196">
        <v>0</v>
      </c>
      <c r="N94" s="196">
        <v>1.0900000000000001</v>
      </c>
      <c r="O94" s="196">
        <v>1.81</v>
      </c>
      <c r="P94" s="196">
        <v>2.2000000000000002</v>
      </c>
      <c r="Q94" s="196">
        <v>1.74</v>
      </c>
      <c r="R94" s="196">
        <v>10.77</v>
      </c>
      <c r="S94" s="196">
        <v>4.55</v>
      </c>
      <c r="T94" s="196">
        <v>0</v>
      </c>
      <c r="U94" s="196">
        <v>11.88</v>
      </c>
      <c r="V94" s="196">
        <v>5.27</v>
      </c>
      <c r="W94" s="196">
        <v>0.41</v>
      </c>
      <c r="X94" s="196">
        <v>1.35</v>
      </c>
      <c r="Y94" s="196">
        <v>0</v>
      </c>
      <c r="Z94" s="196">
        <v>2.54</v>
      </c>
      <c r="AA94" s="196">
        <v>13.27</v>
      </c>
      <c r="AB94" s="196">
        <v>0</v>
      </c>
      <c r="AC94" s="196">
        <v>0.97</v>
      </c>
      <c r="AD94" s="196">
        <v>6.82</v>
      </c>
      <c r="AE94" s="196">
        <v>0</v>
      </c>
      <c r="AF94" s="196">
        <v>0</v>
      </c>
      <c r="AG94" s="196">
        <v>42.59</v>
      </c>
      <c r="AH94" s="196">
        <v>0</v>
      </c>
      <c r="AI94" s="196">
        <v>12.05</v>
      </c>
      <c r="AJ94" s="196">
        <v>0</v>
      </c>
      <c r="AK94" s="196">
        <v>9.01</v>
      </c>
      <c r="AL94" s="196">
        <v>0</v>
      </c>
      <c r="AM94" s="196">
        <v>0</v>
      </c>
      <c r="AN94" s="196">
        <v>0</v>
      </c>
      <c r="AO94" s="196">
        <v>227.25</v>
      </c>
      <c r="AP94" s="196">
        <v>0</v>
      </c>
      <c r="AQ94" s="196">
        <v>0</v>
      </c>
      <c r="AR94" s="196">
        <v>7.87</v>
      </c>
      <c r="AS94" s="196">
        <v>17.850000000000001</v>
      </c>
      <c r="AT94" s="196">
        <v>23.38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44.91</v>
      </c>
      <c r="L95" s="196">
        <v>43.23</v>
      </c>
      <c r="M95" s="196">
        <v>0</v>
      </c>
      <c r="N95" s="196">
        <v>1.0900000000000001</v>
      </c>
      <c r="O95" s="196">
        <v>1.81</v>
      </c>
      <c r="P95" s="196">
        <v>2.2000000000000002</v>
      </c>
      <c r="Q95" s="196">
        <v>1.74</v>
      </c>
      <c r="R95" s="196">
        <v>10.77</v>
      </c>
      <c r="S95" s="196">
        <v>4.55</v>
      </c>
      <c r="T95" s="196">
        <v>0</v>
      </c>
      <c r="U95" s="196">
        <v>11.88</v>
      </c>
      <c r="V95" s="196">
        <v>5.27</v>
      </c>
      <c r="W95" s="196">
        <v>0.41</v>
      </c>
      <c r="X95" s="196">
        <v>1.35</v>
      </c>
      <c r="Y95" s="196">
        <v>0</v>
      </c>
      <c r="Z95" s="196">
        <v>2.54</v>
      </c>
      <c r="AA95" s="196">
        <v>13.27</v>
      </c>
      <c r="AB95" s="196">
        <v>0</v>
      </c>
      <c r="AC95" s="196">
        <v>0.97</v>
      </c>
      <c r="AD95" s="196">
        <v>6.82</v>
      </c>
      <c r="AE95" s="196">
        <v>0</v>
      </c>
      <c r="AF95" s="196">
        <v>0</v>
      </c>
      <c r="AG95" s="196">
        <v>42.59</v>
      </c>
      <c r="AH95" s="196">
        <v>0</v>
      </c>
      <c r="AI95" s="196">
        <v>12.05</v>
      </c>
      <c r="AJ95" s="196">
        <v>0</v>
      </c>
      <c r="AK95" s="196">
        <v>9.01</v>
      </c>
      <c r="AL95" s="196">
        <v>0</v>
      </c>
      <c r="AM95" s="196">
        <v>0</v>
      </c>
      <c r="AN95" s="196">
        <v>0</v>
      </c>
      <c r="AO95" s="196">
        <v>227.25</v>
      </c>
      <c r="AP95" s="196">
        <v>0</v>
      </c>
      <c r="AQ95" s="196">
        <v>0</v>
      </c>
      <c r="AR95" s="196">
        <v>7.87</v>
      </c>
      <c r="AS95" s="196">
        <v>17.850000000000001</v>
      </c>
      <c r="AT95" s="196">
        <v>23.38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44.91</v>
      </c>
      <c r="L96" s="196">
        <v>43.23</v>
      </c>
      <c r="M96" s="196">
        <v>0</v>
      </c>
      <c r="N96" s="196">
        <v>1.0900000000000001</v>
      </c>
      <c r="O96" s="196">
        <v>1.81</v>
      </c>
      <c r="P96" s="196">
        <v>2.2000000000000002</v>
      </c>
      <c r="Q96" s="196">
        <v>1.74</v>
      </c>
      <c r="R96" s="196">
        <v>10.77</v>
      </c>
      <c r="S96" s="196">
        <v>4.55</v>
      </c>
      <c r="T96" s="196">
        <v>0</v>
      </c>
      <c r="U96" s="196">
        <v>11.88</v>
      </c>
      <c r="V96" s="196">
        <v>5.27</v>
      </c>
      <c r="W96" s="196">
        <v>0.41</v>
      </c>
      <c r="X96" s="196">
        <v>1.35</v>
      </c>
      <c r="Y96" s="196">
        <v>0</v>
      </c>
      <c r="Z96" s="196">
        <v>27.3</v>
      </c>
      <c r="AA96" s="196">
        <v>13.27</v>
      </c>
      <c r="AB96" s="196">
        <v>0</v>
      </c>
      <c r="AC96" s="196">
        <v>0.97</v>
      </c>
      <c r="AD96" s="196">
        <v>6.82</v>
      </c>
      <c r="AE96" s="196">
        <v>0</v>
      </c>
      <c r="AF96" s="196">
        <v>0</v>
      </c>
      <c r="AG96" s="196">
        <v>42.59</v>
      </c>
      <c r="AH96" s="196">
        <v>0</v>
      </c>
      <c r="AI96" s="196">
        <v>12.05</v>
      </c>
      <c r="AJ96" s="196">
        <v>0</v>
      </c>
      <c r="AK96" s="196">
        <v>9.01</v>
      </c>
      <c r="AL96" s="196">
        <v>0</v>
      </c>
      <c r="AM96" s="196">
        <v>0</v>
      </c>
      <c r="AN96" s="196">
        <v>0</v>
      </c>
      <c r="AO96" s="196">
        <v>227.25</v>
      </c>
      <c r="AP96" s="196">
        <v>0</v>
      </c>
      <c r="AQ96" s="196">
        <v>0</v>
      </c>
      <c r="AR96" s="196">
        <v>7.87</v>
      </c>
      <c r="AS96" s="196">
        <v>17.850000000000001</v>
      </c>
      <c r="AT96" s="196">
        <v>23.38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44.91</v>
      </c>
      <c r="L97" s="196">
        <v>43.23</v>
      </c>
      <c r="M97" s="196">
        <v>0</v>
      </c>
      <c r="N97" s="196">
        <v>1.0900000000000001</v>
      </c>
      <c r="O97" s="196">
        <v>1.81</v>
      </c>
      <c r="P97" s="196">
        <v>2.2000000000000002</v>
      </c>
      <c r="Q97" s="196">
        <v>1.74</v>
      </c>
      <c r="R97" s="196">
        <v>10.77</v>
      </c>
      <c r="S97" s="196">
        <v>4.55</v>
      </c>
      <c r="T97" s="196">
        <v>0</v>
      </c>
      <c r="U97" s="196">
        <v>11.88</v>
      </c>
      <c r="V97" s="196">
        <v>5.27</v>
      </c>
      <c r="W97" s="196">
        <v>0.41</v>
      </c>
      <c r="X97" s="196">
        <v>1.35</v>
      </c>
      <c r="Y97" s="196">
        <v>0</v>
      </c>
      <c r="Z97" s="196">
        <v>38.869999999999997</v>
      </c>
      <c r="AA97" s="196">
        <v>13.27</v>
      </c>
      <c r="AB97" s="196">
        <v>0</v>
      </c>
      <c r="AC97" s="196">
        <v>0.97</v>
      </c>
      <c r="AD97" s="196">
        <v>6.82</v>
      </c>
      <c r="AE97" s="196">
        <v>0</v>
      </c>
      <c r="AF97" s="196">
        <v>0</v>
      </c>
      <c r="AG97" s="196">
        <v>42.59</v>
      </c>
      <c r="AH97" s="196">
        <v>0</v>
      </c>
      <c r="AI97" s="196">
        <v>12.05</v>
      </c>
      <c r="AJ97" s="196">
        <v>0</v>
      </c>
      <c r="AK97" s="196">
        <v>9.01</v>
      </c>
      <c r="AL97" s="196">
        <v>0</v>
      </c>
      <c r="AM97" s="196">
        <v>0</v>
      </c>
      <c r="AN97" s="196">
        <v>0</v>
      </c>
      <c r="AO97" s="196">
        <v>227.25</v>
      </c>
      <c r="AP97" s="196">
        <v>0</v>
      </c>
      <c r="AQ97" s="196">
        <v>0</v>
      </c>
      <c r="AR97" s="196">
        <v>7.87</v>
      </c>
      <c r="AS97" s="196">
        <v>17.850000000000001</v>
      </c>
      <c r="AT97" s="196">
        <v>23.38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44.91</v>
      </c>
      <c r="L98" s="196">
        <v>43.23</v>
      </c>
      <c r="M98" s="196">
        <v>0</v>
      </c>
      <c r="N98" s="196">
        <v>1.0900000000000001</v>
      </c>
      <c r="O98" s="196">
        <v>1.81</v>
      </c>
      <c r="P98" s="196">
        <v>2.2000000000000002</v>
      </c>
      <c r="Q98" s="196">
        <v>1.74</v>
      </c>
      <c r="R98" s="196">
        <v>10.77</v>
      </c>
      <c r="S98" s="196">
        <v>4.55</v>
      </c>
      <c r="T98" s="196">
        <v>0</v>
      </c>
      <c r="U98" s="196">
        <v>11.88</v>
      </c>
      <c r="V98" s="196">
        <v>5.27</v>
      </c>
      <c r="W98" s="196">
        <v>0.41</v>
      </c>
      <c r="X98" s="196">
        <v>1.35</v>
      </c>
      <c r="Y98" s="196">
        <v>0</v>
      </c>
      <c r="Z98" s="196">
        <v>38.869999999999997</v>
      </c>
      <c r="AA98" s="196">
        <v>13.27</v>
      </c>
      <c r="AB98" s="196">
        <v>0</v>
      </c>
      <c r="AC98" s="196">
        <v>0.97</v>
      </c>
      <c r="AD98" s="196">
        <v>6.82</v>
      </c>
      <c r="AE98" s="196">
        <v>0</v>
      </c>
      <c r="AF98" s="196">
        <v>0</v>
      </c>
      <c r="AG98" s="196">
        <v>42.59</v>
      </c>
      <c r="AH98" s="196">
        <v>0</v>
      </c>
      <c r="AI98" s="196">
        <v>12.05</v>
      </c>
      <c r="AJ98" s="196">
        <v>0</v>
      </c>
      <c r="AK98" s="196">
        <v>9.01</v>
      </c>
      <c r="AL98" s="196">
        <v>0</v>
      </c>
      <c r="AM98" s="196">
        <v>0</v>
      </c>
      <c r="AN98" s="196">
        <v>0</v>
      </c>
      <c r="AO98" s="196">
        <v>227.25</v>
      </c>
      <c r="AP98" s="196">
        <v>0</v>
      </c>
      <c r="AQ98" s="196">
        <v>0</v>
      </c>
      <c r="AR98" s="196">
        <v>7.87</v>
      </c>
      <c r="AS98" s="196">
        <v>17.850000000000001</v>
      </c>
      <c r="AT98" s="196">
        <v>23.38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0.45417750000000079</v>
      </c>
      <c r="L99">
        <f t="shared" si="0"/>
        <v>0.73302000000000034</v>
      </c>
      <c r="M99">
        <f t="shared" si="0"/>
        <v>0</v>
      </c>
      <c r="N99">
        <f t="shared" si="0"/>
        <v>2.6160000000000058E-2</v>
      </c>
      <c r="O99">
        <f t="shared" si="0"/>
        <v>4.3440000000000041E-2</v>
      </c>
      <c r="P99">
        <f t="shared" si="0"/>
        <v>5.2799999999999916E-2</v>
      </c>
      <c r="Q99">
        <f t="shared" si="0"/>
        <v>4.2222499999999996E-2</v>
      </c>
      <c r="R99">
        <f t="shared" si="0"/>
        <v>5.9874999999999817E-2</v>
      </c>
      <c r="S99">
        <f t="shared" si="0"/>
        <v>9.4702500000000051E-2</v>
      </c>
      <c r="T99">
        <f t="shared" si="0"/>
        <v>0</v>
      </c>
      <c r="U99">
        <f t="shared" si="0"/>
        <v>0.28512000000000015</v>
      </c>
      <c r="V99">
        <f t="shared" si="0"/>
        <v>4.1674999999999962E-2</v>
      </c>
      <c r="W99">
        <f t="shared" si="0"/>
        <v>2.0802499999999936E-2</v>
      </c>
      <c r="X99">
        <f t="shared" si="0"/>
        <v>8.1370000000000275E-2</v>
      </c>
      <c r="Y99">
        <f t="shared" si="0"/>
        <v>0</v>
      </c>
      <c r="Z99">
        <f t="shared" si="0"/>
        <v>0.21866499999999933</v>
      </c>
      <c r="AA99">
        <f t="shared" si="0"/>
        <v>0.11043749999999986</v>
      </c>
      <c r="AB99">
        <f t="shared" si="0"/>
        <v>0</v>
      </c>
      <c r="AC99">
        <f t="shared" si="0"/>
        <v>2.7719999999999984E-2</v>
      </c>
      <c r="AD99">
        <f t="shared" si="0"/>
        <v>0.16368000000000016</v>
      </c>
      <c r="AE99">
        <f t="shared" si="0"/>
        <v>0</v>
      </c>
      <c r="AF99">
        <f t="shared" si="0"/>
        <v>0</v>
      </c>
      <c r="AG99">
        <f t="shared" si="0"/>
        <v>1.0221600000000013</v>
      </c>
      <c r="AH99">
        <f t="shared" si="0"/>
        <v>0</v>
      </c>
      <c r="AI99">
        <f t="shared" si="0"/>
        <v>0.28919999999999946</v>
      </c>
      <c r="AJ99">
        <f t="shared" si="0"/>
        <v>0</v>
      </c>
      <c r="AK99">
        <f t="shared" si="0"/>
        <v>0.17264250000000014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5.4269999999999996</v>
      </c>
      <c r="AP99">
        <f t="shared" si="0"/>
        <v>0</v>
      </c>
      <c r="AQ99">
        <f t="shared" si="0"/>
        <v>0</v>
      </c>
      <c r="AR99">
        <f t="shared" si="0"/>
        <v>0.18608750000000029</v>
      </c>
      <c r="AS99">
        <f t="shared" si="0"/>
        <v>0.42704999999999999</v>
      </c>
      <c r="AT99">
        <f t="shared" si="0"/>
        <v>0.5231600000000004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45254</v>
      </c>
      <c r="B1" s="96" t="s">
        <v>270</v>
      </c>
      <c r="C1" s="96"/>
      <c r="D1" s="96"/>
      <c r="E1" s="96"/>
      <c r="F1" s="96"/>
      <c r="G1" s="97"/>
    </row>
    <row r="2" spans="1:7" ht="13.5" thickBot="1">
      <c r="A2" s="100"/>
      <c r="B2" s="104" t="s">
        <v>145</v>
      </c>
      <c r="C2" s="104" t="s">
        <v>146</v>
      </c>
      <c r="D2" s="104" t="s">
        <v>147</v>
      </c>
      <c r="E2" s="104" t="s">
        <v>148</v>
      </c>
      <c r="F2" s="104" t="s">
        <v>149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0</v>
      </c>
      <c r="C19" s="94">
        <f>'IDT-1 Calculation'!DG19</f>
        <v>0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0</v>
      </c>
      <c r="C20" s="94">
        <f>'IDT-1 Calculation'!DG20</f>
        <v>0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0</v>
      </c>
      <c r="C21" s="94">
        <f>'IDT-1 Calculation'!DG21</f>
        <v>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0</v>
      </c>
      <c r="C22" s="94">
        <f>'IDT-1 Calculation'!DG22</f>
        <v>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0</v>
      </c>
      <c r="C23" s="94">
        <f>'IDT-1 Calculation'!DG23</f>
        <v>0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0</v>
      </c>
      <c r="C24" s="94">
        <f>'IDT-1 Calculation'!DG24</f>
        <v>0</v>
      </c>
      <c r="D24" s="94">
        <f>'IDT-1 Calculation'!DH24</f>
        <v>0</v>
      </c>
      <c r="E24" s="94">
        <f>'IDT-1 Calculation'!DI24</f>
        <v>0</v>
      </c>
      <c r="F24" s="94">
        <f>'IDT-1 Calculation'!DJ24</f>
        <v>0</v>
      </c>
      <c r="G24" s="99">
        <f t="shared" si="0"/>
        <v>0</v>
      </c>
    </row>
    <row r="25" spans="1:7">
      <c r="A25" s="98" t="s">
        <v>67</v>
      </c>
      <c r="B25" s="94">
        <f>'IDT-1 Calculation'!DF25</f>
        <v>0</v>
      </c>
      <c r="C25" s="94">
        <f>'IDT-1 Calculation'!DG25</f>
        <v>0</v>
      </c>
      <c r="D25" s="94">
        <f>'IDT-1 Calculation'!DH25</f>
        <v>0</v>
      </c>
      <c r="E25" s="94">
        <f>'IDT-1 Calculation'!DI25</f>
        <v>0</v>
      </c>
      <c r="F25" s="94">
        <f>'IDT-1 Calculation'!DJ25</f>
        <v>0</v>
      </c>
      <c r="G25" s="99">
        <f t="shared" si="0"/>
        <v>0</v>
      </c>
    </row>
    <row r="26" spans="1:7">
      <c r="A26" s="98" t="s">
        <v>68</v>
      </c>
      <c r="B26" s="94">
        <f>'IDT-1 Calculation'!DF26</f>
        <v>0</v>
      </c>
      <c r="C26" s="94">
        <f>'IDT-1 Calculation'!DG26</f>
        <v>0</v>
      </c>
      <c r="D26" s="94">
        <f>'IDT-1 Calculation'!DH26</f>
        <v>0</v>
      </c>
      <c r="E26" s="94">
        <f>'IDT-1 Calculation'!DI26</f>
        <v>0</v>
      </c>
      <c r="F26" s="94">
        <f>'IDT-1 Calculation'!DJ26</f>
        <v>0</v>
      </c>
      <c r="G26" s="99">
        <f t="shared" si="0"/>
        <v>0</v>
      </c>
    </row>
    <row r="27" spans="1:7">
      <c r="A27" s="98" t="s">
        <v>69</v>
      </c>
      <c r="B27" s="94">
        <f>'IDT-1 Calculation'!DF27</f>
        <v>0</v>
      </c>
      <c r="C27" s="94">
        <f>'IDT-1 Calculation'!DG27</f>
        <v>0</v>
      </c>
      <c r="D27" s="94">
        <f>'IDT-1 Calculation'!DH27</f>
        <v>0</v>
      </c>
      <c r="E27" s="94">
        <f>'IDT-1 Calculation'!DI27</f>
        <v>0</v>
      </c>
      <c r="F27" s="94">
        <f>'IDT-1 Calculation'!DJ27</f>
        <v>0</v>
      </c>
      <c r="G27" s="99">
        <f t="shared" si="0"/>
        <v>0</v>
      </c>
    </row>
    <row r="28" spans="1:7">
      <c r="A28" s="98" t="s">
        <v>70</v>
      </c>
      <c r="B28" s="94">
        <f>'IDT-1 Calculation'!DF28</f>
        <v>24.425999999999998</v>
      </c>
      <c r="C28" s="94">
        <f>'IDT-1 Calculation'!DG28</f>
        <v>15.134</v>
      </c>
      <c r="D28" s="94">
        <f>'IDT-1 Calculation'!DH28</f>
        <v>0</v>
      </c>
      <c r="E28" s="94">
        <f>'IDT-1 Calculation'!DI28</f>
        <v>0</v>
      </c>
      <c r="F28" s="94">
        <f>'IDT-1 Calculation'!DJ28</f>
        <v>-39.56</v>
      </c>
      <c r="G28" s="99">
        <f t="shared" si="0"/>
        <v>0</v>
      </c>
    </row>
    <row r="29" spans="1:7">
      <c r="A29" s="98" t="s">
        <v>71</v>
      </c>
      <c r="B29" s="94">
        <f>'IDT-1 Calculation'!DF29</f>
        <v>0</v>
      </c>
      <c r="C29" s="94">
        <f>'IDT-1 Calculation'!DG29</f>
        <v>0</v>
      </c>
      <c r="D29" s="94">
        <f>'IDT-1 Calculation'!DH29</f>
        <v>0</v>
      </c>
      <c r="E29" s="94">
        <f>'IDT-1 Calculation'!DI29</f>
        <v>0</v>
      </c>
      <c r="F29" s="94">
        <f>'IDT-1 Calculation'!DJ29</f>
        <v>0</v>
      </c>
      <c r="G29" s="99">
        <f t="shared" si="0"/>
        <v>0</v>
      </c>
    </row>
    <row r="30" spans="1:7">
      <c r="A30" s="98" t="s">
        <v>72</v>
      </c>
      <c r="B30" s="94">
        <f>'IDT-1 Calculation'!DF30</f>
        <v>64.852999999999994</v>
      </c>
      <c r="C30" s="94">
        <f>'IDT-1 Calculation'!DG30</f>
        <v>40.183</v>
      </c>
      <c r="D30" s="94">
        <f>'IDT-1 Calculation'!DH30</f>
        <v>0</v>
      </c>
      <c r="E30" s="94">
        <f>'IDT-1 Calculation'!DI30</f>
        <v>0</v>
      </c>
      <c r="F30" s="94">
        <f>'IDT-1 Calculation'!DJ30</f>
        <v>-105.036</v>
      </c>
      <c r="G30" s="99">
        <f t="shared" si="0"/>
        <v>0</v>
      </c>
    </row>
    <row r="31" spans="1:7">
      <c r="A31" s="98" t="s">
        <v>73</v>
      </c>
      <c r="B31" s="94">
        <f>'IDT-1 Calculation'!DF31</f>
        <v>57.314999999999998</v>
      </c>
      <c r="C31" s="94">
        <f>'IDT-1 Calculation'!DG31</f>
        <v>35.512</v>
      </c>
      <c r="D31" s="94">
        <f>'IDT-1 Calculation'!DH31</f>
        <v>0</v>
      </c>
      <c r="E31" s="94">
        <f>'IDT-1 Calculation'!DI31</f>
        <v>0</v>
      </c>
      <c r="F31" s="94">
        <f>'IDT-1 Calculation'!DJ31</f>
        <v>-92.826999999999998</v>
      </c>
      <c r="G31" s="99">
        <f t="shared" si="0"/>
        <v>0</v>
      </c>
    </row>
    <row r="32" spans="1:7">
      <c r="A32" s="98" t="s">
        <v>74</v>
      </c>
      <c r="B32" s="94">
        <f>'IDT-1 Calculation'!DF32</f>
        <v>55.674999999999997</v>
      </c>
      <c r="C32" s="94">
        <f>'IDT-1 Calculation'!DG32</f>
        <v>34.496000000000002</v>
      </c>
      <c r="D32" s="94">
        <f>'IDT-1 Calculation'!DH32</f>
        <v>0</v>
      </c>
      <c r="E32" s="94">
        <f>'IDT-1 Calculation'!DI32</f>
        <v>0</v>
      </c>
      <c r="F32" s="94">
        <f>'IDT-1 Calculation'!DJ32</f>
        <v>-90.170999999999992</v>
      </c>
      <c r="G32" s="99">
        <f t="shared" si="0"/>
        <v>0</v>
      </c>
    </row>
    <row r="33" spans="1:7">
      <c r="A33" s="98" t="s">
        <v>75</v>
      </c>
      <c r="B33" s="94">
        <f>'IDT-1 Calculation'!DF33</f>
        <v>58.902999999999999</v>
      </c>
      <c r="C33" s="94">
        <f>'IDT-1 Calculation'!DG33</f>
        <v>36.496000000000002</v>
      </c>
      <c r="D33" s="94">
        <f>'IDT-1 Calculation'!DH33</f>
        <v>0</v>
      </c>
      <c r="E33" s="94">
        <f>'IDT-1 Calculation'!DI33</f>
        <v>0</v>
      </c>
      <c r="F33" s="94">
        <f>'IDT-1 Calculation'!DJ33</f>
        <v>-95.399000000000001</v>
      </c>
      <c r="G33" s="99">
        <f t="shared" si="0"/>
        <v>0</v>
      </c>
    </row>
    <row r="34" spans="1:7">
      <c r="A34" s="98" t="s">
        <v>76</v>
      </c>
      <c r="B34" s="94">
        <f>'IDT-1 Calculation'!DF34</f>
        <v>46.316000000000003</v>
      </c>
      <c r="C34" s="94">
        <f>'IDT-1 Calculation'!DG34</f>
        <v>28.696999999999999</v>
      </c>
      <c r="D34" s="94">
        <f>'IDT-1 Calculation'!DH34</f>
        <v>0</v>
      </c>
      <c r="E34" s="94">
        <f>'IDT-1 Calculation'!DI34</f>
        <v>0</v>
      </c>
      <c r="F34" s="94">
        <f>'IDT-1 Calculation'!DJ34</f>
        <v>-75.013000000000005</v>
      </c>
      <c r="G34" s="99">
        <f t="shared" si="0"/>
        <v>0</v>
      </c>
    </row>
    <row r="35" spans="1:7">
      <c r="A35" s="98" t="s">
        <v>77</v>
      </c>
      <c r="B35" s="94">
        <f>'IDT-1 Calculation'!DF35</f>
        <v>34.857999999999997</v>
      </c>
      <c r="C35" s="94">
        <f>'IDT-1 Calculation'!DG35</f>
        <v>21.597999999999999</v>
      </c>
      <c r="D35" s="94">
        <f>'IDT-1 Calculation'!DH35</f>
        <v>0</v>
      </c>
      <c r="E35" s="94">
        <f>'IDT-1 Calculation'!DI35</f>
        <v>0</v>
      </c>
      <c r="F35" s="94">
        <f>'IDT-1 Calculation'!DJ35</f>
        <v>-56.455999999999996</v>
      </c>
      <c r="G35" s="99">
        <f t="shared" si="0"/>
        <v>0</v>
      </c>
    </row>
    <row r="36" spans="1:7">
      <c r="A36" s="98" t="s">
        <v>78</v>
      </c>
      <c r="B36" s="94">
        <f>'IDT-1 Calculation'!DF36</f>
        <v>29.501000000000001</v>
      </c>
      <c r="C36" s="94">
        <f>'IDT-1 Calculation'!DG36</f>
        <v>18.277999999999999</v>
      </c>
      <c r="D36" s="94">
        <f>'IDT-1 Calculation'!DH36</f>
        <v>0</v>
      </c>
      <c r="E36" s="94">
        <f>'IDT-1 Calculation'!DI36</f>
        <v>0</v>
      </c>
      <c r="F36" s="94">
        <f>'IDT-1 Calculation'!DJ36</f>
        <v>-47.778999999999996</v>
      </c>
      <c r="G36" s="99">
        <f t="shared" si="0"/>
        <v>0</v>
      </c>
    </row>
    <row r="37" spans="1:7">
      <c r="A37" s="98" t="s">
        <v>79</v>
      </c>
      <c r="B37" s="94">
        <f>'IDT-1 Calculation'!DF37</f>
        <v>35.094999999999999</v>
      </c>
      <c r="C37" s="94">
        <f>'IDT-1 Calculation'!DG37</f>
        <v>21.745000000000001</v>
      </c>
      <c r="D37" s="94">
        <f>'IDT-1 Calculation'!DH37</f>
        <v>0</v>
      </c>
      <c r="E37" s="94">
        <f>'IDT-1 Calculation'!DI37</f>
        <v>0</v>
      </c>
      <c r="F37" s="94">
        <f>'IDT-1 Calculation'!DJ37</f>
        <v>-56.84</v>
      </c>
      <c r="G37" s="99">
        <f t="shared" si="0"/>
        <v>0</v>
      </c>
    </row>
    <row r="38" spans="1:7">
      <c r="A38" s="98" t="s">
        <v>80</v>
      </c>
      <c r="B38" s="94">
        <f>'IDT-1 Calculation'!DF38</f>
        <v>14</v>
      </c>
      <c r="C38" s="94">
        <f>'IDT-1 Calculation'!DG38</f>
        <v>30</v>
      </c>
      <c r="D38" s="94">
        <f>'IDT-1 Calculation'!DH38</f>
        <v>0</v>
      </c>
      <c r="E38" s="94">
        <f>'IDT-1 Calculation'!DI38</f>
        <v>0</v>
      </c>
      <c r="F38" s="94">
        <f>'IDT-1 Calculation'!DJ38</f>
        <v>-44</v>
      </c>
      <c r="G38" s="99">
        <f t="shared" si="0"/>
        <v>0</v>
      </c>
    </row>
    <row r="39" spans="1:7">
      <c r="A39" s="98" t="s">
        <v>81</v>
      </c>
      <c r="B39" s="94">
        <f>'IDT-1 Calculation'!DF39</f>
        <v>8</v>
      </c>
      <c r="C39" s="94">
        <f>'IDT-1 Calculation'!DG39</f>
        <v>30</v>
      </c>
      <c r="D39" s="94">
        <f>'IDT-1 Calculation'!DH39</f>
        <v>0</v>
      </c>
      <c r="E39" s="94">
        <f>'IDT-1 Calculation'!DI39</f>
        <v>0</v>
      </c>
      <c r="F39" s="94">
        <f>'IDT-1 Calculation'!DJ39</f>
        <v>-38</v>
      </c>
      <c r="G39" s="99">
        <f t="shared" si="0"/>
        <v>0</v>
      </c>
    </row>
    <row r="40" spans="1:7">
      <c r="A40" s="98" t="s">
        <v>82</v>
      </c>
      <c r="B40" s="94">
        <f>'IDT-1 Calculation'!DF40</f>
        <v>2.3559999999999999</v>
      </c>
      <c r="C40" s="94">
        <f>'IDT-1 Calculation'!DG40</f>
        <v>1.46</v>
      </c>
      <c r="D40" s="94">
        <f>'IDT-1 Calculation'!DH40</f>
        <v>0</v>
      </c>
      <c r="E40" s="94">
        <f>'IDT-1 Calculation'!DI40</f>
        <v>0</v>
      </c>
      <c r="F40" s="94">
        <f>'IDT-1 Calculation'!DJ40</f>
        <v>-3.8159999999999998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0</v>
      </c>
      <c r="C46" s="94">
        <f>'IDT-1 Calculation'!DG46</f>
        <v>0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0</v>
      </c>
      <c r="C47" s="94">
        <f>'IDT-1 Calculation'!DG47</f>
        <v>0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0</v>
      </c>
      <c r="C48" s="94">
        <f>'IDT-1 Calculation'!DG48</f>
        <v>0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0</v>
      </c>
      <c r="C49" s="94">
        <f>'IDT-1 Calculation'!DG49</f>
        <v>0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0</v>
      </c>
      <c r="C50" s="94">
        <f>'IDT-1 Calculation'!DG50</f>
        <v>0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0</v>
      </c>
      <c r="C51" s="94">
        <f>'IDT-1 Calculation'!DG51</f>
        <v>0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0</v>
      </c>
      <c r="C52" s="94">
        <f>'IDT-1 Calculation'!DG52</f>
        <v>0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0</v>
      </c>
      <c r="C53" s="94">
        <f>'IDT-1 Calculation'!DG53</f>
        <v>0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0</v>
      </c>
      <c r="C54" s="94">
        <f>'IDT-1 Calculation'!DG54</f>
        <v>0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0</v>
      </c>
      <c r="C55" s="94">
        <f>'IDT-1 Calculation'!DG55</f>
        <v>0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0</v>
      </c>
      <c r="C56" s="94">
        <f>'IDT-1 Calculation'!DG56</f>
        <v>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0</v>
      </c>
      <c r="C57" s="94">
        <f>'IDT-1 Calculation'!DG57</f>
        <v>0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0</v>
      </c>
      <c r="C58" s="94">
        <f>'IDT-1 Calculation'!DG58</f>
        <v>0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0</v>
      </c>
      <c r="C59" s="94">
        <f>'IDT-1 Calculation'!DG59</f>
        <v>0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0</v>
      </c>
      <c r="C60" s="94">
        <f>'IDT-1 Calculation'!DG60</f>
        <v>0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5.9690000000000003</v>
      </c>
      <c r="C78" s="94">
        <f>'IDT-1 Calculation'!DG78</f>
        <v>3.6989999999999998</v>
      </c>
      <c r="D78" s="94">
        <f>'IDT-1 Calculation'!DH78</f>
        <v>0</v>
      </c>
      <c r="E78" s="94">
        <f>'IDT-1 Calculation'!DI78</f>
        <v>0</v>
      </c>
      <c r="F78" s="94">
        <f>'IDT-1 Calculation'!DJ78</f>
        <v>-9.6679999999999993</v>
      </c>
      <c r="G78" s="99">
        <f t="shared" si="1"/>
        <v>0</v>
      </c>
    </row>
    <row r="79" spans="1:7">
      <c r="A79" s="98" t="s">
        <v>121</v>
      </c>
      <c r="B79" s="94">
        <f>'IDT-1 Calculation'!DF79</f>
        <v>14.359</v>
      </c>
      <c r="C79" s="94">
        <f>'IDT-1 Calculation'!DG79</f>
        <v>8.8970000000000002</v>
      </c>
      <c r="D79" s="94">
        <f>'IDT-1 Calculation'!DH79</f>
        <v>0</v>
      </c>
      <c r="E79" s="94">
        <f>'IDT-1 Calculation'!DI79</f>
        <v>0</v>
      </c>
      <c r="F79" s="94">
        <f>'IDT-1 Calculation'!DJ79</f>
        <v>-23.256</v>
      </c>
      <c r="G79" s="99">
        <f t="shared" si="1"/>
        <v>0</v>
      </c>
    </row>
    <row r="80" spans="1:7">
      <c r="A80" s="98" t="s">
        <v>122</v>
      </c>
      <c r="B80" s="94">
        <f>'IDT-1 Calculation'!DF80</f>
        <v>19.940999999999999</v>
      </c>
      <c r="C80" s="94">
        <f>'IDT-1 Calculation'!DG80</f>
        <v>12.356</v>
      </c>
      <c r="D80" s="94">
        <f>'IDT-1 Calculation'!DH80</f>
        <v>0</v>
      </c>
      <c r="E80" s="94">
        <f>'IDT-1 Calculation'!DI80</f>
        <v>0</v>
      </c>
      <c r="F80" s="94">
        <f>'IDT-1 Calculation'!DJ80</f>
        <v>-32.296999999999997</v>
      </c>
      <c r="G80" s="99">
        <f t="shared" si="1"/>
        <v>0</v>
      </c>
    </row>
    <row r="81" spans="1:7">
      <c r="A81" s="98" t="s">
        <v>123</v>
      </c>
      <c r="B81" s="94">
        <f>'IDT-1 Calculation'!DF81</f>
        <v>24.099</v>
      </c>
      <c r="C81" s="94">
        <f>'IDT-1 Calculation'!DG81</f>
        <v>14.932</v>
      </c>
      <c r="D81" s="94">
        <f>'IDT-1 Calculation'!DH81</f>
        <v>0</v>
      </c>
      <c r="E81" s="94">
        <f>'IDT-1 Calculation'!DI81</f>
        <v>0</v>
      </c>
      <c r="F81" s="94">
        <f>'IDT-1 Calculation'!DJ81</f>
        <v>-39.030999999999999</v>
      </c>
      <c r="G81" s="99">
        <f t="shared" si="1"/>
        <v>0</v>
      </c>
    </row>
    <row r="82" spans="1:7">
      <c r="A82" s="98" t="s">
        <v>124</v>
      </c>
      <c r="B82" s="94">
        <f>'IDT-1 Calculation'!DF82</f>
        <v>32.128999999999998</v>
      </c>
      <c r="C82" s="94">
        <f>'IDT-1 Calculation'!DG82</f>
        <v>19.907</v>
      </c>
      <c r="D82" s="94">
        <f>'IDT-1 Calculation'!DH82</f>
        <v>0</v>
      </c>
      <c r="E82" s="94">
        <f>'IDT-1 Calculation'!DI82</f>
        <v>0</v>
      </c>
      <c r="F82" s="94">
        <f>'IDT-1 Calculation'!DJ82</f>
        <v>-52.036000000000001</v>
      </c>
      <c r="G82" s="99">
        <f t="shared" si="1"/>
        <v>0</v>
      </c>
    </row>
    <row r="83" spans="1:7">
      <c r="A83" s="98" t="s">
        <v>125</v>
      </c>
      <c r="B83" s="94">
        <f>'IDT-1 Calculation'!DF83</f>
        <v>38.530999999999999</v>
      </c>
      <c r="C83" s="94">
        <f>'IDT-1 Calculation'!DG83</f>
        <v>23.873000000000001</v>
      </c>
      <c r="D83" s="94">
        <f>'IDT-1 Calculation'!DH83</f>
        <v>0</v>
      </c>
      <c r="E83" s="94">
        <f>'IDT-1 Calculation'!DI83</f>
        <v>0</v>
      </c>
      <c r="F83" s="94">
        <f>'IDT-1 Calculation'!DJ83</f>
        <v>-62.403999999999996</v>
      </c>
      <c r="G83" s="99">
        <f t="shared" si="1"/>
        <v>0</v>
      </c>
    </row>
    <row r="84" spans="1:7">
      <c r="A84" s="98" t="s">
        <v>126</v>
      </c>
      <c r="B84" s="94">
        <f>'IDT-1 Calculation'!DF84</f>
        <v>48.491999999999997</v>
      </c>
      <c r="C84" s="94">
        <f>'IDT-1 Calculation'!DG84</f>
        <v>30.045000000000002</v>
      </c>
      <c r="D84" s="94">
        <f>'IDT-1 Calculation'!DH84</f>
        <v>0</v>
      </c>
      <c r="E84" s="94">
        <f>'IDT-1 Calculation'!DI84</f>
        <v>0</v>
      </c>
      <c r="F84" s="94">
        <f>'IDT-1 Calculation'!DJ84</f>
        <v>-78.537000000000006</v>
      </c>
      <c r="G84" s="99">
        <f t="shared" si="1"/>
        <v>0</v>
      </c>
    </row>
    <row r="85" spans="1:7">
      <c r="A85" s="98" t="s">
        <v>127</v>
      </c>
      <c r="B85" s="94">
        <f>'IDT-1 Calculation'!DF85</f>
        <v>63</v>
      </c>
      <c r="C85" s="94">
        <f>'IDT-1 Calculation'!DG85</f>
        <v>20</v>
      </c>
      <c r="D85" s="94">
        <f>'IDT-1 Calculation'!DH85</f>
        <v>0</v>
      </c>
      <c r="E85" s="94">
        <f>'IDT-1 Calculation'!DI85</f>
        <v>0</v>
      </c>
      <c r="F85" s="94">
        <f>'IDT-1 Calculation'!DJ85</f>
        <v>-83</v>
      </c>
      <c r="G85" s="99">
        <f t="shared" si="1"/>
        <v>0</v>
      </c>
    </row>
    <row r="86" spans="1:7">
      <c r="A86" s="98" t="s">
        <v>128</v>
      </c>
      <c r="B86" s="94">
        <f>'IDT-1 Calculation'!DF86</f>
        <v>41</v>
      </c>
      <c r="C86" s="94">
        <f>'IDT-1 Calculation'!DG86</f>
        <v>5</v>
      </c>
      <c r="D86" s="94">
        <f>'IDT-1 Calculation'!DH86</f>
        <v>0</v>
      </c>
      <c r="E86" s="94">
        <f>'IDT-1 Calculation'!DI86</f>
        <v>0</v>
      </c>
      <c r="F86" s="94">
        <f>'IDT-1 Calculation'!DJ86</f>
        <v>-46</v>
      </c>
      <c r="G86" s="99">
        <f t="shared" si="1"/>
        <v>0</v>
      </c>
    </row>
    <row r="87" spans="1:7">
      <c r="A87" s="98" t="s">
        <v>129</v>
      </c>
      <c r="B87" s="94">
        <f>'IDT-1 Calculation'!DF87</f>
        <v>22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-22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0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0</v>
      </c>
      <c r="G92" s="99">
        <f t="shared" si="1"/>
        <v>0</v>
      </c>
    </row>
    <row r="93" spans="1:7">
      <c r="A93" s="98" t="s">
        <v>135</v>
      </c>
      <c r="B93" s="94">
        <f>'IDT-1 Calculation'!DF93</f>
        <v>0</v>
      </c>
      <c r="C93" s="94">
        <f>'IDT-1 Calculation'!DG93</f>
        <v>0</v>
      </c>
      <c r="D93" s="94">
        <f>'IDT-1 Calculation'!DH93</f>
        <v>0</v>
      </c>
      <c r="E93" s="94">
        <f>'IDT-1 Calculation'!DI93</f>
        <v>0</v>
      </c>
      <c r="F93" s="94">
        <f>'IDT-1 Calculation'!DJ93</f>
        <v>0</v>
      </c>
      <c r="G93" s="99">
        <f t="shared" si="1"/>
        <v>0</v>
      </c>
    </row>
    <row r="94" spans="1:7">
      <c r="A94" s="98" t="s">
        <v>136</v>
      </c>
      <c r="B94" s="94">
        <f>'IDT-1 Calculation'!DF94</f>
        <v>0</v>
      </c>
      <c r="C94" s="94">
        <f>'IDT-1 Calculation'!DG94</f>
        <v>0</v>
      </c>
      <c r="D94" s="94">
        <f>'IDT-1 Calculation'!DH94</f>
        <v>0</v>
      </c>
      <c r="E94" s="94">
        <f>'IDT-1 Calculation'!DI94</f>
        <v>0</v>
      </c>
      <c r="F94" s="94">
        <f>'IDT-1 Calculation'!DJ94</f>
        <v>0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171</v>
      </c>
      <c r="B99" s="110">
        <f>SUM(B3:B98)/4000</f>
        <v>0.18520449999999997</v>
      </c>
      <c r="C99" s="110">
        <f>SUM(C3:C98)/4000</f>
        <v>0.113077</v>
      </c>
      <c r="D99" s="110">
        <f>SUM(D3:D98)/4000</f>
        <v>0</v>
      </c>
      <c r="E99" s="110">
        <f>SUM(E3:E98)/4000</f>
        <v>0</v>
      </c>
      <c r="F99" s="110">
        <f>SUM(F3:F98)/4000</f>
        <v>-0.29828149999999998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0</v>
      </c>
      <c r="AE3" s="196">
        <v>0</v>
      </c>
      <c r="AF3" s="196">
        <v>0</v>
      </c>
      <c r="AG3" s="196">
        <v>16.059999999999999</v>
      </c>
      <c r="AH3" s="196">
        <v>0</v>
      </c>
      <c r="AI3" s="196">
        <v>4.55</v>
      </c>
      <c r="AJ3" s="196">
        <v>0</v>
      </c>
      <c r="AK3" s="196">
        <v>0.84</v>
      </c>
      <c r="AL3" s="196">
        <v>0</v>
      </c>
      <c r="AM3" s="196">
        <v>0</v>
      </c>
      <c r="AN3" s="196">
        <v>0</v>
      </c>
      <c r="AO3" s="196">
        <v>23.03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0</v>
      </c>
      <c r="AE4" s="196">
        <v>0</v>
      </c>
      <c r="AF4" s="196">
        <v>0</v>
      </c>
      <c r="AG4" s="196">
        <v>16.059999999999999</v>
      </c>
      <c r="AH4" s="196">
        <v>0</v>
      </c>
      <c r="AI4" s="196">
        <v>4.55</v>
      </c>
      <c r="AJ4" s="196">
        <v>0</v>
      </c>
      <c r="AK4" s="196">
        <v>0.84</v>
      </c>
      <c r="AL4" s="196">
        <v>0</v>
      </c>
      <c r="AM4" s="196">
        <v>0</v>
      </c>
      <c r="AN4" s="196">
        <v>0</v>
      </c>
      <c r="AO4" s="196">
        <v>23.03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0</v>
      </c>
      <c r="AE5" s="196">
        <v>0</v>
      </c>
      <c r="AF5" s="196">
        <v>0</v>
      </c>
      <c r="AG5" s="196">
        <v>16.059999999999999</v>
      </c>
      <c r="AH5" s="196">
        <v>0</v>
      </c>
      <c r="AI5" s="196">
        <v>4.55</v>
      </c>
      <c r="AJ5" s="196">
        <v>0</v>
      </c>
      <c r="AK5" s="196">
        <v>0.84</v>
      </c>
      <c r="AL5" s="196">
        <v>0</v>
      </c>
      <c r="AM5" s="196">
        <v>0</v>
      </c>
      <c r="AN5" s="196">
        <v>0</v>
      </c>
      <c r="AO5" s="196">
        <v>23.03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0</v>
      </c>
      <c r="AE6" s="196">
        <v>0</v>
      </c>
      <c r="AF6" s="196">
        <v>0</v>
      </c>
      <c r="AG6" s="196">
        <v>16.059999999999999</v>
      </c>
      <c r="AH6" s="196">
        <v>0</v>
      </c>
      <c r="AI6" s="196">
        <v>4.55</v>
      </c>
      <c r="AJ6" s="196">
        <v>0</v>
      </c>
      <c r="AK6" s="196">
        <v>0.84</v>
      </c>
      <c r="AL6" s="196">
        <v>0</v>
      </c>
      <c r="AM6" s="196">
        <v>0</v>
      </c>
      <c r="AN6" s="196">
        <v>0</v>
      </c>
      <c r="AO6" s="196">
        <v>23.03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0</v>
      </c>
      <c r="AE7" s="196">
        <v>0</v>
      </c>
      <c r="AF7" s="196">
        <v>0</v>
      </c>
      <c r="AG7" s="196">
        <v>16.059999999999999</v>
      </c>
      <c r="AH7" s="196">
        <v>0</v>
      </c>
      <c r="AI7" s="196">
        <v>4.55</v>
      </c>
      <c r="AJ7" s="196">
        <v>0</v>
      </c>
      <c r="AK7" s="196">
        <v>0.84</v>
      </c>
      <c r="AL7" s="196">
        <v>0</v>
      </c>
      <c r="AM7" s="196">
        <v>0</v>
      </c>
      <c r="AN7" s="196">
        <v>0</v>
      </c>
      <c r="AO7" s="196">
        <v>23.03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0</v>
      </c>
      <c r="AE8" s="196">
        <v>0</v>
      </c>
      <c r="AF8" s="196">
        <v>0</v>
      </c>
      <c r="AG8" s="196">
        <v>16.059999999999999</v>
      </c>
      <c r="AH8" s="196">
        <v>0</v>
      </c>
      <c r="AI8" s="196">
        <v>4.55</v>
      </c>
      <c r="AJ8" s="196">
        <v>0</v>
      </c>
      <c r="AK8" s="196">
        <v>0.84</v>
      </c>
      <c r="AL8" s="196">
        <v>0</v>
      </c>
      <c r="AM8" s="196">
        <v>0</v>
      </c>
      <c r="AN8" s="196">
        <v>0</v>
      </c>
      <c r="AO8" s="196">
        <v>23.03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0</v>
      </c>
      <c r="AE9" s="196">
        <v>0</v>
      </c>
      <c r="AF9" s="196">
        <v>0</v>
      </c>
      <c r="AG9" s="196">
        <v>16.059999999999999</v>
      </c>
      <c r="AH9" s="196">
        <v>0</v>
      </c>
      <c r="AI9" s="196">
        <v>4.55</v>
      </c>
      <c r="AJ9" s="196">
        <v>0</v>
      </c>
      <c r="AK9" s="196">
        <v>0.84</v>
      </c>
      <c r="AL9" s="196">
        <v>0</v>
      </c>
      <c r="AM9" s="196">
        <v>0</v>
      </c>
      <c r="AN9" s="196">
        <v>0</v>
      </c>
      <c r="AO9" s="196">
        <v>23.03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0</v>
      </c>
      <c r="AE10" s="196">
        <v>0</v>
      </c>
      <c r="AF10" s="196">
        <v>0</v>
      </c>
      <c r="AG10" s="196">
        <v>16.059999999999999</v>
      </c>
      <c r="AH10" s="196">
        <v>0</v>
      </c>
      <c r="AI10" s="196">
        <v>4.55</v>
      </c>
      <c r="AJ10" s="196">
        <v>0</v>
      </c>
      <c r="AK10" s="196">
        <v>0.84</v>
      </c>
      <c r="AL10" s="196">
        <v>0</v>
      </c>
      <c r="AM10" s="196">
        <v>0</v>
      </c>
      <c r="AN10" s="196">
        <v>0</v>
      </c>
      <c r="AO10" s="196">
        <v>23.03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0</v>
      </c>
      <c r="AE11" s="196">
        <v>0</v>
      </c>
      <c r="AF11" s="196">
        <v>0</v>
      </c>
      <c r="AG11" s="196">
        <v>16.059999999999999</v>
      </c>
      <c r="AH11" s="196">
        <v>0</v>
      </c>
      <c r="AI11" s="196">
        <v>4.55</v>
      </c>
      <c r="AJ11" s="196">
        <v>0</v>
      </c>
      <c r="AK11" s="196">
        <v>0.84</v>
      </c>
      <c r="AL11" s="196">
        <v>0</v>
      </c>
      <c r="AM11" s="196">
        <v>0</v>
      </c>
      <c r="AN11" s="196">
        <v>0</v>
      </c>
      <c r="AO11" s="196">
        <v>23.03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0</v>
      </c>
      <c r="AE12" s="196">
        <v>0</v>
      </c>
      <c r="AF12" s="196">
        <v>0</v>
      </c>
      <c r="AG12" s="196">
        <v>16.059999999999999</v>
      </c>
      <c r="AH12" s="196">
        <v>0</v>
      </c>
      <c r="AI12" s="196">
        <v>4.55</v>
      </c>
      <c r="AJ12" s="196">
        <v>0</v>
      </c>
      <c r="AK12" s="196">
        <v>0.84</v>
      </c>
      <c r="AL12" s="196">
        <v>0</v>
      </c>
      <c r="AM12" s="196">
        <v>0</v>
      </c>
      <c r="AN12" s="196">
        <v>0</v>
      </c>
      <c r="AO12" s="196">
        <v>23.03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0</v>
      </c>
      <c r="AE13" s="196">
        <v>0</v>
      </c>
      <c r="AF13" s="196">
        <v>0</v>
      </c>
      <c r="AG13" s="196">
        <v>16.059999999999999</v>
      </c>
      <c r="AH13" s="196">
        <v>0</v>
      </c>
      <c r="AI13" s="196">
        <v>4.55</v>
      </c>
      <c r="AJ13" s="196">
        <v>0</v>
      </c>
      <c r="AK13" s="196">
        <v>0.84</v>
      </c>
      <c r="AL13" s="196">
        <v>0</v>
      </c>
      <c r="AM13" s="196">
        <v>0</v>
      </c>
      <c r="AN13" s="196">
        <v>0</v>
      </c>
      <c r="AO13" s="196">
        <v>23.03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0</v>
      </c>
      <c r="AE14" s="196">
        <v>0</v>
      </c>
      <c r="AF14" s="196">
        <v>0</v>
      </c>
      <c r="AG14" s="196">
        <v>16.059999999999999</v>
      </c>
      <c r="AH14" s="196">
        <v>0</v>
      </c>
      <c r="AI14" s="196">
        <v>4.55</v>
      </c>
      <c r="AJ14" s="196">
        <v>0</v>
      </c>
      <c r="AK14" s="196">
        <v>0.84</v>
      </c>
      <c r="AL14" s="196">
        <v>0</v>
      </c>
      <c r="AM14" s="196">
        <v>0</v>
      </c>
      <c r="AN14" s="196">
        <v>0</v>
      </c>
      <c r="AO14" s="196">
        <v>23.03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0</v>
      </c>
      <c r="AE15" s="196">
        <v>0</v>
      </c>
      <c r="AF15" s="196">
        <v>0</v>
      </c>
      <c r="AG15" s="196">
        <v>16.059999999999999</v>
      </c>
      <c r="AH15" s="196">
        <v>0</v>
      </c>
      <c r="AI15" s="196">
        <v>4.55</v>
      </c>
      <c r="AJ15" s="196">
        <v>0</v>
      </c>
      <c r="AK15" s="196">
        <v>0.84</v>
      </c>
      <c r="AL15" s="196">
        <v>0</v>
      </c>
      <c r="AM15" s="196">
        <v>0</v>
      </c>
      <c r="AN15" s="196">
        <v>0</v>
      </c>
      <c r="AO15" s="196">
        <v>23.03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0</v>
      </c>
      <c r="AE16" s="196">
        <v>0</v>
      </c>
      <c r="AF16" s="196">
        <v>0</v>
      </c>
      <c r="AG16" s="196">
        <v>16.059999999999999</v>
      </c>
      <c r="AH16" s="196">
        <v>0</v>
      </c>
      <c r="AI16" s="196">
        <v>4.55</v>
      </c>
      <c r="AJ16" s="196">
        <v>0</v>
      </c>
      <c r="AK16" s="196">
        <v>0.84</v>
      </c>
      <c r="AL16" s="196">
        <v>0</v>
      </c>
      <c r="AM16" s="196">
        <v>0</v>
      </c>
      <c r="AN16" s="196">
        <v>0</v>
      </c>
      <c r="AO16" s="196">
        <v>23.03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0</v>
      </c>
      <c r="AE17" s="196">
        <v>0</v>
      </c>
      <c r="AF17" s="196">
        <v>0</v>
      </c>
      <c r="AG17" s="196">
        <v>16.059999999999999</v>
      </c>
      <c r="AH17" s="196">
        <v>0</v>
      </c>
      <c r="AI17" s="196">
        <v>4.55</v>
      </c>
      <c r="AJ17" s="196">
        <v>0</v>
      </c>
      <c r="AK17" s="196">
        <v>0.84</v>
      </c>
      <c r="AL17" s="196">
        <v>0</v>
      </c>
      <c r="AM17" s="196">
        <v>0</v>
      </c>
      <c r="AN17" s="196">
        <v>0</v>
      </c>
      <c r="AO17" s="196">
        <v>23.03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0</v>
      </c>
      <c r="AE18" s="196">
        <v>0</v>
      </c>
      <c r="AF18" s="196">
        <v>0</v>
      </c>
      <c r="AG18" s="196">
        <v>16.059999999999999</v>
      </c>
      <c r="AH18" s="196">
        <v>0</v>
      </c>
      <c r="AI18" s="196">
        <v>4.55</v>
      </c>
      <c r="AJ18" s="196">
        <v>0</v>
      </c>
      <c r="AK18" s="196">
        <v>0.84</v>
      </c>
      <c r="AL18" s="196">
        <v>0</v>
      </c>
      <c r="AM18" s="196">
        <v>0</v>
      </c>
      <c r="AN18" s="196">
        <v>0</v>
      </c>
      <c r="AO18" s="196">
        <v>23.03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0</v>
      </c>
      <c r="AE19" s="196">
        <v>0</v>
      </c>
      <c r="AF19" s="196">
        <v>0</v>
      </c>
      <c r="AG19" s="196">
        <v>16.059999999999999</v>
      </c>
      <c r="AH19" s="196">
        <v>0</v>
      </c>
      <c r="AI19" s="196">
        <v>4.55</v>
      </c>
      <c r="AJ19" s="196">
        <v>0</v>
      </c>
      <c r="AK19" s="196">
        <v>0.84</v>
      </c>
      <c r="AL19" s="196">
        <v>0</v>
      </c>
      <c r="AM19" s="196">
        <v>0</v>
      </c>
      <c r="AN19" s="196">
        <v>0</v>
      </c>
      <c r="AO19" s="196">
        <v>23.03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0</v>
      </c>
      <c r="AE20" s="196">
        <v>0</v>
      </c>
      <c r="AF20" s="196">
        <v>0</v>
      </c>
      <c r="AG20" s="196">
        <v>16.059999999999999</v>
      </c>
      <c r="AH20" s="196">
        <v>0</v>
      </c>
      <c r="AI20" s="196">
        <v>4.55</v>
      </c>
      <c r="AJ20" s="196">
        <v>0</v>
      </c>
      <c r="AK20" s="196">
        <v>0.84</v>
      </c>
      <c r="AL20" s="196">
        <v>0</v>
      </c>
      <c r="AM20" s="196">
        <v>0</v>
      </c>
      <c r="AN20" s="196">
        <v>0</v>
      </c>
      <c r="AO20" s="196">
        <v>23.03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0</v>
      </c>
      <c r="AE21" s="196">
        <v>0</v>
      </c>
      <c r="AF21" s="196">
        <v>0</v>
      </c>
      <c r="AG21" s="196">
        <v>16.059999999999999</v>
      </c>
      <c r="AH21" s="196">
        <v>0</v>
      </c>
      <c r="AI21" s="196">
        <v>4.55</v>
      </c>
      <c r="AJ21" s="196">
        <v>0</v>
      </c>
      <c r="AK21" s="196">
        <v>0.84</v>
      </c>
      <c r="AL21" s="196">
        <v>0</v>
      </c>
      <c r="AM21" s="196">
        <v>0</v>
      </c>
      <c r="AN21" s="196">
        <v>0</v>
      </c>
      <c r="AO21" s="196">
        <v>23.03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0</v>
      </c>
      <c r="AE22" s="196">
        <v>0</v>
      </c>
      <c r="AF22" s="196">
        <v>0</v>
      </c>
      <c r="AG22" s="196">
        <v>16.059999999999999</v>
      </c>
      <c r="AH22" s="196">
        <v>0</v>
      </c>
      <c r="AI22" s="196">
        <v>4.55</v>
      </c>
      <c r="AJ22" s="196">
        <v>0</v>
      </c>
      <c r="AK22" s="196">
        <v>0.84</v>
      </c>
      <c r="AL22" s="196">
        <v>0</v>
      </c>
      <c r="AM22" s="196">
        <v>0</v>
      </c>
      <c r="AN22" s="196">
        <v>0</v>
      </c>
      <c r="AO22" s="196">
        <v>23.03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0</v>
      </c>
      <c r="AE23" s="196">
        <v>0</v>
      </c>
      <c r="AF23" s="196">
        <v>0</v>
      </c>
      <c r="AG23" s="196">
        <v>16.059999999999999</v>
      </c>
      <c r="AH23" s="196">
        <v>0</v>
      </c>
      <c r="AI23" s="196">
        <v>4.55</v>
      </c>
      <c r="AJ23" s="196">
        <v>0</v>
      </c>
      <c r="AK23" s="196">
        <v>0.84</v>
      </c>
      <c r="AL23" s="196">
        <v>0</v>
      </c>
      <c r="AM23" s="196">
        <v>0</v>
      </c>
      <c r="AN23" s="196">
        <v>0</v>
      </c>
      <c r="AO23" s="196">
        <v>23.03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0</v>
      </c>
      <c r="AE24" s="196">
        <v>0</v>
      </c>
      <c r="AF24" s="196">
        <v>0</v>
      </c>
      <c r="AG24" s="196">
        <v>16.059999999999999</v>
      </c>
      <c r="AH24" s="196">
        <v>0</v>
      </c>
      <c r="AI24" s="196">
        <v>4.55</v>
      </c>
      <c r="AJ24" s="196">
        <v>0</v>
      </c>
      <c r="AK24" s="196">
        <v>0.84</v>
      </c>
      <c r="AL24" s="196">
        <v>0</v>
      </c>
      <c r="AM24" s="196">
        <v>0</v>
      </c>
      <c r="AN24" s="196">
        <v>0</v>
      </c>
      <c r="AO24" s="196">
        <v>23.03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0</v>
      </c>
      <c r="AE25" s="196">
        <v>0</v>
      </c>
      <c r="AF25" s="196">
        <v>0</v>
      </c>
      <c r="AG25" s="196">
        <v>16.059999999999999</v>
      </c>
      <c r="AH25" s="196">
        <v>0</v>
      </c>
      <c r="AI25" s="196">
        <v>4.55</v>
      </c>
      <c r="AJ25" s="196">
        <v>0</v>
      </c>
      <c r="AK25" s="196">
        <v>0.84</v>
      </c>
      <c r="AL25" s="196">
        <v>0</v>
      </c>
      <c r="AM25" s="196">
        <v>0</v>
      </c>
      <c r="AN25" s="196">
        <v>0</v>
      </c>
      <c r="AO25" s="196">
        <v>23.03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0</v>
      </c>
      <c r="AE26" s="196">
        <v>0</v>
      </c>
      <c r="AF26" s="196">
        <v>0</v>
      </c>
      <c r="AG26" s="196">
        <v>16.059999999999999</v>
      </c>
      <c r="AH26" s="196">
        <v>0</v>
      </c>
      <c r="AI26" s="196">
        <v>4.55</v>
      </c>
      <c r="AJ26" s="196">
        <v>0</v>
      </c>
      <c r="AK26" s="196">
        <v>0.84</v>
      </c>
      <c r="AL26" s="196">
        <v>0</v>
      </c>
      <c r="AM26" s="196">
        <v>0</v>
      </c>
      <c r="AN26" s="196">
        <v>0</v>
      </c>
      <c r="AO26" s="196">
        <v>23.03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0</v>
      </c>
      <c r="AE27" s="196">
        <v>0</v>
      </c>
      <c r="AF27" s="196">
        <v>0</v>
      </c>
      <c r="AG27" s="196">
        <v>16.059999999999999</v>
      </c>
      <c r="AH27" s="196">
        <v>0</v>
      </c>
      <c r="AI27" s="196">
        <v>4.55</v>
      </c>
      <c r="AJ27" s="196">
        <v>0</v>
      </c>
      <c r="AK27" s="196">
        <v>0.84</v>
      </c>
      <c r="AL27" s="196">
        <v>0</v>
      </c>
      <c r="AM27" s="196">
        <v>0</v>
      </c>
      <c r="AN27" s="196">
        <v>0</v>
      </c>
      <c r="AO27" s="196">
        <v>23.03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0</v>
      </c>
      <c r="AE28" s="196">
        <v>0</v>
      </c>
      <c r="AF28" s="196">
        <v>0</v>
      </c>
      <c r="AG28" s="196">
        <v>16.059999999999999</v>
      </c>
      <c r="AH28" s="196">
        <v>0</v>
      </c>
      <c r="AI28" s="196">
        <v>4.55</v>
      </c>
      <c r="AJ28" s="196">
        <v>0</v>
      </c>
      <c r="AK28" s="196">
        <v>0.84</v>
      </c>
      <c r="AL28" s="196">
        <v>0</v>
      </c>
      <c r="AM28" s="196">
        <v>0</v>
      </c>
      <c r="AN28" s="196">
        <v>0</v>
      </c>
      <c r="AO28" s="196">
        <v>23.03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0</v>
      </c>
      <c r="AE29" s="196">
        <v>0</v>
      </c>
      <c r="AF29" s="196">
        <v>0</v>
      </c>
      <c r="AG29" s="196">
        <v>16.059999999999999</v>
      </c>
      <c r="AH29" s="196">
        <v>0</v>
      </c>
      <c r="AI29" s="196">
        <v>4.55</v>
      </c>
      <c r="AJ29" s="196">
        <v>0</v>
      </c>
      <c r="AK29" s="196">
        <v>0.84</v>
      </c>
      <c r="AL29" s="196">
        <v>0</v>
      </c>
      <c r="AM29" s="196">
        <v>0</v>
      </c>
      <c r="AN29" s="196">
        <v>0</v>
      </c>
      <c r="AO29" s="196">
        <v>23.03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0</v>
      </c>
      <c r="AE30" s="196">
        <v>0</v>
      </c>
      <c r="AF30" s="196">
        <v>0</v>
      </c>
      <c r="AG30" s="196">
        <v>16.059999999999999</v>
      </c>
      <c r="AH30" s="196">
        <v>0</v>
      </c>
      <c r="AI30" s="196">
        <v>4.55</v>
      </c>
      <c r="AJ30" s="196">
        <v>0</v>
      </c>
      <c r="AK30" s="196">
        <v>0.84</v>
      </c>
      <c r="AL30" s="196">
        <v>0</v>
      </c>
      <c r="AM30" s="196">
        <v>0</v>
      </c>
      <c r="AN30" s="196">
        <v>0</v>
      </c>
      <c r="AO30" s="196">
        <v>23.03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0</v>
      </c>
      <c r="AE31" s="196">
        <v>0</v>
      </c>
      <c r="AF31" s="196">
        <v>0</v>
      </c>
      <c r="AG31" s="196">
        <v>16.059999999999999</v>
      </c>
      <c r="AH31" s="196">
        <v>0</v>
      </c>
      <c r="AI31" s="196">
        <v>4.55</v>
      </c>
      <c r="AJ31" s="196">
        <v>0</v>
      </c>
      <c r="AK31" s="196">
        <v>0.84</v>
      </c>
      <c r="AL31" s="196">
        <v>0</v>
      </c>
      <c r="AM31" s="196">
        <v>0</v>
      </c>
      <c r="AN31" s="196">
        <v>0</v>
      </c>
      <c r="AO31" s="196">
        <v>23.03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0</v>
      </c>
      <c r="AE32" s="196">
        <v>0</v>
      </c>
      <c r="AF32" s="196">
        <v>0</v>
      </c>
      <c r="AG32" s="196">
        <v>16.059999999999999</v>
      </c>
      <c r="AH32" s="196">
        <v>0</v>
      </c>
      <c r="AI32" s="196">
        <v>4.55</v>
      </c>
      <c r="AJ32" s="196">
        <v>0</v>
      </c>
      <c r="AK32" s="196">
        <v>0.84</v>
      </c>
      <c r="AL32" s="196">
        <v>0</v>
      </c>
      <c r="AM32" s="196">
        <v>0</v>
      </c>
      <c r="AN32" s="196">
        <v>0</v>
      </c>
      <c r="AO32" s="196">
        <v>23.03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0</v>
      </c>
      <c r="AE33" s="196">
        <v>0</v>
      </c>
      <c r="AF33" s="196">
        <v>0</v>
      </c>
      <c r="AG33" s="196">
        <v>16.059999999999999</v>
      </c>
      <c r="AH33" s="196">
        <v>0</v>
      </c>
      <c r="AI33" s="196">
        <v>4.55</v>
      </c>
      <c r="AJ33" s="196">
        <v>0</v>
      </c>
      <c r="AK33" s="196">
        <v>0.84</v>
      </c>
      <c r="AL33" s="196">
        <v>0</v>
      </c>
      <c r="AM33" s="196">
        <v>0</v>
      </c>
      <c r="AN33" s="196">
        <v>0</v>
      </c>
      <c r="AO33" s="196">
        <v>23.03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0</v>
      </c>
      <c r="AE34" s="196">
        <v>0</v>
      </c>
      <c r="AF34" s="196">
        <v>0</v>
      </c>
      <c r="AG34" s="196">
        <v>16.059999999999999</v>
      </c>
      <c r="AH34" s="196">
        <v>0</v>
      </c>
      <c r="AI34" s="196">
        <v>4.55</v>
      </c>
      <c r="AJ34" s="196">
        <v>0</v>
      </c>
      <c r="AK34" s="196">
        <v>0.84</v>
      </c>
      <c r="AL34" s="196">
        <v>0</v>
      </c>
      <c r="AM34" s="196">
        <v>0</v>
      </c>
      <c r="AN34" s="196">
        <v>0</v>
      </c>
      <c r="AO34" s="196">
        <v>23.03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0</v>
      </c>
      <c r="AE35" s="196">
        <v>0</v>
      </c>
      <c r="AF35" s="196">
        <v>0</v>
      </c>
      <c r="AG35" s="196">
        <v>16.059999999999999</v>
      </c>
      <c r="AH35" s="196">
        <v>0</v>
      </c>
      <c r="AI35" s="196">
        <v>4.55</v>
      </c>
      <c r="AJ35" s="196">
        <v>0</v>
      </c>
      <c r="AK35" s="196">
        <v>0.84</v>
      </c>
      <c r="AL35" s="196">
        <v>0</v>
      </c>
      <c r="AM35" s="196">
        <v>0</v>
      </c>
      <c r="AN35" s="196">
        <v>0</v>
      </c>
      <c r="AO35" s="196">
        <v>23.03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0</v>
      </c>
      <c r="AE36" s="196">
        <v>0</v>
      </c>
      <c r="AF36" s="196">
        <v>0</v>
      </c>
      <c r="AG36" s="196">
        <v>16.059999999999999</v>
      </c>
      <c r="AH36" s="196">
        <v>0</v>
      </c>
      <c r="AI36" s="196">
        <v>4.55</v>
      </c>
      <c r="AJ36" s="196">
        <v>0</v>
      </c>
      <c r="AK36" s="196">
        <v>0.84</v>
      </c>
      <c r="AL36" s="196">
        <v>0</v>
      </c>
      <c r="AM36" s="196">
        <v>0</v>
      </c>
      <c r="AN36" s="196">
        <v>0</v>
      </c>
      <c r="AO36" s="196">
        <v>23.03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0</v>
      </c>
      <c r="AE37" s="196">
        <v>0</v>
      </c>
      <c r="AF37" s="196">
        <v>0</v>
      </c>
      <c r="AG37" s="196">
        <v>16.059999999999999</v>
      </c>
      <c r="AH37" s="196">
        <v>0</v>
      </c>
      <c r="AI37" s="196">
        <v>4.55</v>
      </c>
      <c r="AJ37" s="196">
        <v>0</v>
      </c>
      <c r="AK37" s="196">
        <v>0.84</v>
      </c>
      <c r="AL37" s="196">
        <v>0</v>
      </c>
      <c r="AM37" s="196">
        <v>0</v>
      </c>
      <c r="AN37" s="196">
        <v>0</v>
      </c>
      <c r="AO37" s="196">
        <v>23.03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0</v>
      </c>
      <c r="AE38" s="196">
        <v>0</v>
      </c>
      <c r="AF38" s="196">
        <v>0</v>
      </c>
      <c r="AG38" s="196">
        <v>16.059999999999999</v>
      </c>
      <c r="AH38" s="196">
        <v>0</v>
      </c>
      <c r="AI38" s="196">
        <v>4.55</v>
      </c>
      <c r="AJ38" s="196">
        <v>0</v>
      </c>
      <c r="AK38" s="196">
        <v>0.84</v>
      </c>
      <c r="AL38" s="196">
        <v>0</v>
      </c>
      <c r="AM38" s="196">
        <v>0</v>
      </c>
      <c r="AN38" s="196">
        <v>0</v>
      </c>
      <c r="AO38" s="196">
        <v>23.03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0</v>
      </c>
      <c r="AE39" s="196">
        <v>0</v>
      </c>
      <c r="AF39" s="196">
        <v>0</v>
      </c>
      <c r="AG39" s="196">
        <v>16.059999999999999</v>
      </c>
      <c r="AH39" s="196">
        <v>0</v>
      </c>
      <c r="AI39" s="196">
        <v>4.55</v>
      </c>
      <c r="AJ39" s="196">
        <v>0</v>
      </c>
      <c r="AK39" s="196">
        <v>0.84</v>
      </c>
      <c r="AL39" s="196">
        <v>0</v>
      </c>
      <c r="AM39" s="196">
        <v>0</v>
      </c>
      <c r="AN39" s="196">
        <v>0</v>
      </c>
      <c r="AO39" s="196">
        <v>23.03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0</v>
      </c>
      <c r="AE40" s="196">
        <v>0</v>
      </c>
      <c r="AF40" s="196">
        <v>0</v>
      </c>
      <c r="AG40" s="196">
        <v>16.059999999999999</v>
      </c>
      <c r="AH40" s="196">
        <v>0</v>
      </c>
      <c r="AI40" s="196">
        <v>4.55</v>
      </c>
      <c r="AJ40" s="196">
        <v>0</v>
      </c>
      <c r="AK40" s="196">
        <v>0.84</v>
      </c>
      <c r="AL40" s="196">
        <v>0</v>
      </c>
      <c r="AM40" s="196">
        <v>0</v>
      </c>
      <c r="AN40" s="196">
        <v>0</v>
      </c>
      <c r="AO40" s="196">
        <v>23.03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0</v>
      </c>
      <c r="AE41" s="196">
        <v>0</v>
      </c>
      <c r="AF41" s="196">
        <v>0</v>
      </c>
      <c r="AG41" s="196">
        <v>16.059999999999999</v>
      </c>
      <c r="AH41" s="196">
        <v>0</v>
      </c>
      <c r="AI41" s="196">
        <v>4.55</v>
      </c>
      <c r="AJ41" s="196">
        <v>0</v>
      </c>
      <c r="AK41" s="196">
        <v>0.84</v>
      </c>
      <c r="AL41" s="196">
        <v>0</v>
      </c>
      <c r="AM41" s="196">
        <v>0</v>
      </c>
      <c r="AN41" s="196">
        <v>0</v>
      </c>
      <c r="AO41" s="196">
        <v>23.03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0</v>
      </c>
      <c r="AE42" s="196">
        <v>0</v>
      </c>
      <c r="AF42" s="196">
        <v>0</v>
      </c>
      <c r="AG42" s="196">
        <v>16.059999999999999</v>
      </c>
      <c r="AH42" s="196">
        <v>0</v>
      </c>
      <c r="AI42" s="196">
        <v>4.55</v>
      </c>
      <c r="AJ42" s="196">
        <v>0</v>
      </c>
      <c r="AK42" s="196">
        <v>0.84</v>
      </c>
      <c r="AL42" s="196">
        <v>0</v>
      </c>
      <c r="AM42" s="196">
        <v>0</v>
      </c>
      <c r="AN42" s="196">
        <v>0</v>
      </c>
      <c r="AO42" s="196">
        <v>23.03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0</v>
      </c>
      <c r="AE43" s="196">
        <v>0</v>
      </c>
      <c r="AF43" s="196">
        <v>0</v>
      </c>
      <c r="AG43" s="196">
        <v>16.059999999999999</v>
      </c>
      <c r="AH43" s="196">
        <v>0</v>
      </c>
      <c r="AI43" s="196">
        <v>4.55</v>
      </c>
      <c r="AJ43" s="196">
        <v>0</v>
      </c>
      <c r="AK43" s="196">
        <v>0.84</v>
      </c>
      <c r="AL43" s="196">
        <v>0</v>
      </c>
      <c r="AM43" s="196">
        <v>0</v>
      </c>
      <c r="AN43" s="196">
        <v>0</v>
      </c>
      <c r="AO43" s="196">
        <v>23.03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0</v>
      </c>
      <c r="AE44" s="196">
        <v>0</v>
      </c>
      <c r="AF44" s="196">
        <v>0</v>
      </c>
      <c r="AG44" s="196">
        <v>16.059999999999999</v>
      </c>
      <c r="AH44" s="196">
        <v>0</v>
      </c>
      <c r="AI44" s="196">
        <v>4.55</v>
      </c>
      <c r="AJ44" s="196">
        <v>0</v>
      </c>
      <c r="AK44" s="196">
        <v>0.84</v>
      </c>
      <c r="AL44" s="196">
        <v>0</v>
      </c>
      <c r="AM44" s="196">
        <v>0</v>
      </c>
      <c r="AN44" s="196">
        <v>0</v>
      </c>
      <c r="AO44" s="196">
        <v>23.03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0</v>
      </c>
      <c r="AE45" s="196">
        <v>0</v>
      </c>
      <c r="AF45" s="196">
        <v>0</v>
      </c>
      <c r="AG45" s="196">
        <v>16.059999999999999</v>
      </c>
      <c r="AH45" s="196">
        <v>0</v>
      </c>
      <c r="AI45" s="196">
        <v>4.55</v>
      </c>
      <c r="AJ45" s="196">
        <v>0</v>
      </c>
      <c r="AK45" s="196">
        <v>0.84</v>
      </c>
      <c r="AL45" s="196">
        <v>0</v>
      </c>
      <c r="AM45" s="196">
        <v>0</v>
      </c>
      <c r="AN45" s="196">
        <v>0</v>
      </c>
      <c r="AO45" s="196">
        <v>23.03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0</v>
      </c>
      <c r="AE46" s="196">
        <v>0</v>
      </c>
      <c r="AF46" s="196">
        <v>0</v>
      </c>
      <c r="AG46" s="196">
        <v>16.059999999999999</v>
      </c>
      <c r="AH46" s="196">
        <v>0</v>
      </c>
      <c r="AI46" s="196">
        <v>4.55</v>
      </c>
      <c r="AJ46" s="196">
        <v>0</v>
      </c>
      <c r="AK46" s="196">
        <v>0.84</v>
      </c>
      <c r="AL46" s="196">
        <v>0</v>
      </c>
      <c r="AM46" s="196">
        <v>0</v>
      </c>
      <c r="AN46" s="196">
        <v>0</v>
      </c>
      <c r="AO46" s="196">
        <v>23.03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0</v>
      </c>
      <c r="AE47" s="196">
        <v>0</v>
      </c>
      <c r="AF47" s="196">
        <v>0</v>
      </c>
      <c r="AG47" s="196">
        <v>16.059999999999999</v>
      </c>
      <c r="AH47" s="196">
        <v>0</v>
      </c>
      <c r="AI47" s="196">
        <v>4.55</v>
      </c>
      <c r="AJ47" s="196">
        <v>0</v>
      </c>
      <c r="AK47" s="196">
        <v>0.84</v>
      </c>
      <c r="AL47" s="196">
        <v>0</v>
      </c>
      <c r="AM47" s="196">
        <v>0</v>
      </c>
      <c r="AN47" s="196">
        <v>0</v>
      </c>
      <c r="AO47" s="196">
        <v>23.03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0</v>
      </c>
      <c r="AE48" s="196">
        <v>0</v>
      </c>
      <c r="AF48" s="196">
        <v>0</v>
      </c>
      <c r="AG48" s="196">
        <v>16.059999999999999</v>
      </c>
      <c r="AH48" s="196">
        <v>0</v>
      </c>
      <c r="AI48" s="196">
        <v>4.55</v>
      </c>
      <c r="AJ48" s="196">
        <v>0</v>
      </c>
      <c r="AK48" s="196">
        <v>0.84</v>
      </c>
      <c r="AL48" s="196">
        <v>0</v>
      </c>
      <c r="AM48" s="196">
        <v>0</v>
      </c>
      <c r="AN48" s="196">
        <v>0</v>
      </c>
      <c r="AO48" s="196">
        <v>23.03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0</v>
      </c>
      <c r="AE49" s="196">
        <v>0</v>
      </c>
      <c r="AF49" s="196">
        <v>0</v>
      </c>
      <c r="AG49" s="196">
        <v>16.059999999999999</v>
      </c>
      <c r="AH49" s="196">
        <v>0</v>
      </c>
      <c r="AI49" s="196">
        <v>4.55</v>
      </c>
      <c r="AJ49" s="196">
        <v>0</v>
      </c>
      <c r="AK49" s="196">
        <v>0.84</v>
      </c>
      <c r="AL49" s="196">
        <v>0</v>
      </c>
      <c r="AM49" s="196">
        <v>0</v>
      </c>
      <c r="AN49" s="196">
        <v>0</v>
      </c>
      <c r="AO49" s="196">
        <v>23.03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0</v>
      </c>
      <c r="AE50" s="196">
        <v>0</v>
      </c>
      <c r="AF50" s="196">
        <v>0</v>
      </c>
      <c r="AG50" s="196">
        <v>16.059999999999999</v>
      </c>
      <c r="AH50" s="196">
        <v>0</v>
      </c>
      <c r="AI50" s="196">
        <v>4.55</v>
      </c>
      <c r="AJ50" s="196">
        <v>0</v>
      </c>
      <c r="AK50" s="196">
        <v>0.84</v>
      </c>
      <c r="AL50" s="196">
        <v>0</v>
      </c>
      <c r="AM50" s="196">
        <v>0</v>
      </c>
      <c r="AN50" s="196">
        <v>0</v>
      </c>
      <c r="AO50" s="196">
        <v>23.03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0</v>
      </c>
      <c r="AE51" s="196">
        <v>0</v>
      </c>
      <c r="AF51" s="196">
        <v>0</v>
      </c>
      <c r="AG51" s="196">
        <v>16.059999999999999</v>
      </c>
      <c r="AH51" s="196">
        <v>0</v>
      </c>
      <c r="AI51" s="196">
        <v>4.55</v>
      </c>
      <c r="AJ51" s="196">
        <v>0</v>
      </c>
      <c r="AK51" s="196">
        <v>0.84</v>
      </c>
      <c r="AL51" s="196">
        <v>0</v>
      </c>
      <c r="AM51" s="196">
        <v>0</v>
      </c>
      <c r="AN51" s="196">
        <v>0</v>
      </c>
      <c r="AO51" s="196">
        <v>22.57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0</v>
      </c>
      <c r="AE52" s="196">
        <v>0</v>
      </c>
      <c r="AF52" s="196">
        <v>0</v>
      </c>
      <c r="AG52" s="196">
        <v>16.059999999999999</v>
      </c>
      <c r="AH52" s="196">
        <v>0</v>
      </c>
      <c r="AI52" s="196">
        <v>4.55</v>
      </c>
      <c r="AJ52" s="196">
        <v>0</v>
      </c>
      <c r="AK52" s="196">
        <v>0.84</v>
      </c>
      <c r="AL52" s="196">
        <v>0</v>
      </c>
      <c r="AM52" s="196">
        <v>0</v>
      </c>
      <c r="AN52" s="196">
        <v>0</v>
      </c>
      <c r="AO52" s="196">
        <v>22.57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0</v>
      </c>
      <c r="AE53" s="196">
        <v>0</v>
      </c>
      <c r="AF53" s="196">
        <v>0</v>
      </c>
      <c r="AG53" s="196">
        <v>16.059999999999999</v>
      </c>
      <c r="AH53" s="196">
        <v>0</v>
      </c>
      <c r="AI53" s="196">
        <v>4.55</v>
      </c>
      <c r="AJ53" s="196">
        <v>0</v>
      </c>
      <c r="AK53" s="196">
        <v>0.84</v>
      </c>
      <c r="AL53" s="196">
        <v>0</v>
      </c>
      <c r="AM53" s="196">
        <v>0</v>
      </c>
      <c r="AN53" s="196">
        <v>0</v>
      </c>
      <c r="AO53" s="196">
        <v>22.57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0</v>
      </c>
      <c r="AE54" s="196">
        <v>0</v>
      </c>
      <c r="AF54" s="196">
        <v>0</v>
      </c>
      <c r="AG54" s="196">
        <v>16.059999999999999</v>
      </c>
      <c r="AH54" s="196">
        <v>0</v>
      </c>
      <c r="AI54" s="196">
        <v>4.55</v>
      </c>
      <c r="AJ54" s="196">
        <v>0</v>
      </c>
      <c r="AK54" s="196">
        <v>0.84</v>
      </c>
      <c r="AL54" s="196">
        <v>0</v>
      </c>
      <c r="AM54" s="196">
        <v>0</v>
      </c>
      <c r="AN54" s="196">
        <v>0</v>
      </c>
      <c r="AO54" s="196">
        <v>22.57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0</v>
      </c>
      <c r="AE55" s="196">
        <v>0</v>
      </c>
      <c r="AF55" s="196">
        <v>0</v>
      </c>
      <c r="AG55" s="196">
        <v>16.059999999999999</v>
      </c>
      <c r="AH55" s="196">
        <v>0</v>
      </c>
      <c r="AI55" s="196">
        <v>4.55</v>
      </c>
      <c r="AJ55" s="196">
        <v>0</v>
      </c>
      <c r="AK55" s="196">
        <v>0.84</v>
      </c>
      <c r="AL55" s="196">
        <v>0</v>
      </c>
      <c r="AM55" s="196">
        <v>0</v>
      </c>
      <c r="AN55" s="196">
        <v>0</v>
      </c>
      <c r="AO55" s="196">
        <v>22.57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0</v>
      </c>
      <c r="AE56" s="196">
        <v>0</v>
      </c>
      <c r="AF56" s="196">
        <v>0</v>
      </c>
      <c r="AG56" s="196">
        <v>16.059999999999999</v>
      </c>
      <c r="AH56" s="196">
        <v>0</v>
      </c>
      <c r="AI56" s="196">
        <v>4.55</v>
      </c>
      <c r="AJ56" s="196">
        <v>0</v>
      </c>
      <c r="AK56" s="196">
        <v>0.84</v>
      </c>
      <c r="AL56" s="196">
        <v>0</v>
      </c>
      <c r="AM56" s="196">
        <v>0</v>
      </c>
      <c r="AN56" s="196">
        <v>0</v>
      </c>
      <c r="AO56" s="196">
        <v>22.57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0</v>
      </c>
      <c r="AE57" s="196">
        <v>0</v>
      </c>
      <c r="AF57" s="196">
        <v>0</v>
      </c>
      <c r="AG57" s="196">
        <v>16.059999999999999</v>
      </c>
      <c r="AH57" s="196">
        <v>0</v>
      </c>
      <c r="AI57" s="196">
        <v>4.55</v>
      </c>
      <c r="AJ57" s="196">
        <v>0</v>
      </c>
      <c r="AK57" s="196">
        <v>0.84</v>
      </c>
      <c r="AL57" s="196">
        <v>0</v>
      </c>
      <c r="AM57" s="196">
        <v>0</v>
      </c>
      <c r="AN57" s="196">
        <v>0</v>
      </c>
      <c r="AO57" s="196">
        <v>22.57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0</v>
      </c>
      <c r="AE58" s="196">
        <v>0</v>
      </c>
      <c r="AF58" s="196">
        <v>0</v>
      </c>
      <c r="AG58" s="196">
        <v>16.059999999999999</v>
      </c>
      <c r="AH58" s="196">
        <v>0</v>
      </c>
      <c r="AI58" s="196">
        <v>4.55</v>
      </c>
      <c r="AJ58" s="196">
        <v>0</v>
      </c>
      <c r="AK58" s="196">
        <v>0.84</v>
      </c>
      <c r="AL58" s="196">
        <v>0</v>
      </c>
      <c r="AM58" s="196">
        <v>0</v>
      </c>
      <c r="AN58" s="196">
        <v>0</v>
      </c>
      <c r="AO58" s="196">
        <v>22.57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0</v>
      </c>
      <c r="AE59" s="196">
        <v>0</v>
      </c>
      <c r="AF59" s="196">
        <v>0</v>
      </c>
      <c r="AG59" s="196">
        <v>16.059999999999999</v>
      </c>
      <c r="AH59" s="196">
        <v>0</v>
      </c>
      <c r="AI59" s="196">
        <v>4.55</v>
      </c>
      <c r="AJ59" s="196">
        <v>0</v>
      </c>
      <c r="AK59" s="196">
        <v>0.84</v>
      </c>
      <c r="AL59" s="196">
        <v>0</v>
      </c>
      <c r="AM59" s="196">
        <v>0</v>
      </c>
      <c r="AN59" s="196">
        <v>0</v>
      </c>
      <c r="AO59" s="196">
        <v>22.57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0</v>
      </c>
      <c r="AE60" s="196">
        <v>0</v>
      </c>
      <c r="AF60" s="196">
        <v>0</v>
      </c>
      <c r="AG60" s="196">
        <v>16.059999999999999</v>
      </c>
      <c r="AH60" s="196">
        <v>0</v>
      </c>
      <c r="AI60" s="196">
        <v>4.55</v>
      </c>
      <c r="AJ60" s="196">
        <v>0</v>
      </c>
      <c r="AK60" s="196">
        <v>0.84</v>
      </c>
      <c r="AL60" s="196">
        <v>0</v>
      </c>
      <c r="AM60" s="196">
        <v>0</v>
      </c>
      <c r="AN60" s="196">
        <v>0</v>
      </c>
      <c r="AO60" s="196">
        <v>22.57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0</v>
      </c>
      <c r="AE61" s="196">
        <v>0</v>
      </c>
      <c r="AF61" s="196">
        <v>0</v>
      </c>
      <c r="AG61" s="196">
        <v>16.059999999999999</v>
      </c>
      <c r="AH61" s="196">
        <v>0</v>
      </c>
      <c r="AI61" s="196">
        <v>4.55</v>
      </c>
      <c r="AJ61" s="196">
        <v>0</v>
      </c>
      <c r="AK61" s="196">
        <v>0.84</v>
      </c>
      <c r="AL61" s="196">
        <v>0</v>
      </c>
      <c r="AM61" s="196">
        <v>0</v>
      </c>
      <c r="AN61" s="196">
        <v>0</v>
      </c>
      <c r="AO61" s="196">
        <v>22.57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0</v>
      </c>
      <c r="AE62" s="196">
        <v>0</v>
      </c>
      <c r="AF62" s="196">
        <v>0</v>
      </c>
      <c r="AG62" s="196">
        <v>16.059999999999999</v>
      </c>
      <c r="AH62" s="196">
        <v>0</v>
      </c>
      <c r="AI62" s="196">
        <v>4.55</v>
      </c>
      <c r="AJ62" s="196">
        <v>0</v>
      </c>
      <c r="AK62" s="196">
        <v>0.84</v>
      </c>
      <c r="AL62" s="196">
        <v>0</v>
      </c>
      <c r="AM62" s="196">
        <v>0</v>
      </c>
      <c r="AN62" s="196">
        <v>0</v>
      </c>
      <c r="AO62" s="196">
        <v>22.57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0</v>
      </c>
      <c r="AE63" s="196">
        <v>0</v>
      </c>
      <c r="AF63" s="196">
        <v>0</v>
      </c>
      <c r="AG63" s="196">
        <v>16.059999999999999</v>
      </c>
      <c r="AH63" s="196">
        <v>0</v>
      </c>
      <c r="AI63" s="196">
        <v>4.55</v>
      </c>
      <c r="AJ63" s="196">
        <v>0</v>
      </c>
      <c r="AK63" s="196">
        <v>0.84</v>
      </c>
      <c r="AL63" s="196">
        <v>0</v>
      </c>
      <c r="AM63" s="196">
        <v>0</v>
      </c>
      <c r="AN63" s="196">
        <v>0</v>
      </c>
      <c r="AO63" s="196">
        <v>22.57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0</v>
      </c>
      <c r="AE64" s="196">
        <v>0</v>
      </c>
      <c r="AF64" s="196">
        <v>0</v>
      </c>
      <c r="AG64" s="196">
        <v>16.059999999999999</v>
      </c>
      <c r="AH64" s="196">
        <v>0</v>
      </c>
      <c r="AI64" s="196">
        <v>4.55</v>
      </c>
      <c r="AJ64" s="196">
        <v>0</v>
      </c>
      <c r="AK64" s="196">
        <v>0.84</v>
      </c>
      <c r="AL64" s="196">
        <v>0</v>
      </c>
      <c r="AM64" s="196">
        <v>0</v>
      </c>
      <c r="AN64" s="196">
        <v>0</v>
      </c>
      <c r="AO64" s="196">
        <v>22.57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0</v>
      </c>
      <c r="AE65" s="196">
        <v>0</v>
      </c>
      <c r="AF65" s="196">
        <v>0</v>
      </c>
      <c r="AG65" s="196">
        <v>16.059999999999999</v>
      </c>
      <c r="AH65" s="196">
        <v>0</v>
      </c>
      <c r="AI65" s="196">
        <v>4.55</v>
      </c>
      <c r="AJ65" s="196">
        <v>0</v>
      </c>
      <c r="AK65" s="196">
        <v>0.84</v>
      </c>
      <c r="AL65" s="196">
        <v>0</v>
      </c>
      <c r="AM65" s="196">
        <v>0</v>
      </c>
      <c r="AN65" s="196">
        <v>0</v>
      </c>
      <c r="AO65" s="196">
        <v>22.57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0</v>
      </c>
      <c r="AE66" s="196">
        <v>0</v>
      </c>
      <c r="AF66" s="196">
        <v>0</v>
      </c>
      <c r="AG66" s="196">
        <v>16.059999999999999</v>
      </c>
      <c r="AH66" s="196">
        <v>0</v>
      </c>
      <c r="AI66" s="196">
        <v>4.55</v>
      </c>
      <c r="AJ66" s="196">
        <v>0</v>
      </c>
      <c r="AK66" s="196">
        <v>0.84</v>
      </c>
      <c r="AL66" s="196">
        <v>0</v>
      </c>
      <c r="AM66" s="196">
        <v>0</v>
      </c>
      <c r="AN66" s="196">
        <v>0</v>
      </c>
      <c r="AO66" s="196">
        <v>22.57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0</v>
      </c>
      <c r="AE67" s="196">
        <v>0</v>
      </c>
      <c r="AF67" s="196">
        <v>0</v>
      </c>
      <c r="AG67" s="196">
        <v>16.059999999999999</v>
      </c>
      <c r="AH67" s="196">
        <v>0</v>
      </c>
      <c r="AI67" s="196">
        <v>4.55</v>
      </c>
      <c r="AJ67" s="196">
        <v>0</v>
      </c>
      <c r="AK67" s="196">
        <v>0.84</v>
      </c>
      <c r="AL67" s="196">
        <v>0</v>
      </c>
      <c r="AM67" s="196">
        <v>0</v>
      </c>
      <c r="AN67" s="196">
        <v>0</v>
      </c>
      <c r="AO67" s="196">
        <v>22.57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0</v>
      </c>
      <c r="AE68" s="196">
        <v>0</v>
      </c>
      <c r="AF68" s="196">
        <v>0</v>
      </c>
      <c r="AG68" s="196">
        <v>16.059999999999999</v>
      </c>
      <c r="AH68" s="196">
        <v>0</v>
      </c>
      <c r="AI68" s="196">
        <v>4.55</v>
      </c>
      <c r="AJ68" s="196">
        <v>0</v>
      </c>
      <c r="AK68" s="196">
        <v>0.84</v>
      </c>
      <c r="AL68" s="196">
        <v>0</v>
      </c>
      <c r="AM68" s="196">
        <v>0</v>
      </c>
      <c r="AN68" s="196">
        <v>0</v>
      </c>
      <c r="AO68" s="196">
        <v>22.57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0</v>
      </c>
      <c r="AE69" s="196">
        <v>0</v>
      </c>
      <c r="AF69" s="196">
        <v>0</v>
      </c>
      <c r="AG69" s="196">
        <v>16.059999999999999</v>
      </c>
      <c r="AH69" s="196">
        <v>0</v>
      </c>
      <c r="AI69" s="196">
        <v>4.55</v>
      </c>
      <c r="AJ69" s="196">
        <v>0</v>
      </c>
      <c r="AK69" s="196">
        <v>0.84</v>
      </c>
      <c r="AL69" s="196">
        <v>0</v>
      </c>
      <c r="AM69" s="196">
        <v>0</v>
      </c>
      <c r="AN69" s="196">
        <v>0</v>
      </c>
      <c r="AO69" s="196">
        <v>22.57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0</v>
      </c>
      <c r="AE70" s="196">
        <v>0</v>
      </c>
      <c r="AF70" s="196">
        <v>0</v>
      </c>
      <c r="AG70" s="196">
        <v>16.059999999999999</v>
      </c>
      <c r="AH70" s="196">
        <v>0</v>
      </c>
      <c r="AI70" s="196">
        <v>4.55</v>
      </c>
      <c r="AJ70" s="196">
        <v>0</v>
      </c>
      <c r="AK70" s="196">
        <v>0.84</v>
      </c>
      <c r="AL70" s="196">
        <v>0</v>
      </c>
      <c r="AM70" s="196">
        <v>0</v>
      </c>
      <c r="AN70" s="196">
        <v>0</v>
      </c>
      <c r="AO70" s="196">
        <v>22.57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0</v>
      </c>
      <c r="AE71" s="196">
        <v>0</v>
      </c>
      <c r="AF71" s="196">
        <v>0</v>
      </c>
      <c r="AG71" s="196">
        <v>16.059999999999999</v>
      </c>
      <c r="AH71" s="196">
        <v>0</v>
      </c>
      <c r="AI71" s="196">
        <v>4.55</v>
      </c>
      <c r="AJ71" s="196">
        <v>0</v>
      </c>
      <c r="AK71" s="196">
        <v>0.91</v>
      </c>
      <c r="AL71" s="196">
        <v>0</v>
      </c>
      <c r="AM71" s="196">
        <v>0</v>
      </c>
      <c r="AN71" s="196">
        <v>0</v>
      </c>
      <c r="AO71" s="196">
        <v>22.57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0</v>
      </c>
      <c r="AE72" s="196">
        <v>0</v>
      </c>
      <c r="AF72" s="196">
        <v>0</v>
      </c>
      <c r="AG72" s="196">
        <v>16.059999999999999</v>
      </c>
      <c r="AH72" s="196">
        <v>0</v>
      </c>
      <c r="AI72" s="196">
        <v>4.55</v>
      </c>
      <c r="AJ72" s="196">
        <v>0</v>
      </c>
      <c r="AK72" s="196">
        <v>0.91</v>
      </c>
      <c r="AL72" s="196">
        <v>0</v>
      </c>
      <c r="AM72" s="196">
        <v>0</v>
      </c>
      <c r="AN72" s="196">
        <v>0</v>
      </c>
      <c r="AO72" s="196">
        <v>22.57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0</v>
      </c>
      <c r="AE73" s="196">
        <v>0</v>
      </c>
      <c r="AF73" s="196">
        <v>0</v>
      </c>
      <c r="AG73" s="196">
        <v>16.059999999999999</v>
      </c>
      <c r="AH73" s="196">
        <v>0</v>
      </c>
      <c r="AI73" s="196">
        <v>4.55</v>
      </c>
      <c r="AJ73" s="196">
        <v>0</v>
      </c>
      <c r="AK73" s="196">
        <v>0.91</v>
      </c>
      <c r="AL73" s="196">
        <v>0</v>
      </c>
      <c r="AM73" s="196">
        <v>0</v>
      </c>
      <c r="AN73" s="196">
        <v>0</v>
      </c>
      <c r="AO73" s="196">
        <v>22.57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0</v>
      </c>
      <c r="AE74" s="196">
        <v>0</v>
      </c>
      <c r="AF74" s="196">
        <v>0</v>
      </c>
      <c r="AG74" s="196">
        <v>16.059999999999999</v>
      </c>
      <c r="AH74" s="196">
        <v>0</v>
      </c>
      <c r="AI74" s="196">
        <v>4.55</v>
      </c>
      <c r="AJ74" s="196">
        <v>0</v>
      </c>
      <c r="AK74" s="196">
        <v>0.91</v>
      </c>
      <c r="AL74" s="196">
        <v>0</v>
      </c>
      <c r="AM74" s="196">
        <v>0</v>
      </c>
      <c r="AN74" s="196">
        <v>0</v>
      </c>
      <c r="AO74" s="196">
        <v>22.57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0</v>
      </c>
      <c r="AE75" s="196">
        <v>0</v>
      </c>
      <c r="AF75" s="196">
        <v>0</v>
      </c>
      <c r="AG75" s="196">
        <v>16.059999999999999</v>
      </c>
      <c r="AH75" s="196">
        <v>0</v>
      </c>
      <c r="AI75" s="196">
        <v>4.55</v>
      </c>
      <c r="AJ75" s="196">
        <v>0</v>
      </c>
      <c r="AK75" s="196">
        <v>0.84</v>
      </c>
      <c r="AL75" s="196">
        <v>0</v>
      </c>
      <c r="AM75" s="196">
        <v>0</v>
      </c>
      <c r="AN75" s="196">
        <v>0</v>
      </c>
      <c r="AO75" s="196">
        <v>23.03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0</v>
      </c>
      <c r="AE76" s="196">
        <v>0</v>
      </c>
      <c r="AF76" s="196">
        <v>0</v>
      </c>
      <c r="AG76" s="196">
        <v>16.059999999999999</v>
      </c>
      <c r="AH76" s="196">
        <v>0</v>
      </c>
      <c r="AI76" s="196">
        <v>4.55</v>
      </c>
      <c r="AJ76" s="196">
        <v>0</v>
      </c>
      <c r="AK76" s="196">
        <v>0.84</v>
      </c>
      <c r="AL76" s="196">
        <v>0</v>
      </c>
      <c r="AM76" s="196">
        <v>0</v>
      </c>
      <c r="AN76" s="196">
        <v>0</v>
      </c>
      <c r="AO76" s="196">
        <v>23.03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0</v>
      </c>
      <c r="AE77" s="196">
        <v>0</v>
      </c>
      <c r="AF77" s="196">
        <v>0</v>
      </c>
      <c r="AG77" s="196">
        <v>16.059999999999999</v>
      </c>
      <c r="AH77" s="196">
        <v>0</v>
      </c>
      <c r="AI77" s="196">
        <v>4.55</v>
      </c>
      <c r="AJ77" s="196">
        <v>0</v>
      </c>
      <c r="AK77" s="196">
        <v>0.84</v>
      </c>
      <c r="AL77" s="196">
        <v>0</v>
      </c>
      <c r="AM77" s="196">
        <v>0</v>
      </c>
      <c r="AN77" s="196">
        <v>0</v>
      </c>
      <c r="AO77" s="196">
        <v>23.03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0</v>
      </c>
      <c r="AE78" s="196">
        <v>0</v>
      </c>
      <c r="AF78" s="196">
        <v>0</v>
      </c>
      <c r="AG78" s="196">
        <v>16.059999999999999</v>
      </c>
      <c r="AH78" s="196">
        <v>0</v>
      </c>
      <c r="AI78" s="196">
        <v>4.55</v>
      </c>
      <c r="AJ78" s="196">
        <v>0</v>
      </c>
      <c r="AK78" s="196">
        <v>0.84</v>
      </c>
      <c r="AL78" s="196">
        <v>0</v>
      </c>
      <c r="AM78" s="196">
        <v>0</v>
      </c>
      <c r="AN78" s="196">
        <v>0</v>
      </c>
      <c r="AO78" s="196">
        <v>23.03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0</v>
      </c>
      <c r="AE79" s="196">
        <v>0</v>
      </c>
      <c r="AF79" s="196">
        <v>0</v>
      </c>
      <c r="AG79" s="196">
        <v>16.059999999999999</v>
      </c>
      <c r="AH79" s="196">
        <v>0</v>
      </c>
      <c r="AI79" s="196">
        <v>4.55</v>
      </c>
      <c r="AJ79" s="196">
        <v>0</v>
      </c>
      <c r="AK79" s="196">
        <v>0.84</v>
      </c>
      <c r="AL79" s="196">
        <v>0</v>
      </c>
      <c r="AM79" s="196">
        <v>0</v>
      </c>
      <c r="AN79" s="196">
        <v>0</v>
      </c>
      <c r="AO79" s="196">
        <v>23.03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0</v>
      </c>
      <c r="AE80" s="196">
        <v>0</v>
      </c>
      <c r="AF80" s="196">
        <v>0</v>
      </c>
      <c r="AG80" s="196">
        <v>16.059999999999999</v>
      </c>
      <c r="AH80" s="196">
        <v>0</v>
      </c>
      <c r="AI80" s="196">
        <v>4.55</v>
      </c>
      <c r="AJ80" s="196">
        <v>0</v>
      </c>
      <c r="AK80" s="196">
        <v>0.84</v>
      </c>
      <c r="AL80" s="196">
        <v>0</v>
      </c>
      <c r="AM80" s="196">
        <v>0</v>
      </c>
      <c r="AN80" s="196">
        <v>0</v>
      </c>
      <c r="AO80" s="196">
        <v>23.03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0</v>
      </c>
      <c r="AE81" s="196">
        <v>0</v>
      </c>
      <c r="AF81" s="196">
        <v>0</v>
      </c>
      <c r="AG81" s="196">
        <v>16.059999999999999</v>
      </c>
      <c r="AH81" s="196">
        <v>0</v>
      </c>
      <c r="AI81" s="196">
        <v>4.55</v>
      </c>
      <c r="AJ81" s="196">
        <v>0</v>
      </c>
      <c r="AK81" s="196">
        <v>0.84</v>
      </c>
      <c r="AL81" s="196">
        <v>0</v>
      </c>
      <c r="AM81" s="196">
        <v>0</v>
      </c>
      <c r="AN81" s="196">
        <v>0</v>
      </c>
      <c r="AO81" s="196">
        <v>23.03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0</v>
      </c>
      <c r="AE82" s="196">
        <v>0</v>
      </c>
      <c r="AF82" s="196">
        <v>0</v>
      </c>
      <c r="AG82" s="196">
        <v>16.059999999999999</v>
      </c>
      <c r="AH82" s="196">
        <v>0</v>
      </c>
      <c r="AI82" s="196">
        <v>4.55</v>
      </c>
      <c r="AJ82" s="196">
        <v>0</v>
      </c>
      <c r="AK82" s="196">
        <v>0.84</v>
      </c>
      <c r="AL82" s="196">
        <v>0</v>
      </c>
      <c r="AM82" s="196">
        <v>0</v>
      </c>
      <c r="AN82" s="196">
        <v>0</v>
      </c>
      <c r="AO82" s="196">
        <v>23.03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0</v>
      </c>
      <c r="AE83" s="196">
        <v>0</v>
      </c>
      <c r="AF83" s="196">
        <v>0</v>
      </c>
      <c r="AG83" s="196">
        <v>16.059999999999999</v>
      </c>
      <c r="AH83" s="196">
        <v>0</v>
      </c>
      <c r="AI83" s="196">
        <v>4.55</v>
      </c>
      <c r="AJ83" s="196">
        <v>0</v>
      </c>
      <c r="AK83" s="196">
        <v>0.84</v>
      </c>
      <c r="AL83" s="196">
        <v>0</v>
      </c>
      <c r="AM83" s="196">
        <v>0</v>
      </c>
      <c r="AN83" s="196">
        <v>0</v>
      </c>
      <c r="AO83" s="196">
        <v>23.03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0</v>
      </c>
      <c r="AE84" s="196">
        <v>0</v>
      </c>
      <c r="AF84" s="196">
        <v>0</v>
      </c>
      <c r="AG84" s="196">
        <v>16.059999999999999</v>
      </c>
      <c r="AH84" s="196">
        <v>0</v>
      </c>
      <c r="AI84" s="196">
        <v>4.55</v>
      </c>
      <c r="AJ84" s="196">
        <v>0</v>
      </c>
      <c r="AK84" s="196">
        <v>0.84</v>
      </c>
      <c r="AL84" s="196">
        <v>0</v>
      </c>
      <c r="AM84" s="196">
        <v>0</v>
      </c>
      <c r="AN84" s="196">
        <v>0</v>
      </c>
      <c r="AO84" s="196">
        <v>23.03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0</v>
      </c>
      <c r="AE85" s="196">
        <v>0</v>
      </c>
      <c r="AF85" s="196">
        <v>0</v>
      </c>
      <c r="AG85" s="196">
        <v>16.059999999999999</v>
      </c>
      <c r="AH85" s="196">
        <v>0</v>
      </c>
      <c r="AI85" s="196">
        <v>4.55</v>
      </c>
      <c r="AJ85" s="196">
        <v>0</v>
      </c>
      <c r="AK85" s="196">
        <v>0.84</v>
      </c>
      <c r="AL85" s="196">
        <v>0</v>
      </c>
      <c r="AM85" s="196">
        <v>0</v>
      </c>
      <c r="AN85" s="196">
        <v>0</v>
      </c>
      <c r="AO85" s="196">
        <v>23.03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0</v>
      </c>
      <c r="AE86" s="196">
        <v>0</v>
      </c>
      <c r="AF86" s="196">
        <v>0</v>
      </c>
      <c r="AG86" s="196">
        <v>16.059999999999999</v>
      </c>
      <c r="AH86" s="196">
        <v>0</v>
      </c>
      <c r="AI86" s="196">
        <v>4.55</v>
      </c>
      <c r="AJ86" s="196">
        <v>0</v>
      </c>
      <c r="AK86" s="196">
        <v>0.84</v>
      </c>
      <c r="AL86" s="196">
        <v>0</v>
      </c>
      <c r="AM86" s="196">
        <v>0</v>
      </c>
      <c r="AN86" s="196">
        <v>0</v>
      </c>
      <c r="AO86" s="196">
        <v>23.03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0</v>
      </c>
      <c r="AE87" s="196">
        <v>0</v>
      </c>
      <c r="AF87" s="196">
        <v>0</v>
      </c>
      <c r="AG87" s="196">
        <v>16.059999999999999</v>
      </c>
      <c r="AH87" s="196">
        <v>0</v>
      </c>
      <c r="AI87" s="196">
        <v>4.55</v>
      </c>
      <c r="AJ87" s="196">
        <v>0</v>
      </c>
      <c r="AK87" s="196">
        <v>0.84</v>
      </c>
      <c r="AL87" s="196">
        <v>0</v>
      </c>
      <c r="AM87" s="196">
        <v>0</v>
      </c>
      <c r="AN87" s="196">
        <v>0</v>
      </c>
      <c r="AO87" s="196">
        <v>23.03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0</v>
      </c>
      <c r="AE88" s="196">
        <v>0</v>
      </c>
      <c r="AF88" s="196">
        <v>0</v>
      </c>
      <c r="AG88" s="196">
        <v>16.059999999999999</v>
      </c>
      <c r="AH88" s="196">
        <v>0</v>
      </c>
      <c r="AI88" s="196">
        <v>4.55</v>
      </c>
      <c r="AJ88" s="196">
        <v>0</v>
      </c>
      <c r="AK88" s="196">
        <v>0.84</v>
      </c>
      <c r="AL88" s="196">
        <v>0</v>
      </c>
      <c r="AM88" s="196">
        <v>0</v>
      </c>
      <c r="AN88" s="196">
        <v>0</v>
      </c>
      <c r="AO88" s="196">
        <v>23.03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0</v>
      </c>
      <c r="AE89" s="196">
        <v>0</v>
      </c>
      <c r="AF89" s="196">
        <v>0</v>
      </c>
      <c r="AG89" s="196">
        <v>16.059999999999999</v>
      </c>
      <c r="AH89" s="196">
        <v>0</v>
      </c>
      <c r="AI89" s="196">
        <v>4.55</v>
      </c>
      <c r="AJ89" s="196">
        <v>0</v>
      </c>
      <c r="AK89" s="196">
        <v>0.84</v>
      </c>
      <c r="AL89" s="196">
        <v>0</v>
      </c>
      <c r="AM89" s="196">
        <v>0</v>
      </c>
      <c r="AN89" s="196">
        <v>0</v>
      </c>
      <c r="AO89" s="196">
        <v>23.03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0</v>
      </c>
      <c r="AE90" s="196">
        <v>0</v>
      </c>
      <c r="AF90" s="196">
        <v>0</v>
      </c>
      <c r="AG90" s="196">
        <v>16.059999999999999</v>
      </c>
      <c r="AH90" s="196">
        <v>0</v>
      </c>
      <c r="AI90" s="196">
        <v>4.55</v>
      </c>
      <c r="AJ90" s="196">
        <v>0</v>
      </c>
      <c r="AK90" s="196">
        <v>0.84</v>
      </c>
      <c r="AL90" s="196">
        <v>0</v>
      </c>
      <c r="AM90" s="196">
        <v>0</v>
      </c>
      <c r="AN90" s="196">
        <v>0</v>
      </c>
      <c r="AO90" s="196">
        <v>23.03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0</v>
      </c>
      <c r="AE91" s="196">
        <v>0</v>
      </c>
      <c r="AF91" s="196">
        <v>0</v>
      </c>
      <c r="AG91" s="196">
        <v>16.059999999999999</v>
      </c>
      <c r="AH91" s="196">
        <v>0</v>
      </c>
      <c r="AI91" s="196">
        <v>4.55</v>
      </c>
      <c r="AJ91" s="196">
        <v>0</v>
      </c>
      <c r="AK91" s="196">
        <v>0.84</v>
      </c>
      <c r="AL91" s="196">
        <v>0</v>
      </c>
      <c r="AM91" s="196">
        <v>0</v>
      </c>
      <c r="AN91" s="196">
        <v>0</v>
      </c>
      <c r="AO91" s="196">
        <v>23.03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0</v>
      </c>
      <c r="AE92" s="196">
        <v>0</v>
      </c>
      <c r="AF92" s="196">
        <v>0</v>
      </c>
      <c r="AG92" s="196">
        <v>16.059999999999999</v>
      </c>
      <c r="AH92" s="196">
        <v>0</v>
      </c>
      <c r="AI92" s="196">
        <v>4.55</v>
      </c>
      <c r="AJ92" s="196">
        <v>0</v>
      </c>
      <c r="AK92" s="196">
        <v>0.84</v>
      </c>
      <c r="AL92" s="196">
        <v>0</v>
      </c>
      <c r="AM92" s="196">
        <v>0</v>
      </c>
      <c r="AN92" s="196">
        <v>0</v>
      </c>
      <c r="AO92" s="196">
        <v>23.03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0</v>
      </c>
      <c r="AE93" s="196">
        <v>0</v>
      </c>
      <c r="AF93" s="196">
        <v>0</v>
      </c>
      <c r="AG93" s="196">
        <v>16.059999999999999</v>
      </c>
      <c r="AH93" s="196">
        <v>0</v>
      </c>
      <c r="AI93" s="196">
        <v>4.55</v>
      </c>
      <c r="AJ93" s="196">
        <v>0</v>
      </c>
      <c r="AK93" s="196">
        <v>0.84</v>
      </c>
      <c r="AL93" s="196">
        <v>0</v>
      </c>
      <c r="AM93" s="196">
        <v>0</v>
      </c>
      <c r="AN93" s="196">
        <v>0</v>
      </c>
      <c r="AO93" s="196">
        <v>23.03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0</v>
      </c>
      <c r="AE94" s="196">
        <v>0</v>
      </c>
      <c r="AF94" s="196">
        <v>0</v>
      </c>
      <c r="AG94" s="196">
        <v>16.059999999999999</v>
      </c>
      <c r="AH94" s="196">
        <v>0</v>
      </c>
      <c r="AI94" s="196">
        <v>4.55</v>
      </c>
      <c r="AJ94" s="196">
        <v>0</v>
      </c>
      <c r="AK94" s="196">
        <v>0.84</v>
      </c>
      <c r="AL94" s="196">
        <v>0</v>
      </c>
      <c r="AM94" s="196">
        <v>0</v>
      </c>
      <c r="AN94" s="196">
        <v>0</v>
      </c>
      <c r="AO94" s="196">
        <v>23.03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0</v>
      </c>
      <c r="AE95" s="196">
        <v>0</v>
      </c>
      <c r="AF95" s="196">
        <v>0</v>
      </c>
      <c r="AG95" s="196">
        <v>16.059999999999999</v>
      </c>
      <c r="AH95" s="196">
        <v>0</v>
      </c>
      <c r="AI95" s="196">
        <v>4.55</v>
      </c>
      <c r="AJ95" s="196">
        <v>0</v>
      </c>
      <c r="AK95" s="196">
        <v>0.84</v>
      </c>
      <c r="AL95" s="196">
        <v>0</v>
      </c>
      <c r="AM95" s="196">
        <v>0</v>
      </c>
      <c r="AN95" s="196">
        <v>0</v>
      </c>
      <c r="AO95" s="196">
        <v>23.03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0</v>
      </c>
      <c r="AE96" s="196">
        <v>0</v>
      </c>
      <c r="AF96" s="196">
        <v>0</v>
      </c>
      <c r="AG96" s="196">
        <v>16.059999999999999</v>
      </c>
      <c r="AH96" s="196">
        <v>0</v>
      </c>
      <c r="AI96" s="196">
        <v>4.55</v>
      </c>
      <c r="AJ96" s="196">
        <v>0</v>
      </c>
      <c r="AK96" s="196">
        <v>0.84</v>
      </c>
      <c r="AL96" s="196">
        <v>0</v>
      </c>
      <c r="AM96" s="196">
        <v>0</v>
      </c>
      <c r="AN96" s="196">
        <v>0</v>
      </c>
      <c r="AO96" s="196">
        <v>23.03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0</v>
      </c>
      <c r="AE97" s="196">
        <v>0</v>
      </c>
      <c r="AF97" s="196">
        <v>0</v>
      </c>
      <c r="AG97" s="196">
        <v>16.059999999999999</v>
      </c>
      <c r="AH97" s="196">
        <v>0</v>
      </c>
      <c r="AI97" s="196">
        <v>4.55</v>
      </c>
      <c r="AJ97" s="196">
        <v>0</v>
      </c>
      <c r="AK97" s="196">
        <v>0.84</v>
      </c>
      <c r="AL97" s="196">
        <v>0</v>
      </c>
      <c r="AM97" s="196">
        <v>0</v>
      </c>
      <c r="AN97" s="196">
        <v>0</v>
      </c>
      <c r="AO97" s="196">
        <v>23.03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0</v>
      </c>
      <c r="AE98" s="196">
        <v>0</v>
      </c>
      <c r="AF98" s="196">
        <v>0</v>
      </c>
      <c r="AG98" s="196">
        <v>16.059999999999999</v>
      </c>
      <c r="AH98" s="196">
        <v>0</v>
      </c>
      <c r="AI98" s="196">
        <v>4.55</v>
      </c>
      <c r="AJ98" s="196">
        <v>0</v>
      </c>
      <c r="AK98" s="196">
        <v>0.84</v>
      </c>
      <c r="AL98" s="196">
        <v>0</v>
      </c>
      <c r="AM98" s="196">
        <v>0</v>
      </c>
      <c r="AN98" s="196">
        <v>0</v>
      </c>
      <c r="AO98" s="196">
        <v>23.03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0.38543999999999917</v>
      </c>
      <c r="AH99">
        <f t="shared" si="0"/>
        <v>0</v>
      </c>
      <c r="AI99">
        <f t="shared" si="0"/>
        <v>0.10920000000000017</v>
      </c>
      <c r="AJ99">
        <f t="shared" si="0"/>
        <v>0</v>
      </c>
      <c r="AK99">
        <f t="shared" si="0"/>
        <v>2.023000000000004E-2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0.54995999999999956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0</v>
      </c>
      <c r="L3" s="196">
        <v>0</v>
      </c>
      <c r="M3" s="196">
        <v>0</v>
      </c>
      <c r="N3" s="196">
        <v>0</v>
      </c>
      <c r="O3" s="196">
        <v>0</v>
      </c>
      <c r="P3" s="196">
        <v>0</v>
      </c>
      <c r="Q3" s="196">
        <v>0</v>
      </c>
      <c r="R3" s="196">
        <v>0</v>
      </c>
      <c r="S3" s="196">
        <v>0</v>
      </c>
      <c r="T3" s="196">
        <v>0</v>
      </c>
      <c r="U3" s="196">
        <v>0</v>
      </c>
      <c r="V3" s="196">
        <v>0</v>
      </c>
      <c r="W3" s="196">
        <v>0</v>
      </c>
      <c r="X3" s="196">
        <v>0</v>
      </c>
      <c r="Y3" s="196">
        <v>0</v>
      </c>
      <c r="Z3" s="196">
        <v>0</v>
      </c>
      <c r="AA3" s="196">
        <v>0</v>
      </c>
      <c r="AB3" s="196">
        <v>0</v>
      </c>
      <c r="AC3" s="196">
        <v>0</v>
      </c>
      <c r="AD3" s="196">
        <v>1.49</v>
      </c>
      <c r="AE3" s="196">
        <v>0</v>
      </c>
      <c r="AF3" s="196">
        <v>0</v>
      </c>
      <c r="AG3" s="196">
        <v>79.58</v>
      </c>
      <c r="AH3" s="196">
        <v>0</v>
      </c>
      <c r="AI3" s="196">
        <v>22.52</v>
      </c>
      <c r="AJ3" s="196">
        <v>0</v>
      </c>
      <c r="AK3" s="196">
        <v>3.65</v>
      </c>
      <c r="AL3" s="196">
        <v>0</v>
      </c>
      <c r="AM3" s="196">
        <v>0</v>
      </c>
      <c r="AN3" s="196">
        <v>0</v>
      </c>
      <c r="AO3" s="196">
        <v>92.11</v>
      </c>
      <c r="AP3" s="196">
        <v>0</v>
      </c>
      <c r="AQ3" s="196">
        <v>0</v>
      </c>
      <c r="AR3" s="196">
        <v>0</v>
      </c>
      <c r="AS3" s="196">
        <v>0</v>
      </c>
      <c r="AT3" s="196">
        <v>0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0</v>
      </c>
      <c r="L4" s="196">
        <v>0</v>
      </c>
      <c r="M4" s="196">
        <v>0</v>
      </c>
      <c r="N4" s="196">
        <v>0</v>
      </c>
      <c r="O4" s="196">
        <v>0</v>
      </c>
      <c r="P4" s="196">
        <v>0</v>
      </c>
      <c r="Q4" s="196">
        <v>0</v>
      </c>
      <c r="R4" s="196">
        <v>0</v>
      </c>
      <c r="S4" s="196">
        <v>0</v>
      </c>
      <c r="T4" s="196">
        <v>0</v>
      </c>
      <c r="U4" s="196">
        <v>0</v>
      </c>
      <c r="V4" s="196">
        <v>0</v>
      </c>
      <c r="W4" s="196">
        <v>0</v>
      </c>
      <c r="X4" s="196">
        <v>0</v>
      </c>
      <c r="Y4" s="196">
        <v>0</v>
      </c>
      <c r="Z4" s="196">
        <v>0</v>
      </c>
      <c r="AA4" s="196">
        <v>0</v>
      </c>
      <c r="AB4" s="196">
        <v>0</v>
      </c>
      <c r="AC4" s="196">
        <v>0</v>
      </c>
      <c r="AD4" s="196">
        <v>1.49</v>
      </c>
      <c r="AE4" s="196">
        <v>0</v>
      </c>
      <c r="AF4" s="196">
        <v>0</v>
      </c>
      <c r="AG4" s="196">
        <v>79.58</v>
      </c>
      <c r="AH4" s="196">
        <v>0</v>
      </c>
      <c r="AI4" s="196">
        <v>22.52</v>
      </c>
      <c r="AJ4" s="196">
        <v>0</v>
      </c>
      <c r="AK4" s="196">
        <v>3.65</v>
      </c>
      <c r="AL4" s="196">
        <v>0</v>
      </c>
      <c r="AM4" s="196">
        <v>0</v>
      </c>
      <c r="AN4" s="196">
        <v>0</v>
      </c>
      <c r="AO4" s="196">
        <v>92.11</v>
      </c>
      <c r="AP4" s="196">
        <v>0</v>
      </c>
      <c r="AQ4" s="196">
        <v>0</v>
      </c>
      <c r="AR4" s="196">
        <v>0</v>
      </c>
      <c r="AS4" s="196">
        <v>0</v>
      </c>
      <c r="AT4" s="196">
        <v>0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0</v>
      </c>
      <c r="L5" s="196">
        <v>0</v>
      </c>
      <c r="M5" s="196">
        <v>0</v>
      </c>
      <c r="N5" s="196">
        <v>0</v>
      </c>
      <c r="O5" s="196">
        <v>0</v>
      </c>
      <c r="P5" s="196">
        <v>0</v>
      </c>
      <c r="Q5" s="196">
        <v>0</v>
      </c>
      <c r="R5" s="196">
        <v>0</v>
      </c>
      <c r="S5" s="196">
        <v>0</v>
      </c>
      <c r="T5" s="196">
        <v>0</v>
      </c>
      <c r="U5" s="196">
        <v>0</v>
      </c>
      <c r="V5" s="196">
        <v>0</v>
      </c>
      <c r="W5" s="196">
        <v>0</v>
      </c>
      <c r="X5" s="196">
        <v>0</v>
      </c>
      <c r="Y5" s="196">
        <v>0</v>
      </c>
      <c r="Z5" s="196">
        <v>0</v>
      </c>
      <c r="AA5" s="196">
        <v>0</v>
      </c>
      <c r="AB5" s="196">
        <v>0</v>
      </c>
      <c r="AC5" s="196">
        <v>0</v>
      </c>
      <c r="AD5" s="196">
        <v>1.49</v>
      </c>
      <c r="AE5" s="196">
        <v>0</v>
      </c>
      <c r="AF5" s="196">
        <v>0</v>
      </c>
      <c r="AG5" s="196">
        <v>79.58</v>
      </c>
      <c r="AH5" s="196">
        <v>0</v>
      </c>
      <c r="AI5" s="196">
        <v>22.52</v>
      </c>
      <c r="AJ5" s="196">
        <v>0</v>
      </c>
      <c r="AK5" s="196">
        <v>3.65</v>
      </c>
      <c r="AL5" s="196">
        <v>0</v>
      </c>
      <c r="AM5" s="196">
        <v>0</v>
      </c>
      <c r="AN5" s="196">
        <v>0</v>
      </c>
      <c r="AO5" s="196">
        <v>92.11</v>
      </c>
      <c r="AP5" s="196">
        <v>0</v>
      </c>
      <c r="AQ5" s="196">
        <v>0</v>
      </c>
      <c r="AR5" s="196">
        <v>0</v>
      </c>
      <c r="AS5" s="196">
        <v>0</v>
      </c>
      <c r="AT5" s="196">
        <v>0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0</v>
      </c>
      <c r="L6" s="196">
        <v>0</v>
      </c>
      <c r="M6" s="196">
        <v>0</v>
      </c>
      <c r="N6" s="196">
        <v>0</v>
      </c>
      <c r="O6" s="196">
        <v>0</v>
      </c>
      <c r="P6" s="196">
        <v>0</v>
      </c>
      <c r="Q6" s="196">
        <v>0</v>
      </c>
      <c r="R6" s="196">
        <v>0</v>
      </c>
      <c r="S6" s="196">
        <v>0</v>
      </c>
      <c r="T6" s="196">
        <v>0</v>
      </c>
      <c r="U6" s="196">
        <v>0</v>
      </c>
      <c r="V6" s="196">
        <v>0</v>
      </c>
      <c r="W6" s="196">
        <v>0</v>
      </c>
      <c r="X6" s="196">
        <v>0</v>
      </c>
      <c r="Y6" s="196">
        <v>0</v>
      </c>
      <c r="Z6" s="196">
        <v>0</v>
      </c>
      <c r="AA6" s="196">
        <v>0</v>
      </c>
      <c r="AB6" s="196">
        <v>0</v>
      </c>
      <c r="AC6" s="196">
        <v>0</v>
      </c>
      <c r="AD6" s="196">
        <v>1.49</v>
      </c>
      <c r="AE6" s="196">
        <v>0</v>
      </c>
      <c r="AF6" s="196">
        <v>0</v>
      </c>
      <c r="AG6" s="196">
        <v>79.58</v>
      </c>
      <c r="AH6" s="196">
        <v>0</v>
      </c>
      <c r="AI6" s="196">
        <v>22.52</v>
      </c>
      <c r="AJ6" s="196">
        <v>0</v>
      </c>
      <c r="AK6" s="196">
        <v>3.65</v>
      </c>
      <c r="AL6" s="196">
        <v>0</v>
      </c>
      <c r="AM6" s="196">
        <v>0</v>
      </c>
      <c r="AN6" s="196">
        <v>0</v>
      </c>
      <c r="AO6" s="196">
        <v>92.11</v>
      </c>
      <c r="AP6" s="196">
        <v>0</v>
      </c>
      <c r="AQ6" s="196">
        <v>0</v>
      </c>
      <c r="AR6" s="196">
        <v>0</v>
      </c>
      <c r="AS6" s="196">
        <v>0</v>
      </c>
      <c r="AT6" s="196">
        <v>0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0</v>
      </c>
      <c r="L7" s="196">
        <v>0</v>
      </c>
      <c r="M7" s="196">
        <v>0</v>
      </c>
      <c r="N7" s="196">
        <v>0</v>
      </c>
      <c r="O7" s="196">
        <v>0</v>
      </c>
      <c r="P7" s="196">
        <v>0</v>
      </c>
      <c r="Q7" s="196">
        <v>0</v>
      </c>
      <c r="R7" s="196">
        <v>0</v>
      </c>
      <c r="S7" s="196">
        <v>0</v>
      </c>
      <c r="T7" s="196">
        <v>0</v>
      </c>
      <c r="U7" s="196">
        <v>0</v>
      </c>
      <c r="V7" s="196">
        <v>0</v>
      </c>
      <c r="W7" s="196">
        <v>0</v>
      </c>
      <c r="X7" s="196">
        <v>0</v>
      </c>
      <c r="Y7" s="196">
        <v>0</v>
      </c>
      <c r="Z7" s="196">
        <v>0</v>
      </c>
      <c r="AA7" s="196">
        <v>0</v>
      </c>
      <c r="AB7" s="196">
        <v>0</v>
      </c>
      <c r="AC7" s="196">
        <v>0</v>
      </c>
      <c r="AD7" s="196">
        <v>1.49</v>
      </c>
      <c r="AE7" s="196">
        <v>0</v>
      </c>
      <c r="AF7" s="196">
        <v>0</v>
      </c>
      <c r="AG7" s="196">
        <v>79.58</v>
      </c>
      <c r="AH7" s="196">
        <v>0</v>
      </c>
      <c r="AI7" s="196">
        <v>22.52</v>
      </c>
      <c r="AJ7" s="196">
        <v>0</v>
      </c>
      <c r="AK7" s="196">
        <v>3.65</v>
      </c>
      <c r="AL7" s="196">
        <v>0</v>
      </c>
      <c r="AM7" s="196">
        <v>0</v>
      </c>
      <c r="AN7" s="196">
        <v>0</v>
      </c>
      <c r="AO7" s="196">
        <v>92.11</v>
      </c>
      <c r="AP7" s="196">
        <v>0</v>
      </c>
      <c r="AQ7" s="196">
        <v>0</v>
      </c>
      <c r="AR7" s="196">
        <v>0</v>
      </c>
      <c r="AS7" s="196">
        <v>0</v>
      </c>
      <c r="AT7" s="196">
        <v>0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0</v>
      </c>
      <c r="L8" s="196">
        <v>0</v>
      </c>
      <c r="M8" s="196">
        <v>0</v>
      </c>
      <c r="N8" s="196">
        <v>0</v>
      </c>
      <c r="O8" s="196">
        <v>0</v>
      </c>
      <c r="P8" s="196">
        <v>0</v>
      </c>
      <c r="Q8" s="196">
        <v>0</v>
      </c>
      <c r="R8" s="196">
        <v>0</v>
      </c>
      <c r="S8" s="196">
        <v>0</v>
      </c>
      <c r="T8" s="196">
        <v>0</v>
      </c>
      <c r="U8" s="196">
        <v>0</v>
      </c>
      <c r="V8" s="196">
        <v>0</v>
      </c>
      <c r="W8" s="196">
        <v>0</v>
      </c>
      <c r="X8" s="196">
        <v>0</v>
      </c>
      <c r="Y8" s="196">
        <v>0</v>
      </c>
      <c r="Z8" s="196">
        <v>0</v>
      </c>
      <c r="AA8" s="196">
        <v>0</v>
      </c>
      <c r="AB8" s="196">
        <v>0</v>
      </c>
      <c r="AC8" s="196">
        <v>0</v>
      </c>
      <c r="AD8" s="196">
        <v>1.49</v>
      </c>
      <c r="AE8" s="196">
        <v>0</v>
      </c>
      <c r="AF8" s="196">
        <v>0</v>
      </c>
      <c r="AG8" s="196">
        <v>79.58</v>
      </c>
      <c r="AH8" s="196">
        <v>0</v>
      </c>
      <c r="AI8" s="196">
        <v>22.52</v>
      </c>
      <c r="AJ8" s="196">
        <v>0</v>
      </c>
      <c r="AK8" s="196">
        <v>3.65</v>
      </c>
      <c r="AL8" s="196">
        <v>0</v>
      </c>
      <c r="AM8" s="196">
        <v>0</v>
      </c>
      <c r="AN8" s="196">
        <v>0</v>
      </c>
      <c r="AO8" s="196">
        <v>92.11</v>
      </c>
      <c r="AP8" s="196">
        <v>0</v>
      </c>
      <c r="AQ8" s="196">
        <v>0</v>
      </c>
      <c r="AR8" s="196">
        <v>0</v>
      </c>
      <c r="AS8" s="196">
        <v>0</v>
      </c>
      <c r="AT8" s="196">
        <v>0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0</v>
      </c>
      <c r="L9" s="196">
        <v>0</v>
      </c>
      <c r="M9" s="196">
        <v>0</v>
      </c>
      <c r="N9" s="196">
        <v>0</v>
      </c>
      <c r="O9" s="196">
        <v>0</v>
      </c>
      <c r="P9" s="196">
        <v>0</v>
      </c>
      <c r="Q9" s="196">
        <v>0</v>
      </c>
      <c r="R9" s="196">
        <v>0</v>
      </c>
      <c r="S9" s="196">
        <v>0</v>
      </c>
      <c r="T9" s="196">
        <v>0</v>
      </c>
      <c r="U9" s="196">
        <v>0</v>
      </c>
      <c r="V9" s="196">
        <v>0</v>
      </c>
      <c r="W9" s="196">
        <v>0</v>
      </c>
      <c r="X9" s="196">
        <v>0</v>
      </c>
      <c r="Y9" s="196">
        <v>0</v>
      </c>
      <c r="Z9" s="196">
        <v>0</v>
      </c>
      <c r="AA9" s="196">
        <v>0</v>
      </c>
      <c r="AB9" s="196">
        <v>0</v>
      </c>
      <c r="AC9" s="196">
        <v>0</v>
      </c>
      <c r="AD9" s="196">
        <v>1.49</v>
      </c>
      <c r="AE9" s="196">
        <v>0</v>
      </c>
      <c r="AF9" s="196">
        <v>0</v>
      </c>
      <c r="AG9" s="196">
        <v>79.58</v>
      </c>
      <c r="AH9" s="196">
        <v>0</v>
      </c>
      <c r="AI9" s="196">
        <v>22.52</v>
      </c>
      <c r="AJ9" s="196">
        <v>0</v>
      </c>
      <c r="AK9" s="196">
        <v>3.65</v>
      </c>
      <c r="AL9" s="196">
        <v>0</v>
      </c>
      <c r="AM9" s="196">
        <v>0</v>
      </c>
      <c r="AN9" s="196">
        <v>0</v>
      </c>
      <c r="AO9" s="196">
        <v>92.11</v>
      </c>
      <c r="AP9" s="196">
        <v>0</v>
      </c>
      <c r="AQ9" s="196">
        <v>0</v>
      </c>
      <c r="AR9" s="196">
        <v>0</v>
      </c>
      <c r="AS9" s="196">
        <v>0</v>
      </c>
      <c r="AT9" s="196">
        <v>0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0</v>
      </c>
      <c r="L10" s="196">
        <v>0</v>
      </c>
      <c r="M10" s="196">
        <v>0</v>
      </c>
      <c r="N10" s="196">
        <v>0</v>
      </c>
      <c r="O10" s="196">
        <v>0</v>
      </c>
      <c r="P10" s="196">
        <v>0</v>
      </c>
      <c r="Q10" s="196">
        <v>0</v>
      </c>
      <c r="R10" s="196">
        <v>0</v>
      </c>
      <c r="S10" s="196">
        <v>0</v>
      </c>
      <c r="T10" s="196">
        <v>0</v>
      </c>
      <c r="U10" s="196">
        <v>0</v>
      </c>
      <c r="V10" s="196">
        <v>0</v>
      </c>
      <c r="W10" s="196">
        <v>0</v>
      </c>
      <c r="X10" s="196">
        <v>0</v>
      </c>
      <c r="Y10" s="196">
        <v>0</v>
      </c>
      <c r="Z10" s="196">
        <v>0</v>
      </c>
      <c r="AA10" s="196">
        <v>0</v>
      </c>
      <c r="AB10" s="196">
        <v>0</v>
      </c>
      <c r="AC10" s="196">
        <v>0</v>
      </c>
      <c r="AD10" s="196">
        <v>1.49</v>
      </c>
      <c r="AE10" s="196">
        <v>0</v>
      </c>
      <c r="AF10" s="196">
        <v>0</v>
      </c>
      <c r="AG10" s="196">
        <v>79.58</v>
      </c>
      <c r="AH10" s="196">
        <v>0</v>
      </c>
      <c r="AI10" s="196">
        <v>22.52</v>
      </c>
      <c r="AJ10" s="196">
        <v>0</v>
      </c>
      <c r="AK10" s="196">
        <v>3.65</v>
      </c>
      <c r="AL10" s="196">
        <v>0</v>
      </c>
      <c r="AM10" s="196">
        <v>0</v>
      </c>
      <c r="AN10" s="196">
        <v>0</v>
      </c>
      <c r="AO10" s="196">
        <v>92.11</v>
      </c>
      <c r="AP10" s="196">
        <v>0</v>
      </c>
      <c r="AQ10" s="196">
        <v>0</v>
      </c>
      <c r="AR10" s="196">
        <v>0</v>
      </c>
      <c r="AS10" s="196">
        <v>0</v>
      </c>
      <c r="AT10" s="196">
        <v>0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0</v>
      </c>
      <c r="L11" s="196">
        <v>0</v>
      </c>
      <c r="M11" s="196">
        <v>0</v>
      </c>
      <c r="N11" s="196">
        <v>0</v>
      </c>
      <c r="O11" s="196">
        <v>0</v>
      </c>
      <c r="P11" s="196">
        <v>0</v>
      </c>
      <c r="Q11" s="196">
        <v>0</v>
      </c>
      <c r="R11" s="196">
        <v>0</v>
      </c>
      <c r="S11" s="196">
        <v>0</v>
      </c>
      <c r="T11" s="196">
        <v>0</v>
      </c>
      <c r="U11" s="196">
        <v>0</v>
      </c>
      <c r="V11" s="196">
        <v>0</v>
      </c>
      <c r="W11" s="196">
        <v>0</v>
      </c>
      <c r="X11" s="196">
        <v>0</v>
      </c>
      <c r="Y11" s="196">
        <v>0</v>
      </c>
      <c r="Z11" s="196">
        <v>0</v>
      </c>
      <c r="AA11" s="196">
        <v>0</v>
      </c>
      <c r="AB11" s="196">
        <v>0</v>
      </c>
      <c r="AC11" s="196">
        <v>0</v>
      </c>
      <c r="AD11" s="196">
        <v>1.49</v>
      </c>
      <c r="AE11" s="196">
        <v>0</v>
      </c>
      <c r="AF11" s="196">
        <v>0</v>
      </c>
      <c r="AG11" s="196">
        <v>79.58</v>
      </c>
      <c r="AH11" s="196">
        <v>0</v>
      </c>
      <c r="AI11" s="196">
        <v>22.52</v>
      </c>
      <c r="AJ11" s="196">
        <v>0</v>
      </c>
      <c r="AK11" s="196">
        <v>3.65</v>
      </c>
      <c r="AL11" s="196">
        <v>0</v>
      </c>
      <c r="AM11" s="196">
        <v>0</v>
      </c>
      <c r="AN11" s="196">
        <v>0</v>
      </c>
      <c r="AO11" s="196">
        <v>92.11</v>
      </c>
      <c r="AP11" s="196">
        <v>0</v>
      </c>
      <c r="AQ11" s="196">
        <v>0</v>
      </c>
      <c r="AR11" s="196">
        <v>0</v>
      </c>
      <c r="AS11" s="196">
        <v>0</v>
      </c>
      <c r="AT11" s="196">
        <v>0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0</v>
      </c>
      <c r="L12" s="196">
        <v>0</v>
      </c>
      <c r="M12" s="196">
        <v>0</v>
      </c>
      <c r="N12" s="196">
        <v>0</v>
      </c>
      <c r="O12" s="196">
        <v>0</v>
      </c>
      <c r="P12" s="196">
        <v>0</v>
      </c>
      <c r="Q12" s="196">
        <v>0</v>
      </c>
      <c r="R12" s="196">
        <v>0</v>
      </c>
      <c r="S12" s="196">
        <v>0</v>
      </c>
      <c r="T12" s="196">
        <v>0</v>
      </c>
      <c r="U12" s="196">
        <v>0</v>
      </c>
      <c r="V12" s="196">
        <v>0</v>
      </c>
      <c r="W12" s="196">
        <v>0</v>
      </c>
      <c r="X12" s="196">
        <v>0</v>
      </c>
      <c r="Y12" s="196">
        <v>0</v>
      </c>
      <c r="Z12" s="196">
        <v>0</v>
      </c>
      <c r="AA12" s="196">
        <v>0</v>
      </c>
      <c r="AB12" s="196">
        <v>0</v>
      </c>
      <c r="AC12" s="196">
        <v>0</v>
      </c>
      <c r="AD12" s="196">
        <v>1.49</v>
      </c>
      <c r="AE12" s="196">
        <v>0</v>
      </c>
      <c r="AF12" s="196">
        <v>0</v>
      </c>
      <c r="AG12" s="196">
        <v>79.58</v>
      </c>
      <c r="AH12" s="196">
        <v>0</v>
      </c>
      <c r="AI12" s="196">
        <v>22.52</v>
      </c>
      <c r="AJ12" s="196">
        <v>0</v>
      </c>
      <c r="AK12" s="196">
        <v>3.65</v>
      </c>
      <c r="AL12" s="196">
        <v>0</v>
      </c>
      <c r="AM12" s="196">
        <v>0</v>
      </c>
      <c r="AN12" s="196">
        <v>0</v>
      </c>
      <c r="AO12" s="196">
        <v>92.11</v>
      </c>
      <c r="AP12" s="196">
        <v>0</v>
      </c>
      <c r="AQ12" s="196">
        <v>0</v>
      </c>
      <c r="AR12" s="196">
        <v>0</v>
      </c>
      <c r="AS12" s="196">
        <v>0</v>
      </c>
      <c r="AT12" s="196">
        <v>0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0</v>
      </c>
      <c r="L13" s="196">
        <v>0</v>
      </c>
      <c r="M13" s="196">
        <v>0</v>
      </c>
      <c r="N13" s="196">
        <v>0</v>
      </c>
      <c r="O13" s="196">
        <v>0</v>
      </c>
      <c r="P13" s="196">
        <v>0</v>
      </c>
      <c r="Q13" s="196">
        <v>0</v>
      </c>
      <c r="R13" s="196">
        <v>0</v>
      </c>
      <c r="S13" s="196">
        <v>0</v>
      </c>
      <c r="T13" s="196">
        <v>0</v>
      </c>
      <c r="U13" s="196">
        <v>0</v>
      </c>
      <c r="V13" s="196">
        <v>0</v>
      </c>
      <c r="W13" s="196">
        <v>0</v>
      </c>
      <c r="X13" s="196">
        <v>0</v>
      </c>
      <c r="Y13" s="196">
        <v>0</v>
      </c>
      <c r="Z13" s="196">
        <v>0</v>
      </c>
      <c r="AA13" s="196">
        <v>0</v>
      </c>
      <c r="AB13" s="196">
        <v>0</v>
      </c>
      <c r="AC13" s="196">
        <v>0</v>
      </c>
      <c r="AD13" s="196">
        <v>1.49</v>
      </c>
      <c r="AE13" s="196">
        <v>0</v>
      </c>
      <c r="AF13" s="196">
        <v>0</v>
      </c>
      <c r="AG13" s="196">
        <v>79.58</v>
      </c>
      <c r="AH13" s="196">
        <v>0</v>
      </c>
      <c r="AI13" s="196">
        <v>22.52</v>
      </c>
      <c r="AJ13" s="196">
        <v>0</v>
      </c>
      <c r="AK13" s="196">
        <v>3.65</v>
      </c>
      <c r="AL13" s="196">
        <v>0</v>
      </c>
      <c r="AM13" s="196">
        <v>0</v>
      </c>
      <c r="AN13" s="196">
        <v>0</v>
      </c>
      <c r="AO13" s="196">
        <v>92.11</v>
      </c>
      <c r="AP13" s="196">
        <v>0</v>
      </c>
      <c r="AQ13" s="196">
        <v>0</v>
      </c>
      <c r="AR13" s="196">
        <v>0</v>
      </c>
      <c r="AS13" s="196">
        <v>0</v>
      </c>
      <c r="AT13" s="196">
        <v>0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0</v>
      </c>
      <c r="L14" s="196">
        <v>0</v>
      </c>
      <c r="M14" s="196">
        <v>0</v>
      </c>
      <c r="N14" s="196">
        <v>0</v>
      </c>
      <c r="O14" s="196">
        <v>0</v>
      </c>
      <c r="P14" s="196">
        <v>0</v>
      </c>
      <c r="Q14" s="196">
        <v>0</v>
      </c>
      <c r="R14" s="196">
        <v>0</v>
      </c>
      <c r="S14" s="196">
        <v>0</v>
      </c>
      <c r="T14" s="196">
        <v>0</v>
      </c>
      <c r="U14" s="196">
        <v>0</v>
      </c>
      <c r="V14" s="196">
        <v>0</v>
      </c>
      <c r="W14" s="196">
        <v>0</v>
      </c>
      <c r="X14" s="196">
        <v>0</v>
      </c>
      <c r="Y14" s="196">
        <v>0</v>
      </c>
      <c r="Z14" s="196">
        <v>0</v>
      </c>
      <c r="AA14" s="196">
        <v>0</v>
      </c>
      <c r="AB14" s="196">
        <v>0</v>
      </c>
      <c r="AC14" s="196">
        <v>0</v>
      </c>
      <c r="AD14" s="196">
        <v>1.49</v>
      </c>
      <c r="AE14" s="196">
        <v>0</v>
      </c>
      <c r="AF14" s="196">
        <v>0</v>
      </c>
      <c r="AG14" s="196">
        <v>79.58</v>
      </c>
      <c r="AH14" s="196">
        <v>0</v>
      </c>
      <c r="AI14" s="196">
        <v>22.52</v>
      </c>
      <c r="AJ14" s="196">
        <v>0</v>
      </c>
      <c r="AK14" s="196">
        <v>3.65</v>
      </c>
      <c r="AL14" s="196">
        <v>0</v>
      </c>
      <c r="AM14" s="196">
        <v>0</v>
      </c>
      <c r="AN14" s="196">
        <v>0</v>
      </c>
      <c r="AO14" s="196">
        <v>92.11</v>
      </c>
      <c r="AP14" s="196">
        <v>0</v>
      </c>
      <c r="AQ14" s="196">
        <v>0</v>
      </c>
      <c r="AR14" s="196">
        <v>0</v>
      </c>
      <c r="AS14" s="196">
        <v>0</v>
      </c>
      <c r="AT14" s="196">
        <v>0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0</v>
      </c>
      <c r="L15" s="196">
        <v>0</v>
      </c>
      <c r="M15" s="196">
        <v>0</v>
      </c>
      <c r="N15" s="196">
        <v>0</v>
      </c>
      <c r="O15" s="196">
        <v>0</v>
      </c>
      <c r="P15" s="196">
        <v>0</v>
      </c>
      <c r="Q15" s="196">
        <v>0</v>
      </c>
      <c r="R15" s="196">
        <v>0</v>
      </c>
      <c r="S15" s="196">
        <v>0</v>
      </c>
      <c r="T15" s="196">
        <v>0</v>
      </c>
      <c r="U15" s="196">
        <v>0</v>
      </c>
      <c r="V15" s="196">
        <v>0</v>
      </c>
      <c r="W15" s="196">
        <v>0</v>
      </c>
      <c r="X15" s="196">
        <v>0</v>
      </c>
      <c r="Y15" s="196">
        <v>0</v>
      </c>
      <c r="Z15" s="196">
        <v>0</v>
      </c>
      <c r="AA15" s="196">
        <v>0</v>
      </c>
      <c r="AB15" s="196">
        <v>0</v>
      </c>
      <c r="AC15" s="196">
        <v>0</v>
      </c>
      <c r="AD15" s="196">
        <v>1.49</v>
      </c>
      <c r="AE15" s="196">
        <v>0</v>
      </c>
      <c r="AF15" s="196">
        <v>0</v>
      </c>
      <c r="AG15" s="196">
        <v>79.58</v>
      </c>
      <c r="AH15" s="196">
        <v>0</v>
      </c>
      <c r="AI15" s="196">
        <v>22.52</v>
      </c>
      <c r="AJ15" s="196">
        <v>0</v>
      </c>
      <c r="AK15" s="196">
        <v>3.65</v>
      </c>
      <c r="AL15" s="196">
        <v>0</v>
      </c>
      <c r="AM15" s="196">
        <v>0</v>
      </c>
      <c r="AN15" s="196">
        <v>0</v>
      </c>
      <c r="AO15" s="196">
        <v>92.11</v>
      </c>
      <c r="AP15" s="196">
        <v>0</v>
      </c>
      <c r="AQ15" s="196">
        <v>0</v>
      </c>
      <c r="AR15" s="196">
        <v>0</v>
      </c>
      <c r="AS15" s="196">
        <v>0</v>
      </c>
      <c r="AT15" s="196">
        <v>0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0</v>
      </c>
      <c r="L16" s="196">
        <v>0</v>
      </c>
      <c r="M16" s="196">
        <v>0</v>
      </c>
      <c r="N16" s="196">
        <v>0</v>
      </c>
      <c r="O16" s="196">
        <v>0</v>
      </c>
      <c r="P16" s="196">
        <v>0</v>
      </c>
      <c r="Q16" s="196">
        <v>0</v>
      </c>
      <c r="R16" s="196">
        <v>0</v>
      </c>
      <c r="S16" s="196">
        <v>0</v>
      </c>
      <c r="T16" s="196">
        <v>0</v>
      </c>
      <c r="U16" s="196">
        <v>0</v>
      </c>
      <c r="V16" s="196">
        <v>0</v>
      </c>
      <c r="W16" s="196">
        <v>0</v>
      </c>
      <c r="X16" s="196">
        <v>0</v>
      </c>
      <c r="Y16" s="196">
        <v>0</v>
      </c>
      <c r="Z16" s="196">
        <v>0</v>
      </c>
      <c r="AA16" s="196">
        <v>0</v>
      </c>
      <c r="AB16" s="196">
        <v>0</v>
      </c>
      <c r="AC16" s="196">
        <v>0</v>
      </c>
      <c r="AD16" s="196">
        <v>1.49</v>
      </c>
      <c r="AE16" s="196">
        <v>0</v>
      </c>
      <c r="AF16" s="196">
        <v>0</v>
      </c>
      <c r="AG16" s="196">
        <v>79.58</v>
      </c>
      <c r="AH16" s="196">
        <v>0</v>
      </c>
      <c r="AI16" s="196">
        <v>22.52</v>
      </c>
      <c r="AJ16" s="196">
        <v>0</v>
      </c>
      <c r="AK16" s="196">
        <v>3.65</v>
      </c>
      <c r="AL16" s="196">
        <v>0</v>
      </c>
      <c r="AM16" s="196">
        <v>0</v>
      </c>
      <c r="AN16" s="196">
        <v>0</v>
      </c>
      <c r="AO16" s="196">
        <v>92.11</v>
      </c>
      <c r="AP16" s="196">
        <v>0</v>
      </c>
      <c r="AQ16" s="196">
        <v>0</v>
      </c>
      <c r="AR16" s="196">
        <v>0</v>
      </c>
      <c r="AS16" s="196">
        <v>0</v>
      </c>
      <c r="AT16" s="196">
        <v>0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0</v>
      </c>
      <c r="L17" s="196">
        <v>0</v>
      </c>
      <c r="M17" s="196">
        <v>0</v>
      </c>
      <c r="N17" s="196">
        <v>0</v>
      </c>
      <c r="O17" s="196">
        <v>0</v>
      </c>
      <c r="P17" s="196">
        <v>0</v>
      </c>
      <c r="Q17" s="196">
        <v>0</v>
      </c>
      <c r="R17" s="196">
        <v>0</v>
      </c>
      <c r="S17" s="196">
        <v>0</v>
      </c>
      <c r="T17" s="196">
        <v>0</v>
      </c>
      <c r="U17" s="196">
        <v>0</v>
      </c>
      <c r="V17" s="196">
        <v>0</v>
      </c>
      <c r="W17" s="196">
        <v>0</v>
      </c>
      <c r="X17" s="196">
        <v>0</v>
      </c>
      <c r="Y17" s="196">
        <v>0</v>
      </c>
      <c r="Z17" s="196">
        <v>0</v>
      </c>
      <c r="AA17" s="196">
        <v>0</v>
      </c>
      <c r="AB17" s="196">
        <v>0</v>
      </c>
      <c r="AC17" s="196">
        <v>0</v>
      </c>
      <c r="AD17" s="196">
        <v>1.49</v>
      </c>
      <c r="AE17" s="196">
        <v>0</v>
      </c>
      <c r="AF17" s="196">
        <v>0</v>
      </c>
      <c r="AG17" s="196">
        <v>79.58</v>
      </c>
      <c r="AH17" s="196">
        <v>0</v>
      </c>
      <c r="AI17" s="196">
        <v>22.52</v>
      </c>
      <c r="AJ17" s="196">
        <v>0</v>
      </c>
      <c r="AK17" s="196">
        <v>3.65</v>
      </c>
      <c r="AL17" s="196">
        <v>0</v>
      </c>
      <c r="AM17" s="196">
        <v>0</v>
      </c>
      <c r="AN17" s="196">
        <v>0</v>
      </c>
      <c r="AO17" s="196">
        <v>92.11</v>
      </c>
      <c r="AP17" s="196">
        <v>0</v>
      </c>
      <c r="AQ17" s="196">
        <v>0</v>
      </c>
      <c r="AR17" s="196">
        <v>0</v>
      </c>
      <c r="AS17" s="196">
        <v>0</v>
      </c>
      <c r="AT17" s="196">
        <v>0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0</v>
      </c>
      <c r="L18" s="196">
        <v>0</v>
      </c>
      <c r="M18" s="196">
        <v>0</v>
      </c>
      <c r="N18" s="196">
        <v>0</v>
      </c>
      <c r="O18" s="196">
        <v>0</v>
      </c>
      <c r="P18" s="196">
        <v>0</v>
      </c>
      <c r="Q18" s="196">
        <v>0</v>
      </c>
      <c r="R18" s="196">
        <v>0</v>
      </c>
      <c r="S18" s="196">
        <v>0</v>
      </c>
      <c r="T18" s="196">
        <v>0</v>
      </c>
      <c r="U18" s="196">
        <v>0</v>
      </c>
      <c r="V18" s="196">
        <v>0</v>
      </c>
      <c r="W18" s="196">
        <v>0</v>
      </c>
      <c r="X18" s="196">
        <v>0</v>
      </c>
      <c r="Y18" s="196">
        <v>0</v>
      </c>
      <c r="Z18" s="196">
        <v>0</v>
      </c>
      <c r="AA18" s="196">
        <v>0</v>
      </c>
      <c r="AB18" s="196">
        <v>0</v>
      </c>
      <c r="AC18" s="196">
        <v>0</v>
      </c>
      <c r="AD18" s="196">
        <v>1.49</v>
      </c>
      <c r="AE18" s="196">
        <v>0</v>
      </c>
      <c r="AF18" s="196">
        <v>0</v>
      </c>
      <c r="AG18" s="196">
        <v>79.58</v>
      </c>
      <c r="AH18" s="196">
        <v>0</v>
      </c>
      <c r="AI18" s="196">
        <v>22.52</v>
      </c>
      <c r="AJ18" s="196">
        <v>0</v>
      </c>
      <c r="AK18" s="196">
        <v>3.65</v>
      </c>
      <c r="AL18" s="196">
        <v>0</v>
      </c>
      <c r="AM18" s="196">
        <v>0</v>
      </c>
      <c r="AN18" s="196">
        <v>0</v>
      </c>
      <c r="AO18" s="196">
        <v>92.11</v>
      </c>
      <c r="AP18" s="196">
        <v>0</v>
      </c>
      <c r="AQ18" s="196">
        <v>0</v>
      </c>
      <c r="AR18" s="196">
        <v>0</v>
      </c>
      <c r="AS18" s="196">
        <v>0</v>
      </c>
      <c r="AT18" s="196">
        <v>0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0</v>
      </c>
      <c r="L19" s="196">
        <v>0</v>
      </c>
      <c r="M19" s="196">
        <v>0</v>
      </c>
      <c r="N19" s="196">
        <v>0</v>
      </c>
      <c r="O19" s="196">
        <v>0</v>
      </c>
      <c r="P19" s="196">
        <v>0</v>
      </c>
      <c r="Q19" s="196">
        <v>0</v>
      </c>
      <c r="R19" s="196">
        <v>0</v>
      </c>
      <c r="S19" s="196">
        <v>0</v>
      </c>
      <c r="T19" s="196">
        <v>0</v>
      </c>
      <c r="U19" s="196">
        <v>0</v>
      </c>
      <c r="V19" s="196">
        <v>0</v>
      </c>
      <c r="W19" s="196">
        <v>0</v>
      </c>
      <c r="X19" s="196">
        <v>0</v>
      </c>
      <c r="Y19" s="196">
        <v>0</v>
      </c>
      <c r="Z19" s="196">
        <v>0</v>
      </c>
      <c r="AA19" s="196">
        <v>0</v>
      </c>
      <c r="AB19" s="196">
        <v>0</v>
      </c>
      <c r="AC19" s="196">
        <v>0</v>
      </c>
      <c r="AD19" s="196">
        <v>1.49</v>
      </c>
      <c r="AE19" s="196">
        <v>0</v>
      </c>
      <c r="AF19" s="196">
        <v>0</v>
      </c>
      <c r="AG19" s="196">
        <v>79.58</v>
      </c>
      <c r="AH19" s="196">
        <v>0</v>
      </c>
      <c r="AI19" s="196">
        <v>22.52</v>
      </c>
      <c r="AJ19" s="196">
        <v>0</v>
      </c>
      <c r="AK19" s="196">
        <v>3.65</v>
      </c>
      <c r="AL19" s="196">
        <v>0</v>
      </c>
      <c r="AM19" s="196">
        <v>0</v>
      </c>
      <c r="AN19" s="196">
        <v>0</v>
      </c>
      <c r="AO19" s="196">
        <v>92.11</v>
      </c>
      <c r="AP19" s="196">
        <v>0</v>
      </c>
      <c r="AQ19" s="196">
        <v>0</v>
      </c>
      <c r="AR19" s="196">
        <v>0</v>
      </c>
      <c r="AS19" s="196">
        <v>0</v>
      </c>
      <c r="AT19" s="196">
        <v>0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0</v>
      </c>
      <c r="L20" s="196">
        <v>0</v>
      </c>
      <c r="M20" s="196">
        <v>0</v>
      </c>
      <c r="N20" s="196">
        <v>0</v>
      </c>
      <c r="O20" s="196">
        <v>0</v>
      </c>
      <c r="P20" s="196">
        <v>0</v>
      </c>
      <c r="Q20" s="196">
        <v>0</v>
      </c>
      <c r="R20" s="196">
        <v>0</v>
      </c>
      <c r="S20" s="196">
        <v>0</v>
      </c>
      <c r="T20" s="196">
        <v>0</v>
      </c>
      <c r="U20" s="196">
        <v>0</v>
      </c>
      <c r="V20" s="196">
        <v>0</v>
      </c>
      <c r="W20" s="196">
        <v>0</v>
      </c>
      <c r="X20" s="196">
        <v>0</v>
      </c>
      <c r="Y20" s="196">
        <v>0</v>
      </c>
      <c r="Z20" s="196">
        <v>0</v>
      </c>
      <c r="AA20" s="196">
        <v>0</v>
      </c>
      <c r="AB20" s="196">
        <v>0</v>
      </c>
      <c r="AC20" s="196">
        <v>0</v>
      </c>
      <c r="AD20" s="196">
        <v>1.49</v>
      </c>
      <c r="AE20" s="196">
        <v>0</v>
      </c>
      <c r="AF20" s="196">
        <v>0</v>
      </c>
      <c r="AG20" s="196">
        <v>79.58</v>
      </c>
      <c r="AH20" s="196">
        <v>0</v>
      </c>
      <c r="AI20" s="196">
        <v>22.52</v>
      </c>
      <c r="AJ20" s="196">
        <v>0</v>
      </c>
      <c r="AK20" s="196">
        <v>3.65</v>
      </c>
      <c r="AL20" s="196">
        <v>0</v>
      </c>
      <c r="AM20" s="196">
        <v>0</v>
      </c>
      <c r="AN20" s="196">
        <v>0</v>
      </c>
      <c r="AO20" s="196">
        <v>92.11</v>
      </c>
      <c r="AP20" s="196">
        <v>0</v>
      </c>
      <c r="AQ20" s="196">
        <v>0</v>
      </c>
      <c r="AR20" s="196">
        <v>0</v>
      </c>
      <c r="AS20" s="196">
        <v>0</v>
      </c>
      <c r="AT20" s="196">
        <v>0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0</v>
      </c>
      <c r="L21" s="196">
        <v>0</v>
      </c>
      <c r="M21" s="196">
        <v>0</v>
      </c>
      <c r="N21" s="196">
        <v>0</v>
      </c>
      <c r="O21" s="196">
        <v>0</v>
      </c>
      <c r="P21" s="196">
        <v>0</v>
      </c>
      <c r="Q21" s="196">
        <v>0</v>
      </c>
      <c r="R21" s="196">
        <v>0</v>
      </c>
      <c r="S21" s="196">
        <v>0</v>
      </c>
      <c r="T21" s="196">
        <v>0</v>
      </c>
      <c r="U21" s="196">
        <v>0</v>
      </c>
      <c r="V21" s="196">
        <v>0</v>
      </c>
      <c r="W21" s="196">
        <v>0</v>
      </c>
      <c r="X21" s="196">
        <v>0</v>
      </c>
      <c r="Y21" s="196">
        <v>0</v>
      </c>
      <c r="Z21" s="196">
        <v>0</v>
      </c>
      <c r="AA21" s="196">
        <v>0</v>
      </c>
      <c r="AB21" s="196">
        <v>0</v>
      </c>
      <c r="AC21" s="196">
        <v>0</v>
      </c>
      <c r="AD21" s="196">
        <v>1.49</v>
      </c>
      <c r="AE21" s="196">
        <v>0</v>
      </c>
      <c r="AF21" s="196">
        <v>0</v>
      </c>
      <c r="AG21" s="196">
        <v>79.58</v>
      </c>
      <c r="AH21" s="196">
        <v>0</v>
      </c>
      <c r="AI21" s="196">
        <v>22.52</v>
      </c>
      <c r="AJ21" s="196">
        <v>0</v>
      </c>
      <c r="AK21" s="196">
        <v>3.65</v>
      </c>
      <c r="AL21" s="196">
        <v>0</v>
      </c>
      <c r="AM21" s="196">
        <v>0</v>
      </c>
      <c r="AN21" s="196">
        <v>0</v>
      </c>
      <c r="AO21" s="196">
        <v>92.11</v>
      </c>
      <c r="AP21" s="196">
        <v>0</v>
      </c>
      <c r="AQ21" s="196">
        <v>0</v>
      </c>
      <c r="AR21" s="196">
        <v>0</v>
      </c>
      <c r="AS21" s="196">
        <v>0</v>
      </c>
      <c r="AT21" s="196">
        <v>0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0</v>
      </c>
      <c r="L22" s="196">
        <v>0</v>
      </c>
      <c r="M22" s="196">
        <v>0</v>
      </c>
      <c r="N22" s="196">
        <v>0</v>
      </c>
      <c r="O22" s="196">
        <v>0</v>
      </c>
      <c r="P22" s="196">
        <v>0</v>
      </c>
      <c r="Q22" s="196">
        <v>0</v>
      </c>
      <c r="R22" s="196">
        <v>0</v>
      </c>
      <c r="S22" s="196">
        <v>0</v>
      </c>
      <c r="T22" s="196">
        <v>0</v>
      </c>
      <c r="U22" s="196">
        <v>0</v>
      </c>
      <c r="V22" s="196">
        <v>0</v>
      </c>
      <c r="W22" s="196">
        <v>0</v>
      </c>
      <c r="X22" s="196">
        <v>0</v>
      </c>
      <c r="Y22" s="196">
        <v>0</v>
      </c>
      <c r="Z22" s="196">
        <v>0</v>
      </c>
      <c r="AA22" s="196">
        <v>0</v>
      </c>
      <c r="AB22" s="196">
        <v>0</v>
      </c>
      <c r="AC22" s="196">
        <v>0</v>
      </c>
      <c r="AD22" s="196">
        <v>1.49</v>
      </c>
      <c r="AE22" s="196">
        <v>0</v>
      </c>
      <c r="AF22" s="196">
        <v>0</v>
      </c>
      <c r="AG22" s="196">
        <v>79.58</v>
      </c>
      <c r="AH22" s="196">
        <v>0</v>
      </c>
      <c r="AI22" s="196">
        <v>22.52</v>
      </c>
      <c r="AJ22" s="196">
        <v>0</v>
      </c>
      <c r="AK22" s="196">
        <v>3.65</v>
      </c>
      <c r="AL22" s="196">
        <v>0</v>
      </c>
      <c r="AM22" s="196">
        <v>0</v>
      </c>
      <c r="AN22" s="196">
        <v>0</v>
      </c>
      <c r="AO22" s="196">
        <v>92.11</v>
      </c>
      <c r="AP22" s="196">
        <v>0</v>
      </c>
      <c r="AQ22" s="196">
        <v>0</v>
      </c>
      <c r="AR22" s="196">
        <v>0</v>
      </c>
      <c r="AS22" s="196">
        <v>0</v>
      </c>
      <c r="AT22" s="196">
        <v>0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0</v>
      </c>
      <c r="L23" s="196">
        <v>0</v>
      </c>
      <c r="M23" s="196">
        <v>0</v>
      </c>
      <c r="N23" s="196">
        <v>0</v>
      </c>
      <c r="O23" s="196">
        <v>0</v>
      </c>
      <c r="P23" s="196">
        <v>0</v>
      </c>
      <c r="Q23" s="196">
        <v>0</v>
      </c>
      <c r="R23" s="196">
        <v>0</v>
      </c>
      <c r="S23" s="196">
        <v>0</v>
      </c>
      <c r="T23" s="196">
        <v>0</v>
      </c>
      <c r="U23" s="196">
        <v>0</v>
      </c>
      <c r="V23" s="196">
        <v>0</v>
      </c>
      <c r="W23" s="196">
        <v>0</v>
      </c>
      <c r="X23" s="196">
        <v>0</v>
      </c>
      <c r="Y23" s="196">
        <v>0</v>
      </c>
      <c r="Z23" s="196">
        <v>0</v>
      </c>
      <c r="AA23" s="196">
        <v>0</v>
      </c>
      <c r="AB23" s="196">
        <v>0</v>
      </c>
      <c r="AC23" s="196">
        <v>0</v>
      </c>
      <c r="AD23" s="196">
        <v>1.49</v>
      </c>
      <c r="AE23" s="196">
        <v>0</v>
      </c>
      <c r="AF23" s="196">
        <v>0</v>
      </c>
      <c r="AG23" s="196">
        <v>79.58</v>
      </c>
      <c r="AH23" s="196">
        <v>0</v>
      </c>
      <c r="AI23" s="196">
        <v>22.52</v>
      </c>
      <c r="AJ23" s="196">
        <v>0</v>
      </c>
      <c r="AK23" s="196">
        <v>3.65</v>
      </c>
      <c r="AL23" s="196">
        <v>0</v>
      </c>
      <c r="AM23" s="196">
        <v>0</v>
      </c>
      <c r="AN23" s="196">
        <v>0</v>
      </c>
      <c r="AO23" s="196">
        <v>92.11</v>
      </c>
      <c r="AP23" s="196">
        <v>0</v>
      </c>
      <c r="AQ23" s="196">
        <v>0</v>
      </c>
      <c r="AR23" s="196">
        <v>0</v>
      </c>
      <c r="AS23" s="196">
        <v>0</v>
      </c>
      <c r="AT23" s="196">
        <v>0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</v>
      </c>
      <c r="L24" s="196">
        <v>0</v>
      </c>
      <c r="M24" s="196">
        <v>0</v>
      </c>
      <c r="N24" s="196">
        <v>0</v>
      </c>
      <c r="O24" s="196">
        <v>0</v>
      </c>
      <c r="P24" s="196">
        <v>0</v>
      </c>
      <c r="Q24" s="196">
        <v>0</v>
      </c>
      <c r="R24" s="196">
        <v>0</v>
      </c>
      <c r="S24" s="196">
        <v>0</v>
      </c>
      <c r="T24" s="196">
        <v>0</v>
      </c>
      <c r="U24" s="196">
        <v>0</v>
      </c>
      <c r="V24" s="196">
        <v>0</v>
      </c>
      <c r="W24" s="196">
        <v>0</v>
      </c>
      <c r="X24" s="196">
        <v>0</v>
      </c>
      <c r="Y24" s="196">
        <v>0</v>
      </c>
      <c r="Z24" s="196">
        <v>0</v>
      </c>
      <c r="AA24" s="196">
        <v>0</v>
      </c>
      <c r="AB24" s="196">
        <v>0</v>
      </c>
      <c r="AC24" s="196">
        <v>0</v>
      </c>
      <c r="AD24" s="196">
        <v>1.49</v>
      </c>
      <c r="AE24" s="196">
        <v>0</v>
      </c>
      <c r="AF24" s="196">
        <v>0</v>
      </c>
      <c r="AG24" s="196">
        <v>79.58</v>
      </c>
      <c r="AH24" s="196">
        <v>0</v>
      </c>
      <c r="AI24" s="196">
        <v>22.52</v>
      </c>
      <c r="AJ24" s="196">
        <v>0</v>
      </c>
      <c r="AK24" s="196">
        <v>3.65</v>
      </c>
      <c r="AL24" s="196">
        <v>0</v>
      </c>
      <c r="AM24" s="196">
        <v>0</v>
      </c>
      <c r="AN24" s="196">
        <v>0</v>
      </c>
      <c r="AO24" s="196">
        <v>92.11</v>
      </c>
      <c r="AP24" s="196">
        <v>0</v>
      </c>
      <c r="AQ24" s="196">
        <v>0</v>
      </c>
      <c r="AR24" s="196">
        <v>0</v>
      </c>
      <c r="AS24" s="196">
        <v>0</v>
      </c>
      <c r="AT24" s="196">
        <v>0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</v>
      </c>
      <c r="L25" s="196">
        <v>0</v>
      </c>
      <c r="M25" s="196">
        <v>0</v>
      </c>
      <c r="N25" s="196">
        <v>0</v>
      </c>
      <c r="O25" s="196">
        <v>0</v>
      </c>
      <c r="P25" s="196">
        <v>0</v>
      </c>
      <c r="Q25" s="196">
        <v>0</v>
      </c>
      <c r="R25" s="196">
        <v>0</v>
      </c>
      <c r="S25" s="196">
        <v>0</v>
      </c>
      <c r="T25" s="196">
        <v>0</v>
      </c>
      <c r="U25" s="196">
        <v>0</v>
      </c>
      <c r="V25" s="196">
        <v>0</v>
      </c>
      <c r="W25" s="196">
        <v>0</v>
      </c>
      <c r="X25" s="196">
        <v>0</v>
      </c>
      <c r="Y25" s="196">
        <v>0</v>
      </c>
      <c r="Z25" s="196">
        <v>0</v>
      </c>
      <c r="AA25" s="196">
        <v>0</v>
      </c>
      <c r="AB25" s="196">
        <v>0</v>
      </c>
      <c r="AC25" s="196">
        <v>0</v>
      </c>
      <c r="AD25" s="196">
        <v>1.49</v>
      </c>
      <c r="AE25" s="196">
        <v>0</v>
      </c>
      <c r="AF25" s="196">
        <v>0</v>
      </c>
      <c r="AG25" s="196">
        <v>79.58</v>
      </c>
      <c r="AH25" s="196">
        <v>0</v>
      </c>
      <c r="AI25" s="196">
        <v>22.52</v>
      </c>
      <c r="AJ25" s="196">
        <v>0</v>
      </c>
      <c r="AK25" s="196">
        <v>4.07</v>
      </c>
      <c r="AL25" s="196">
        <v>0</v>
      </c>
      <c r="AM25" s="196">
        <v>0</v>
      </c>
      <c r="AN25" s="196">
        <v>0</v>
      </c>
      <c r="AO25" s="196">
        <v>92.11</v>
      </c>
      <c r="AP25" s="196">
        <v>0</v>
      </c>
      <c r="AQ25" s="196">
        <v>0</v>
      </c>
      <c r="AR25" s="196">
        <v>0</v>
      </c>
      <c r="AS25" s="196">
        <v>0</v>
      </c>
      <c r="AT25" s="196">
        <v>0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</v>
      </c>
      <c r="L26" s="196">
        <v>0</v>
      </c>
      <c r="M26" s="196">
        <v>0</v>
      </c>
      <c r="N26" s="196">
        <v>0</v>
      </c>
      <c r="O26" s="196">
        <v>0</v>
      </c>
      <c r="P26" s="196">
        <v>0</v>
      </c>
      <c r="Q26" s="196">
        <v>0</v>
      </c>
      <c r="R26" s="196">
        <v>0</v>
      </c>
      <c r="S26" s="196">
        <v>0</v>
      </c>
      <c r="T26" s="196">
        <v>0</v>
      </c>
      <c r="U26" s="196">
        <v>0</v>
      </c>
      <c r="V26" s="196">
        <v>0</v>
      </c>
      <c r="W26" s="196">
        <v>0</v>
      </c>
      <c r="X26" s="196">
        <v>0</v>
      </c>
      <c r="Y26" s="196">
        <v>0</v>
      </c>
      <c r="Z26" s="196">
        <v>0</v>
      </c>
      <c r="AA26" s="196">
        <v>0</v>
      </c>
      <c r="AB26" s="196">
        <v>0</v>
      </c>
      <c r="AC26" s="196">
        <v>0</v>
      </c>
      <c r="AD26" s="196">
        <v>1.49</v>
      </c>
      <c r="AE26" s="196">
        <v>0</v>
      </c>
      <c r="AF26" s="196">
        <v>0</v>
      </c>
      <c r="AG26" s="196">
        <v>79.58</v>
      </c>
      <c r="AH26" s="196">
        <v>0</v>
      </c>
      <c r="AI26" s="196">
        <v>22.52</v>
      </c>
      <c r="AJ26" s="196">
        <v>0</v>
      </c>
      <c r="AK26" s="196">
        <v>4.07</v>
      </c>
      <c r="AL26" s="196">
        <v>0</v>
      </c>
      <c r="AM26" s="196">
        <v>0</v>
      </c>
      <c r="AN26" s="196">
        <v>0</v>
      </c>
      <c r="AO26" s="196">
        <v>92.11</v>
      </c>
      <c r="AP26" s="196">
        <v>0</v>
      </c>
      <c r="AQ26" s="196">
        <v>0</v>
      </c>
      <c r="AR26" s="196">
        <v>0</v>
      </c>
      <c r="AS26" s="196">
        <v>0</v>
      </c>
      <c r="AT26" s="196">
        <v>0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</v>
      </c>
      <c r="L27" s="196">
        <v>0</v>
      </c>
      <c r="M27" s="196">
        <v>0</v>
      </c>
      <c r="N27" s="196">
        <v>0</v>
      </c>
      <c r="O27" s="196">
        <v>0</v>
      </c>
      <c r="P27" s="196">
        <v>0</v>
      </c>
      <c r="Q27" s="196">
        <v>0</v>
      </c>
      <c r="R27" s="196">
        <v>0</v>
      </c>
      <c r="S27" s="196">
        <v>0</v>
      </c>
      <c r="T27" s="196">
        <v>0</v>
      </c>
      <c r="U27" s="196">
        <v>0</v>
      </c>
      <c r="V27" s="196">
        <v>0</v>
      </c>
      <c r="W27" s="196">
        <v>0</v>
      </c>
      <c r="X27" s="196">
        <v>0</v>
      </c>
      <c r="Y27" s="196">
        <v>0</v>
      </c>
      <c r="Z27" s="196">
        <v>0</v>
      </c>
      <c r="AA27" s="196">
        <v>0</v>
      </c>
      <c r="AB27" s="196">
        <v>0</v>
      </c>
      <c r="AC27" s="196">
        <v>0</v>
      </c>
      <c r="AD27" s="196">
        <v>1.49</v>
      </c>
      <c r="AE27" s="196">
        <v>0</v>
      </c>
      <c r="AF27" s="196">
        <v>0</v>
      </c>
      <c r="AG27" s="196">
        <v>79.58</v>
      </c>
      <c r="AH27" s="196">
        <v>0</v>
      </c>
      <c r="AI27" s="196">
        <v>22.52</v>
      </c>
      <c r="AJ27" s="196">
        <v>0</v>
      </c>
      <c r="AK27" s="196">
        <v>4.07</v>
      </c>
      <c r="AL27" s="196">
        <v>0</v>
      </c>
      <c r="AM27" s="196">
        <v>0</v>
      </c>
      <c r="AN27" s="196">
        <v>0</v>
      </c>
      <c r="AO27" s="196">
        <v>92.11</v>
      </c>
      <c r="AP27" s="196">
        <v>0</v>
      </c>
      <c r="AQ27" s="196">
        <v>0</v>
      </c>
      <c r="AR27" s="196">
        <v>0</v>
      </c>
      <c r="AS27" s="196">
        <v>0</v>
      </c>
      <c r="AT27" s="196">
        <v>0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</v>
      </c>
      <c r="L28" s="196">
        <v>0</v>
      </c>
      <c r="M28" s="196">
        <v>0</v>
      </c>
      <c r="N28" s="196">
        <v>0</v>
      </c>
      <c r="O28" s="196">
        <v>0</v>
      </c>
      <c r="P28" s="196">
        <v>0</v>
      </c>
      <c r="Q28" s="196">
        <v>0</v>
      </c>
      <c r="R28" s="196">
        <v>0</v>
      </c>
      <c r="S28" s="196">
        <v>0</v>
      </c>
      <c r="T28" s="196">
        <v>0</v>
      </c>
      <c r="U28" s="196">
        <v>0</v>
      </c>
      <c r="V28" s="196">
        <v>0</v>
      </c>
      <c r="W28" s="196">
        <v>0</v>
      </c>
      <c r="X28" s="196">
        <v>0</v>
      </c>
      <c r="Y28" s="196">
        <v>0</v>
      </c>
      <c r="Z28" s="196">
        <v>0</v>
      </c>
      <c r="AA28" s="196">
        <v>0</v>
      </c>
      <c r="AB28" s="196">
        <v>0</v>
      </c>
      <c r="AC28" s="196">
        <v>0</v>
      </c>
      <c r="AD28" s="196">
        <v>1.49</v>
      </c>
      <c r="AE28" s="196">
        <v>0</v>
      </c>
      <c r="AF28" s="196">
        <v>0</v>
      </c>
      <c r="AG28" s="196">
        <v>79.58</v>
      </c>
      <c r="AH28" s="196">
        <v>0</v>
      </c>
      <c r="AI28" s="196">
        <v>22.52</v>
      </c>
      <c r="AJ28" s="196">
        <v>0</v>
      </c>
      <c r="AK28" s="196">
        <v>4.07</v>
      </c>
      <c r="AL28" s="196">
        <v>0</v>
      </c>
      <c r="AM28" s="196">
        <v>0</v>
      </c>
      <c r="AN28" s="196">
        <v>0</v>
      </c>
      <c r="AO28" s="196">
        <v>92.11</v>
      </c>
      <c r="AP28" s="196">
        <v>0</v>
      </c>
      <c r="AQ28" s="196">
        <v>0</v>
      </c>
      <c r="AR28" s="196">
        <v>0</v>
      </c>
      <c r="AS28" s="196">
        <v>0</v>
      </c>
      <c r="AT28" s="196">
        <v>0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</v>
      </c>
      <c r="L29" s="196">
        <v>0</v>
      </c>
      <c r="M29" s="196">
        <v>0</v>
      </c>
      <c r="N29" s="196">
        <v>0</v>
      </c>
      <c r="O29" s="196">
        <v>0</v>
      </c>
      <c r="P29" s="196">
        <v>0</v>
      </c>
      <c r="Q29" s="196">
        <v>0</v>
      </c>
      <c r="R29" s="196">
        <v>0</v>
      </c>
      <c r="S29" s="196">
        <v>0</v>
      </c>
      <c r="T29" s="196">
        <v>0</v>
      </c>
      <c r="U29" s="196">
        <v>0</v>
      </c>
      <c r="V29" s="196">
        <v>0</v>
      </c>
      <c r="W29" s="196">
        <v>0</v>
      </c>
      <c r="X29" s="196">
        <v>0</v>
      </c>
      <c r="Y29" s="196">
        <v>0</v>
      </c>
      <c r="Z29" s="196">
        <v>0</v>
      </c>
      <c r="AA29" s="196">
        <v>0</v>
      </c>
      <c r="AB29" s="196">
        <v>0</v>
      </c>
      <c r="AC29" s="196">
        <v>0</v>
      </c>
      <c r="AD29" s="196">
        <v>1.49</v>
      </c>
      <c r="AE29" s="196">
        <v>0</v>
      </c>
      <c r="AF29" s="196">
        <v>0</v>
      </c>
      <c r="AG29" s="196">
        <v>79.58</v>
      </c>
      <c r="AH29" s="196">
        <v>0</v>
      </c>
      <c r="AI29" s="196">
        <v>22.52</v>
      </c>
      <c r="AJ29" s="196">
        <v>0</v>
      </c>
      <c r="AK29" s="196">
        <v>4.3499999999999996</v>
      </c>
      <c r="AL29" s="196">
        <v>0</v>
      </c>
      <c r="AM29" s="196">
        <v>0</v>
      </c>
      <c r="AN29" s="196">
        <v>0</v>
      </c>
      <c r="AO29" s="196">
        <v>92.11</v>
      </c>
      <c r="AP29" s="196">
        <v>0</v>
      </c>
      <c r="AQ29" s="196">
        <v>0</v>
      </c>
      <c r="AR29" s="196">
        <v>0</v>
      </c>
      <c r="AS29" s="196">
        <v>0</v>
      </c>
      <c r="AT29" s="196">
        <v>0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</v>
      </c>
      <c r="L30" s="196">
        <v>0</v>
      </c>
      <c r="M30" s="196">
        <v>0</v>
      </c>
      <c r="N30" s="196">
        <v>0</v>
      </c>
      <c r="O30" s="196">
        <v>0</v>
      </c>
      <c r="P30" s="196">
        <v>0</v>
      </c>
      <c r="Q30" s="196">
        <v>0</v>
      </c>
      <c r="R30" s="196">
        <v>0</v>
      </c>
      <c r="S30" s="196">
        <v>0</v>
      </c>
      <c r="T30" s="196">
        <v>0</v>
      </c>
      <c r="U30" s="196">
        <v>0</v>
      </c>
      <c r="V30" s="196">
        <v>0</v>
      </c>
      <c r="W30" s="196">
        <v>0</v>
      </c>
      <c r="X30" s="196">
        <v>0</v>
      </c>
      <c r="Y30" s="196">
        <v>0</v>
      </c>
      <c r="Z30" s="196">
        <v>0</v>
      </c>
      <c r="AA30" s="196">
        <v>0</v>
      </c>
      <c r="AB30" s="196">
        <v>0</v>
      </c>
      <c r="AC30" s="196">
        <v>0</v>
      </c>
      <c r="AD30" s="196">
        <v>1.49</v>
      </c>
      <c r="AE30" s="196">
        <v>0</v>
      </c>
      <c r="AF30" s="196">
        <v>0</v>
      </c>
      <c r="AG30" s="196">
        <v>79.58</v>
      </c>
      <c r="AH30" s="196">
        <v>0</v>
      </c>
      <c r="AI30" s="196">
        <v>22.52</v>
      </c>
      <c r="AJ30" s="196">
        <v>0</v>
      </c>
      <c r="AK30" s="196">
        <v>4.3499999999999996</v>
      </c>
      <c r="AL30" s="196">
        <v>0</v>
      </c>
      <c r="AM30" s="196">
        <v>0</v>
      </c>
      <c r="AN30" s="196">
        <v>0</v>
      </c>
      <c r="AO30" s="196">
        <v>92.11</v>
      </c>
      <c r="AP30" s="196">
        <v>0</v>
      </c>
      <c r="AQ30" s="196">
        <v>0</v>
      </c>
      <c r="AR30" s="196">
        <v>0</v>
      </c>
      <c r="AS30" s="196">
        <v>0</v>
      </c>
      <c r="AT30" s="196">
        <v>0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</v>
      </c>
      <c r="L31" s="196">
        <v>0</v>
      </c>
      <c r="M31" s="196">
        <v>0</v>
      </c>
      <c r="N31" s="196">
        <v>0</v>
      </c>
      <c r="O31" s="196">
        <v>0</v>
      </c>
      <c r="P31" s="196">
        <v>0</v>
      </c>
      <c r="Q31" s="196">
        <v>0</v>
      </c>
      <c r="R31" s="196">
        <v>0</v>
      </c>
      <c r="S31" s="196">
        <v>0</v>
      </c>
      <c r="T31" s="196">
        <v>0</v>
      </c>
      <c r="U31" s="196">
        <v>0</v>
      </c>
      <c r="V31" s="196">
        <v>0</v>
      </c>
      <c r="W31" s="196">
        <v>0</v>
      </c>
      <c r="X31" s="196">
        <v>0</v>
      </c>
      <c r="Y31" s="196">
        <v>0</v>
      </c>
      <c r="Z31" s="196">
        <v>0</v>
      </c>
      <c r="AA31" s="196">
        <v>0</v>
      </c>
      <c r="AB31" s="196">
        <v>0</v>
      </c>
      <c r="AC31" s="196">
        <v>0</v>
      </c>
      <c r="AD31" s="196">
        <v>1.49</v>
      </c>
      <c r="AE31" s="196">
        <v>0</v>
      </c>
      <c r="AF31" s="196">
        <v>0</v>
      </c>
      <c r="AG31" s="196">
        <v>79.58</v>
      </c>
      <c r="AH31" s="196">
        <v>0</v>
      </c>
      <c r="AI31" s="196">
        <v>22.52</v>
      </c>
      <c r="AJ31" s="196">
        <v>0</v>
      </c>
      <c r="AK31" s="196">
        <v>4.3499999999999996</v>
      </c>
      <c r="AL31" s="196">
        <v>0</v>
      </c>
      <c r="AM31" s="196">
        <v>0</v>
      </c>
      <c r="AN31" s="196">
        <v>0</v>
      </c>
      <c r="AO31" s="196">
        <v>92.11</v>
      </c>
      <c r="AP31" s="196">
        <v>0</v>
      </c>
      <c r="AQ31" s="196">
        <v>0</v>
      </c>
      <c r="AR31" s="196">
        <v>0</v>
      </c>
      <c r="AS31" s="196">
        <v>0</v>
      </c>
      <c r="AT31" s="196">
        <v>0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</v>
      </c>
      <c r="L32" s="196">
        <v>0</v>
      </c>
      <c r="M32" s="196">
        <v>0</v>
      </c>
      <c r="N32" s="196">
        <v>0</v>
      </c>
      <c r="O32" s="196">
        <v>0</v>
      </c>
      <c r="P32" s="196">
        <v>0</v>
      </c>
      <c r="Q32" s="196">
        <v>0</v>
      </c>
      <c r="R32" s="196">
        <v>0</v>
      </c>
      <c r="S32" s="196">
        <v>0</v>
      </c>
      <c r="T32" s="196">
        <v>0</v>
      </c>
      <c r="U32" s="196">
        <v>0</v>
      </c>
      <c r="V32" s="196">
        <v>0</v>
      </c>
      <c r="W32" s="196">
        <v>0</v>
      </c>
      <c r="X32" s="196">
        <v>0</v>
      </c>
      <c r="Y32" s="196">
        <v>0</v>
      </c>
      <c r="Z32" s="196">
        <v>0</v>
      </c>
      <c r="AA32" s="196">
        <v>0</v>
      </c>
      <c r="AB32" s="196">
        <v>0</v>
      </c>
      <c r="AC32" s="196">
        <v>0</v>
      </c>
      <c r="AD32" s="196">
        <v>1.49</v>
      </c>
      <c r="AE32" s="196">
        <v>0</v>
      </c>
      <c r="AF32" s="196">
        <v>0</v>
      </c>
      <c r="AG32" s="196">
        <v>79.58</v>
      </c>
      <c r="AH32" s="196">
        <v>0</v>
      </c>
      <c r="AI32" s="196">
        <v>22.52</v>
      </c>
      <c r="AJ32" s="196">
        <v>0</v>
      </c>
      <c r="AK32" s="196">
        <v>4.3499999999999996</v>
      </c>
      <c r="AL32" s="196">
        <v>0</v>
      </c>
      <c r="AM32" s="196">
        <v>0</v>
      </c>
      <c r="AN32" s="196">
        <v>0</v>
      </c>
      <c r="AO32" s="196">
        <v>92.11</v>
      </c>
      <c r="AP32" s="196">
        <v>0</v>
      </c>
      <c r="AQ32" s="196">
        <v>0</v>
      </c>
      <c r="AR32" s="196">
        <v>0</v>
      </c>
      <c r="AS32" s="196">
        <v>0</v>
      </c>
      <c r="AT32" s="196">
        <v>0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</v>
      </c>
      <c r="L33" s="196">
        <v>0</v>
      </c>
      <c r="M33" s="196">
        <v>0</v>
      </c>
      <c r="N33" s="196">
        <v>0</v>
      </c>
      <c r="O33" s="196">
        <v>0</v>
      </c>
      <c r="P33" s="196">
        <v>0</v>
      </c>
      <c r="Q33" s="196">
        <v>0</v>
      </c>
      <c r="R33" s="196">
        <v>0</v>
      </c>
      <c r="S33" s="196">
        <v>0</v>
      </c>
      <c r="T33" s="196">
        <v>0</v>
      </c>
      <c r="U33" s="196">
        <v>0</v>
      </c>
      <c r="V33" s="196">
        <v>0</v>
      </c>
      <c r="W33" s="196">
        <v>0</v>
      </c>
      <c r="X33" s="196">
        <v>0</v>
      </c>
      <c r="Y33" s="196">
        <v>0</v>
      </c>
      <c r="Z33" s="196">
        <v>0</v>
      </c>
      <c r="AA33" s="196">
        <v>0</v>
      </c>
      <c r="AB33" s="196">
        <v>0</v>
      </c>
      <c r="AC33" s="196">
        <v>0</v>
      </c>
      <c r="AD33" s="196">
        <v>1.49</v>
      </c>
      <c r="AE33" s="196">
        <v>0</v>
      </c>
      <c r="AF33" s="196">
        <v>0</v>
      </c>
      <c r="AG33" s="196">
        <v>79.58</v>
      </c>
      <c r="AH33" s="196">
        <v>0</v>
      </c>
      <c r="AI33" s="196">
        <v>22.52</v>
      </c>
      <c r="AJ33" s="196">
        <v>0</v>
      </c>
      <c r="AK33" s="196">
        <v>4.3499999999999996</v>
      </c>
      <c r="AL33" s="196">
        <v>0</v>
      </c>
      <c r="AM33" s="196">
        <v>0</v>
      </c>
      <c r="AN33" s="196">
        <v>0</v>
      </c>
      <c r="AO33" s="196">
        <v>92.11</v>
      </c>
      <c r="AP33" s="196">
        <v>0</v>
      </c>
      <c r="AQ33" s="196">
        <v>0</v>
      </c>
      <c r="AR33" s="196">
        <v>0</v>
      </c>
      <c r="AS33" s="196">
        <v>0</v>
      </c>
      <c r="AT33" s="196">
        <v>0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</v>
      </c>
      <c r="L34" s="196">
        <v>0</v>
      </c>
      <c r="M34" s="196">
        <v>0</v>
      </c>
      <c r="N34" s="196">
        <v>0</v>
      </c>
      <c r="O34" s="196">
        <v>0</v>
      </c>
      <c r="P34" s="196">
        <v>0</v>
      </c>
      <c r="Q34" s="196">
        <v>0</v>
      </c>
      <c r="R34" s="196">
        <v>0</v>
      </c>
      <c r="S34" s="196">
        <v>0</v>
      </c>
      <c r="T34" s="196">
        <v>0</v>
      </c>
      <c r="U34" s="196">
        <v>0</v>
      </c>
      <c r="V34" s="196">
        <v>0</v>
      </c>
      <c r="W34" s="196">
        <v>0</v>
      </c>
      <c r="X34" s="196">
        <v>0</v>
      </c>
      <c r="Y34" s="196">
        <v>0</v>
      </c>
      <c r="Z34" s="196">
        <v>0</v>
      </c>
      <c r="AA34" s="196">
        <v>0</v>
      </c>
      <c r="AB34" s="196">
        <v>0</v>
      </c>
      <c r="AC34" s="196">
        <v>0</v>
      </c>
      <c r="AD34" s="196">
        <v>1.49</v>
      </c>
      <c r="AE34" s="196">
        <v>0</v>
      </c>
      <c r="AF34" s="196">
        <v>0</v>
      </c>
      <c r="AG34" s="196">
        <v>79.58</v>
      </c>
      <c r="AH34" s="196">
        <v>0</v>
      </c>
      <c r="AI34" s="196">
        <v>22.52</v>
      </c>
      <c r="AJ34" s="196">
        <v>0</v>
      </c>
      <c r="AK34" s="196">
        <v>4.1100000000000003</v>
      </c>
      <c r="AL34" s="196">
        <v>0</v>
      </c>
      <c r="AM34" s="196">
        <v>0</v>
      </c>
      <c r="AN34" s="196">
        <v>0</v>
      </c>
      <c r="AO34" s="196">
        <v>92.11</v>
      </c>
      <c r="AP34" s="196">
        <v>0</v>
      </c>
      <c r="AQ34" s="196">
        <v>0</v>
      </c>
      <c r="AR34" s="196">
        <v>0</v>
      </c>
      <c r="AS34" s="196">
        <v>0</v>
      </c>
      <c r="AT34" s="196">
        <v>0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</v>
      </c>
      <c r="L35" s="196">
        <v>0</v>
      </c>
      <c r="M35" s="196">
        <v>0</v>
      </c>
      <c r="N35" s="196">
        <v>0</v>
      </c>
      <c r="O35" s="196">
        <v>0</v>
      </c>
      <c r="P35" s="196">
        <v>0</v>
      </c>
      <c r="Q35" s="196">
        <v>0</v>
      </c>
      <c r="R35" s="196">
        <v>0</v>
      </c>
      <c r="S35" s="196">
        <v>0</v>
      </c>
      <c r="T35" s="196">
        <v>0</v>
      </c>
      <c r="U35" s="196">
        <v>0</v>
      </c>
      <c r="V35" s="196">
        <v>0</v>
      </c>
      <c r="W35" s="196">
        <v>0</v>
      </c>
      <c r="X35" s="196">
        <v>0</v>
      </c>
      <c r="Y35" s="196">
        <v>0</v>
      </c>
      <c r="Z35" s="196">
        <v>0</v>
      </c>
      <c r="AA35" s="196">
        <v>0</v>
      </c>
      <c r="AB35" s="196">
        <v>0</v>
      </c>
      <c r="AC35" s="196">
        <v>0</v>
      </c>
      <c r="AD35" s="196">
        <v>1.49</v>
      </c>
      <c r="AE35" s="196">
        <v>0</v>
      </c>
      <c r="AF35" s="196">
        <v>0</v>
      </c>
      <c r="AG35" s="196">
        <v>79.58</v>
      </c>
      <c r="AH35" s="196">
        <v>0</v>
      </c>
      <c r="AI35" s="196">
        <v>22.52</v>
      </c>
      <c r="AJ35" s="196">
        <v>0</v>
      </c>
      <c r="AK35" s="196">
        <v>4.1100000000000003</v>
      </c>
      <c r="AL35" s="196">
        <v>0</v>
      </c>
      <c r="AM35" s="196">
        <v>0</v>
      </c>
      <c r="AN35" s="196">
        <v>0</v>
      </c>
      <c r="AO35" s="196">
        <v>92.11</v>
      </c>
      <c r="AP35" s="196">
        <v>0</v>
      </c>
      <c r="AQ35" s="196">
        <v>0</v>
      </c>
      <c r="AR35" s="196">
        <v>0</v>
      </c>
      <c r="AS35" s="196">
        <v>0</v>
      </c>
      <c r="AT35" s="196">
        <v>0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</v>
      </c>
      <c r="L36" s="196">
        <v>0</v>
      </c>
      <c r="M36" s="196">
        <v>0</v>
      </c>
      <c r="N36" s="196">
        <v>0</v>
      </c>
      <c r="O36" s="196">
        <v>0</v>
      </c>
      <c r="P36" s="196">
        <v>0</v>
      </c>
      <c r="Q36" s="196">
        <v>0</v>
      </c>
      <c r="R36" s="196">
        <v>0</v>
      </c>
      <c r="S36" s="196">
        <v>0</v>
      </c>
      <c r="T36" s="196">
        <v>0</v>
      </c>
      <c r="U36" s="196">
        <v>0</v>
      </c>
      <c r="V36" s="196">
        <v>0</v>
      </c>
      <c r="W36" s="196">
        <v>0</v>
      </c>
      <c r="X36" s="196">
        <v>0</v>
      </c>
      <c r="Y36" s="196">
        <v>0</v>
      </c>
      <c r="Z36" s="196">
        <v>0</v>
      </c>
      <c r="AA36" s="196">
        <v>0</v>
      </c>
      <c r="AB36" s="196">
        <v>0</v>
      </c>
      <c r="AC36" s="196">
        <v>0</v>
      </c>
      <c r="AD36" s="196">
        <v>1.49</v>
      </c>
      <c r="AE36" s="196">
        <v>0</v>
      </c>
      <c r="AF36" s="196">
        <v>0</v>
      </c>
      <c r="AG36" s="196">
        <v>79.58</v>
      </c>
      <c r="AH36" s="196">
        <v>0</v>
      </c>
      <c r="AI36" s="196">
        <v>22.52</v>
      </c>
      <c r="AJ36" s="196">
        <v>0</v>
      </c>
      <c r="AK36" s="196">
        <v>4.1100000000000003</v>
      </c>
      <c r="AL36" s="196">
        <v>0</v>
      </c>
      <c r="AM36" s="196">
        <v>0</v>
      </c>
      <c r="AN36" s="196">
        <v>0</v>
      </c>
      <c r="AO36" s="196">
        <v>92.11</v>
      </c>
      <c r="AP36" s="196">
        <v>0</v>
      </c>
      <c r="AQ36" s="196">
        <v>0</v>
      </c>
      <c r="AR36" s="196">
        <v>0</v>
      </c>
      <c r="AS36" s="196">
        <v>0</v>
      </c>
      <c r="AT36" s="196">
        <v>0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</v>
      </c>
      <c r="L37" s="196">
        <v>0</v>
      </c>
      <c r="M37" s="196">
        <v>0</v>
      </c>
      <c r="N37" s="196">
        <v>0</v>
      </c>
      <c r="O37" s="196">
        <v>0</v>
      </c>
      <c r="P37" s="196">
        <v>0</v>
      </c>
      <c r="Q37" s="196">
        <v>0</v>
      </c>
      <c r="R37" s="196">
        <v>0</v>
      </c>
      <c r="S37" s="196">
        <v>0</v>
      </c>
      <c r="T37" s="196">
        <v>0</v>
      </c>
      <c r="U37" s="196">
        <v>0</v>
      </c>
      <c r="V37" s="196">
        <v>0</v>
      </c>
      <c r="W37" s="196">
        <v>0</v>
      </c>
      <c r="X37" s="196">
        <v>0</v>
      </c>
      <c r="Y37" s="196">
        <v>0</v>
      </c>
      <c r="Z37" s="196">
        <v>0</v>
      </c>
      <c r="AA37" s="196">
        <v>0</v>
      </c>
      <c r="AB37" s="196">
        <v>0</v>
      </c>
      <c r="AC37" s="196">
        <v>0</v>
      </c>
      <c r="AD37" s="196">
        <v>1.49</v>
      </c>
      <c r="AE37" s="196">
        <v>0</v>
      </c>
      <c r="AF37" s="196">
        <v>0</v>
      </c>
      <c r="AG37" s="196">
        <v>79.58</v>
      </c>
      <c r="AH37" s="196">
        <v>0</v>
      </c>
      <c r="AI37" s="196">
        <v>22.52</v>
      </c>
      <c r="AJ37" s="196">
        <v>0</v>
      </c>
      <c r="AK37" s="196">
        <v>4.1100000000000003</v>
      </c>
      <c r="AL37" s="196">
        <v>0</v>
      </c>
      <c r="AM37" s="196">
        <v>0</v>
      </c>
      <c r="AN37" s="196">
        <v>0</v>
      </c>
      <c r="AO37" s="196">
        <v>92.11</v>
      </c>
      <c r="AP37" s="196">
        <v>0</v>
      </c>
      <c r="AQ37" s="196">
        <v>0</v>
      </c>
      <c r="AR37" s="196">
        <v>0</v>
      </c>
      <c r="AS37" s="196">
        <v>0</v>
      </c>
      <c r="AT37" s="196">
        <v>0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</v>
      </c>
      <c r="L38" s="196">
        <v>0</v>
      </c>
      <c r="M38" s="196">
        <v>0</v>
      </c>
      <c r="N38" s="196">
        <v>0</v>
      </c>
      <c r="O38" s="196">
        <v>0</v>
      </c>
      <c r="P38" s="196">
        <v>0</v>
      </c>
      <c r="Q38" s="196">
        <v>0</v>
      </c>
      <c r="R38" s="196">
        <v>0</v>
      </c>
      <c r="S38" s="196">
        <v>0</v>
      </c>
      <c r="T38" s="196">
        <v>0</v>
      </c>
      <c r="U38" s="196">
        <v>0</v>
      </c>
      <c r="V38" s="196">
        <v>0</v>
      </c>
      <c r="W38" s="196">
        <v>0</v>
      </c>
      <c r="X38" s="196">
        <v>0</v>
      </c>
      <c r="Y38" s="196">
        <v>0</v>
      </c>
      <c r="Z38" s="196">
        <v>0</v>
      </c>
      <c r="AA38" s="196">
        <v>0</v>
      </c>
      <c r="AB38" s="196">
        <v>0</v>
      </c>
      <c r="AC38" s="196">
        <v>0</v>
      </c>
      <c r="AD38" s="196">
        <v>1.49</v>
      </c>
      <c r="AE38" s="196">
        <v>0</v>
      </c>
      <c r="AF38" s="196">
        <v>0</v>
      </c>
      <c r="AG38" s="196">
        <v>79.58</v>
      </c>
      <c r="AH38" s="196">
        <v>0</v>
      </c>
      <c r="AI38" s="196">
        <v>22.52</v>
      </c>
      <c r="AJ38" s="196">
        <v>0</v>
      </c>
      <c r="AK38" s="196">
        <v>4.1100000000000003</v>
      </c>
      <c r="AL38" s="196">
        <v>0</v>
      </c>
      <c r="AM38" s="196">
        <v>0</v>
      </c>
      <c r="AN38" s="196">
        <v>0</v>
      </c>
      <c r="AO38" s="196">
        <v>92.11</v>
      </c>
      <c r="AP38" s="196">
        <v>0</v>
      </c>
      <c r="AQ38" s="196">
        <v>0</v>
      </c>
      <c r="AR38" s="196">
        <v>0</v>
      </c>
      <c r="AS38" s="196">
        <v>0</v>
      </c>
      <c r="AT38" s="196">
        <v>0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</v>
      </c>
      <c r="L39" s="196">
        <v>0</v>
      </c>
      <c r="M39" s="196">
        <v>0</v>
      </c>
      <c r="N39" s="196">
        <v>0</v>
      </c>
      <c r="O39" s="196">
        <v>0</v>
      </c>
      <c r="P39" s="196">
        <v>0</v>
      </c>
      <c r="Q39" s="196">
        <v>0</v>
      </c>
      <c r="R39" s="196">
        <v>0</v>
      </c>
      <c r="S39" s="196">
        <v>0</v>
      </c>
      <c r="T39" s="196">
        <v>0</v>
      </c>
      <c r="U39" s="196">
        <v>0</v>
      </c>
      <c r="V39" s="196">
        <v>0</v>
      </c>
      <c r="W39" s="196">
        <v>0</v>
      </c>
      <c r="X39" s="196">
        <v>0</v>
      </c>
      <c r="Y39" s="196">
        <v>0</v>
      </c>
      <c r="Z39" s="196">
        <v>0</v>
      </c>
      <c r="AA39" s="196">
        <v>0</v>
      </c>
      <c r="AB39" s="196">
        <v>0</v>
      </c>
      <c r="AC39" s="196">
        <v>0</v>
      </c>
      <c r="AD39" s="196">
        <v>1.49</v>
      </c>
      <c r="AE39" s="196">
        <v>0</v>
      </c>
      <c r="AF39" s="196">
        <v>0</v>
      </c>
      <c r="AG39" s="196">
        <v>79.58</v>
      </c>
      <c r="AH39" s="196">
        <v>0</v>
      </c>
      <c r="AI39" s="196">
        <v>22.52</v>
      </c>
      <c r="AJ39" s="196">
        <v>0</v>
      </c>
      <c r="AK39" s="196">
        <v>4.1100000000000003</v>
      </c>
      <c r="AL39" s="196">
        <v>0</v>
      </c>
      <c r="AM39" s="196">
        <v>0</v>
      </c>
      <c r="AN39" s="196">
        <v>0</v>
      </c>
      <c r="AO39" s="196">
        <v>92.11</v>
      </c>
      <c r="AP39" s="196">
        <v>0</v>
      </c>
      <c r="AQ39" s="196">
        <v>0</v>
      </c>
      <c r="AR39" s="196">
        <v>0</v>
      </c>
      <c r="AS39" s="196">
        <v>0</v>
      </c>
      <c r="AT39" s="196">
        <v>0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</v>
      </c>
      <c r="L40" s="196">
        <v>0</v>
      </c>
      <c r="M40" s="196">
        <v>0</v>
      </c>
      <c r="N40" s="196">
        <v>0</v>
      </c>
      <c r="O40" s="196">
        <v>0</v>
      </c>
      <c r="P40" s="196">
        <v>0</v>
      </c>
      <c r="Q40" s="196">
        <v>0</v>
      </c>
      <c r="R40" s="196">
        <v>0</v>
      </c>
      <c r="S40" s="196">
        <v>0</v>
      </c>
      <c r="T40" s="196">
        <v>0</v>
      </c>
      <c r="U40" s="196">
        <v>0</v>
      </c>
      <c r="V40" s="196">
        <v>0</v>
      </c>
      <c r="W40" s="196">
        <v>0</v>
      </c>
      <c r="X40" s="196">
        <v>0</v>
      </c>
      <c r="Y40" s="196">
        <v>0</v>
      </c>
      <c r="Z40" s="196">
        <v>0</v>
      </c>
      <c r="AA40" s="196">
        <v>0</v>
      </c>
      <c r="AB40" s="196">
        <v>0</v>
      </c>
      <c r="AC40" s="196">
        <v>0</v>
      </c>
      <c r="AD40" s="196">
        <v>1.49</v>
      </c>
      <c r="AE40" s="196">
        <v>0</v>
      </c>
      <c r="AF40" s="196">
        <v>0</v>
      </c>
      <c r="AG40" s="196">
        <v>79.58</v>
      </c>
      <c r="AH40" s="196">
        <v>0</v>
      </c>
      <c r="AI40" s="196">
        <v>22.52</v>
      </c>
      <c r="AJ40" s="196">
        <v>0</v>
      </c>
      <c r="AK40" s="196">
        <v>4.3499999999999996</v>
      </c>
      <c r="AL40" s="196">
        <v>0</v>
      </c>
      <c r="AM40" s="196">
        <v>0</v>
      </c>
      <c r="AN40" s="196">
        <v>0</v>
      </c>
      <c r="AO40" s="196">
        <v>92.11</v>
      </c>
      <c r="AP40" s="196">
        <v>0</v>
      </c>
      <c r="AQ40" s="196">
        <v>0</v>
      </c>
      <c r="AR40" s="196">
        <v>0</v>
      </c>
      <c r="AS40" s="196">
        <v>0</v>
      </c>
      <c r="AT40" s="196">
        <v>0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</v>
      </c>
      <c r="L41" s="196">
        <v>0</v>
      </c>
      <c r="M41" s="196">
        <v>0</v>
      </c>
      <c r="N41" s="196">
        <v>0</v>
      </c>
      <c r="O41" s="196">
        <v>0</v>
      </c>
      <c r="P41" s="196">
        <v>0</v>
      </c>
      <c r="Q41" s="196">
        <v>0</v>
      </c>
      <c r="R41" s="196">
        <v>0</v>
      </c>
      <c r="S41" s="196">
        <v>0</v>
      </c>
      <c r="T41" s="196">
        <v>0</v>
      </c>
      <c r="U41" s="196">
        <v>0</v>
      </c>
      <c r="V41" s="196">
        <v>0</v>
      </c>
      <c r="W41" s="196">
        <v>0</v>
      </c>
      <c r="X41" s="196">
        <v>0</v>
      </c>
      <c r="Y41" s="196">
        <v>0</v>
      </c>
      <c r="Z41" s="196">
        <v>0</v>
      </c>
      <c r="AA41" s="196">
        <v>0</v>
      </c>
      <c r="AB41" s="196">
        <v>0</v>
      </c>
      <c r="AC41" s="196">
        <v>0</v>
      </c>
      <c r="AD41" s="196">
        <v>1.49</v>
      </c>
      <c r="AE41" s="196">
        <v>0</v>
      </c>
      <c r="AF41" s="196">
        <v>0</v>
      </c>
      <c r="AG41" s="196">
        <v>79.58</v>
      </c>
      <c r="AH41" s="196">
        <v>0</v>
      </c>
      <c r="AI41" s="196">
        <v>22.52</v>
      </c>
      <c r="AJ41" s="196">
        <v>0</v>
      </c>
      <c r="AK41" s="196">
        <v>4.3499999999999996</v>
      </c>
      <c r="AL41" s="196">
        <v>0</v>
      </c>
      <c r="AM41" s="196">
        <v>0</v>
      </c>
      <c r="AN41" s="196">
        <v>0</v>
      </c>
      <c r="AO41" s="196">
        <v>92.11</v>
      </c>
      <c r="AP41" s="196">
        <v>0</v>
      </c>
      <c r="AQ41" s="196">
        <v>0</v>
      </c>
      <c r="AR41" s="196">
        <v>0</v>
      </c>
      <c r="AS41" s="196">
        <v>0</v>
      </c>
      <c r="AT41" s="196">
        <v>0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</v>
      </c>
      <c r="L42" s="196">
        <v>0</v>
      </c>
      <c r="M42" s="196">
        <v>0</v>
      </c>
      <c r="N42" s="196">
        <v>0</v>
      </c>
      <c r="O42" s="196">
        <v>0</v>
      </c>
      <c r="P42" s="196">
        <v>0</v>
      </c>
      <c r="Q42" s="196">
        <v>0</v>
      </c>
      <c r="R42" s="196">
        <v>0</v>
      </c>
      <c r="S42" s="196">
        <v>0</v>
      </c>
      <c r="T42" s="196">
        <v>0</v>
      </c>
      <c r="U42" s="196">
        <v>0</v>
      </c>
      <c r="V42" s="196">
        <v>0</v>
      </c>
      <c r="W42" s="196">
        <v>0</v>
      </c>
      <c r="X42" s="196">
        <v>0</v>
      </c>
      <c r="Y42" s="196">
        <v>0</v>
      </c>
      <c r="Z42" s="196">
        <v>0</v>
      </c>
      <c r="AA42" s="196">
        <v>0</v>
      </c>
      <c r="AB42" s="196">
        <v>0</v>
      </c>
      <c r="AC42" s="196">
        <v>0</v>
      </c>
      <c r="AD42" s="196">
        <v>1.49</v>
      </c>
      <c r="AE42" s="196">
        <v>0</v>
      </c>
      <c r="AF42" s="196">
        <v>0</v>
      </c>
      <c r="AG42" s="196">
        <v>79.58</v>
      </c>
      <c r="AH42" s="196">
        <v>0</v>
      </c>
      <c r="AI42" s="196">
        <v>22.52</v>
      </c>
      <c r="AJ42" s="196">
        <v>0</v>
      </c>
      <c r="AK42" s="196">
        <v>4.3499999999999996</v>
      </c>
      <c r="AL42" s="196">
        <v>0</v>
      </c>
      <c r="AM42" s="196">
        <v>0</v>
      </c>
      <c r="AN42" s="196">
        <v>0</v>
      </c>
      <c r="AO42" s="196">
        <v>92.11</v>
      </c>
      <c r="AP42" s="196">
        <v>0</v>
      </c>
      <c r="AQ42" s="196">
        <v>0</v>
      </c>
      <c r="AR42" s="196">
        <v>0</v>
      </c>
      <c r="AS42" s="196">
        <v>0</v>
      </c>
      <c r="AT42" s="196">
        <v>0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</v>
      </c>
      <c r="L43" s="196">
        <v>0</v>
      </c>
      <c r="M43" s="196">
        <v>0</v>
      </c>
      <c r="N43" s="196">
        <v>0</v>
      </c>
      <c r="O43" s="196">
        <v>0</v>
      </c>
      <c r="P43" s="196">
        <v>0</v>
      </c>
      <c r="Q43" s="196">
        <v>0</v>
      </c>
      <c r="R43" s="196">
        <v>0</v>
      </c>
      <c r="S43" s="196">
        <v>0</v>
      </c>
      <c r="T43" s="196">
        <v>0</v>
      </c>
      <c r="U43" s="196">
        <v>0</v>
      </c>
      <c r="V43" s="196">
        <v>0</v>
      </c>
      <c r="W43" s="196">
        <v>0</v>
      </c>
      <c r="X43" s="196">
        <v>0</v>
      </c>
      <c r="Y43" s="196">
        <v>0</v>
      </c>
      <c r="Z43" s="196">
        <v>0</v>
      </c>
      <c r="AA43" s="196">
        <v>0</v>
      </c>
      <c r="AB43" s="196">
        <v>0</v>
      </c>
      <c r="AC43" s="196">
        <v>0</v>
      </c>
      <c r="AD43" s="196">
        <v>1.49</v>
      </c>
      <c r="AE43" s="196">
        <v>0</v>
      </c>
      <c r="AF43" s="196">
        <v>0</v>
      </c>
      <c r="AG43" s="196">
        <v>79.58</v>
      </c>
      <c r="AH43" s="196">
        <v>0</v>
      </c>
      <c r="AI43" s="196">
        <v>22.52</v>
      </c>
      <c r="AJ43" s="196">
        <v>0</v>
      </c>
      <c r="AK43" s="196">
        <v>4.3499999999999996</v>
      </c>
      <c r="AL43" s="196">
        <v>0</v>
      </c>
      <c r="AM43" s="196">
        <v>0</v>
      </c>
      <c r="AN43" s="196">
        <v>0</v>
      </c>
      <c r="AO43" s="196">
        <v>92.11</v>
      </c>
      <c r="AP43" s="196">
        <v>0</v>
      </c>
      <c r="AQ43" s="196">
        <v>0</v>
      </c>
      <c r="AR43" s="196">
        <v>0</v>
      </c>
      <c r="AS43" s="196">
        <v>0</v>
      </c>
      <c r="AT43" s="196">
        <v>0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</v>
      </c>
      <c r="L44" s="196">
        <v>0</v>
      </c>
      <c r="M44" s="196">
        <v>0</v>
      </c>
      <c r="N44" s="196">
        <v>0</v>
      </c>
      <c r="O44" s="196">
        <v>0</v>
      </c>
      <c r="P44" s="196">
        <v>0</v>
      </c>
      <c r="Q44" s="196">
        <v>0</v>
      </c>
      <c r="R44" s="196">
        <v>0</v>
      </c>
      <c r="S44" s="196">
        <v>0</v>
      </c>
      <c r="T44" s="196">
        <v>0</v>
      </c>
      <c r="U44" s="196">
        <v>0</v>
      </c>
      <c r="V44" s="196">
        <v>0</v>
      </c>
      <c r="W44" s="196">
        <v>0</v>
      </c>
      <c r="X44" s="196">
        <v>0</v>
      </c>
      <c r="Y44" s="196">
        <v>0</v>
      </c>
      <c r="Z44" s="196">
        <v>0</v>
      </c>
      <c r="AA44" s="196">
        <v>0</v>
      </c>
      <c r="AB44" s="196">
        <v>0</v>
      </c>
      <c r="AC44" s="196">
        <v>0</v>
      </c>
      <c r="AD44" s="196">
        <v>1.49</v>
      </c>
      <c r="AE44" s="196">
        <v>0</v>
      </c>
      <c r="AF44" s="196">
        <v>0</v>
      </c>
      <c r="AG44" s="196">
        <v>79.58</v>
      </c>
      <c r="AH44" s="196">
        <v>0</v>
      </c>
      <c r="AI44" s="196">
        <v>22.52</v>
      </c>
      <c r="AJ44" s="196">
        <v>0</v>
      </c>
      <c r="AK44" s="196">
        <v>4.3499999999999996</v>
      </c>
      <c r="AL44" s="196">
        <v>0</v>
      </c>
      <c r="AM44" s="196">
        <v>0</v>
      </c>
      <c r="AN44" s="196">
        <v>0</v>
      </c>
      <c r="AO44" s="196">
        <v>92.11</v>
      </c>
      <c r="AP44" s="196">
        <v>0</v>
      </c>
      <c r="AQ44" s="196">
        <v>0</v>
      </c>
      <c r="AR44" s="196">
        <v>0</v>
      </c>
      <c r="AS44" s="196">
        <v>0</v>
      </c>
      <c r="AT44" s="196">
        <v>0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</v>
      </c>
      <c r="L45" s="196">
        <v>0</v>
      </c>
      <c r="M45" s="196">
        <v>0</v>
      </c>
      <c r="N45" s="196">
        <v>0</v>
      </c>
      <c r="O45" s="196">
        <v>0</v>
      </c>
      <c r="P45" s="196">
        <v>0</v>
      </c>
      <c r="Q45" s="196">
        <v>0</v>
      </c>
      <c r="R45" s="196">
        <v>0</v>
      </c>
      <c r="S45" s="196">
        <v>0</v>
      </c>
      <c r="T45" s="196">
        <v>0</v>
      </c>
      <c r="U45" s="196">
        <v>0</v>
      </c>
      <c r="V45" s="196">
        <v>0</v>
      </c>
      <c r="W45" s="196">
        <v>0</v>
      </c>
      <c r="X45" s="196">
        <v>0</v>
      </c>
      <c r="Y45" s="196">
        <v>0</v>
      </c>
      <c r="Z45" s="196">
        <v>0</v>
      </c>
      <c r="AA45" s="196">
        <v>0</v>
      </c>
      <c r="AB45" s="196">
        <v>0</v>
      </c>
      <c r="AC45" s="196">
        <v>0</v>
      </c>
      <c r="AD45" s="196">
        <v>1.49</v>
      </c>
      <c r="AE45" s="196">
        <v>0</v>
      </c>
      <c r="AF45" s="196">
        <v>0</v>
      </c>
      <c r="AG45" s="196">
        <v>79.58</v>
      </c>
      <c r="AH45" s="196">
        <v>0</v>
      </c>
      <c r="AI45" s="196">
        <v>22.52</v>
      </c>
      <c r="AJ45" s="196">
        <v>0</v>
      </c>
      <c r="AK45" s="196">
        <v>4.3499999999999996</v>
      </c>
      <c r="AL45" s="196">
        <v>0</v>
      </c>
      <c r="AM45" s="196">
        <v>0</v>
      </c>
      <c r="AN45" s="196">
        <v>0</v>
      </c>
      <c r="AO45" s="196">
        <v>92.11</v>
      </c>
      <c r="AP45" s="196">
        <v>0</v>
      </c>
      <c r="AQ45" s="196">
        <v>0</v>
      </c>
      <c r="AR45" s="196">
        <v>0</v>
      </c>
      <c r="AS45" s="196">
        <v>0</v>
      </c>
      <c r="AT45" s="196">
        <v>0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</v>
      </c>
      <c r="L46" s="196">
        <v>0</v>
      </c>
      <c r="M46" s="196">
        <v>0</v>
      </c>
      <c r="N46" s="196">
        <v>0</v>
      </c>
      <c r="O46" s="196">
        <v>0</v>
      </c>
      <c r="P46" s="196">
        <v>0</v>
      </c>
      <c r="Q46" s="196">
        <v>0</v>
      </c>
      <c r="R46" s="196">
        <v>0</v>
      </c>
      <c r="S46" s="196">
        <v>0</v>
      </c>
      <c r="T46" s="196">
        <v>0</v>
      </c>
      <c r="U46" s="196">
        <v>0</v>
      </c>
      <c r="V46" s="196">
        <v>0</v>
      </c>
      <c r="W46" s="196">
        <v>0</v>
      </c>
      <c r="X46" s="196">
        <v>0</v>
      </c>
      <c r="Y46" s="196">
        <v>0</v>
      </c>
      <c r="Z46" s="196">
        <v>0</v>
      </c>
      <c r="AA46" s="196">
        <v>0</v>
      </c>
      <c r="AB46" s="196">
        <v>0</v>
      </c>
      <c r="AC46" s="196">
        <v>0</v>
      </c>
      <c r="AD46" s="196">
        <v>1.49</v>
      </c>
      <c r="AE46" s="196">
        <v>0</v>
      </c>
      <c r="AF46" s="196">
        <v>0</v>
      </c>
      <c r="AG46" s="196">
        <v>79.58</v>
      </c>
      <c r="AH46" s="196">
        <v>0</v>
      </c>
      <c r="AI46" s="196">
        <v>22.52</v>
      </c>
      <c r="AJ46" s="196">
        <v>0</v>
      </c>
      <c r="AK46" s="196">
        <v>4.3499999999999996</v>
      </c>
      <c r="AL46" s="196">
        <v>0</v>
      </c>
      <c r="AM46" s="196">
        <v>0</v>
      </c>
      <c r="AN46" s="196">
        <v>0</v>
      </c>
      <c r="AO46" s="196">
        <v>92.11</v>
      </c>
      <c r="AP46" s="196">
        <v>0</v>
      </c>
      <c r="AQ46" s="196">
        <v>0</v>
      </c>
      <c r="AR46" s="196">
        <v>0</v>
      </c>
      <c r="AS46" s="196">
        <v>0</v>
      </c>
      <c r="AT46" s="196">
        <v>0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</v>
      </c>
      <c r="L47" s="196">
        <v>0</v>
      </c>
      <c r="M47" s="196">
        <v>0</v>
      </c>
      <c r="N47" s="196">
        <v>0</v>
      </c>
      <c r="O47" s="196">
        <v>0</v>
      </c>
      <c r="P47" s="196">
        <v>0</v>
      </c>
      <c r="Q47" s="196">
        <v>0</v>
      </c>
      <c r="R47" s="196">
        <v>0</v>
      </c>
      <c r="S47" s="196">
        <v>0</v>
      </c>
      <c r="T47" s="196">
        <v>0</v>
      </c>
      <c r="U47" s="196">
        <v>0</v>
      </c>
      <c r="V47" s="196">
        <v>0</v>
      </c>
      <c r="W47" s="196">
        <v>0</v>
      </c>
      <c r="X47" s="196">
        <v>0</v>
      </c>
      <c r="Y47" s="196">
        <v>0</v>
      </c>
      <c r="Z47" s="196">
        <v>0</v>
      </c>
      <c r="AA47" s="196">
        <v>0</v>
      </c>
      <c r="AB47" s="196">
        <v>0</v>
      </c>
      <c r="AC47" s="196">
        <v>0</v>
      </c>
      <c r="AD47" s="196">
        <v>1.49</v>
      </c>
      <c r="AE47" s="196">
        <v>0</v>
      </c>
      <c r="AF47" s="196">
        <v>0</v>
      </c>
      <c r="AG47" s="196">
        <v>79.58</v>
      </c>
      <c r="AH47" s="196">
        <v>0</v>
      </c>
      <c r="AI47" s="196">
        <v>22.52</v>
      </c>
      <c r="AJ47" s="196">
        <v>0</v>
      </c>
      <c r="AK47" s="196">
        <v>4.3499999999999996</v>
      </c>
      <c r="AL47" s="196">
        <v>0</v>
      </c>
      <c r="AM47" s="196">
        <v>0</v>
      </c>
      <c r="AN47" s="196">
        <v>0</v>
      </c>
      <c r="AO47" s="196">
        <v>92.11</v>
      </c>
      <c r="AP47" s="196">
        <v>0</v>
      </c>
      <c r="AQ47" s="196">
        <v>0</v>
      </c>
      <c r="AR47" s="196">
        <v>0</v>
      </c>
      <c r="AS47" s="196">
        <v>0</v>
      </c>
      <c r="AT47" s="196">
        <v>0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</v>
      </c>
      <c r="L48" s="196">
        <v>0</v>
      </c>
      <c r="M48" s="196">
        <v>0</v>
      </c>
      <c r="N48" s="196">
        <v>0</v>
      </c>
      <c r="O48" s="196">
        <v>0</v>
      </c>
      <c r="P48" s="196">
        <v>0</v>
      </c>
      <c r="Q48" s="196">
        <v>0</v>
      </c>
      <c r="R48" s="196">
        <v>0</v>
      </c>
      <c r="S48" s="196">
        <v>0</v>
      </c>
      <c r="T48" s="196">
        <v>0</v>
      </c>
      <c r="U48" s="196">
        <v>0</v>
      </c>
      <c r="V48" s="196">
        <v>0</v>
      </c>
      <c r="W48" s="196">
        <v>0</v>
      </c>
      <c r="X48" s="196">
        <v>0</v>
      </c>
      <c r="Y48" s="196">
        <v>0</v>
      </c>
      <c r="Z48" s="196">
        <v>0</v>
      </c>
      <c r="AA48" s="196">
        <v>0</v>
      </c>
      <c r="AB48" s="196">
        <v>0</v>
      </c>
      <c r="AC48" s="196">
        <v>0</v>
      </c>
      <c r="AD48" s="196">
        <v>1.49</v>
      </c>
      <c r="AE48" s="196">
        <v>0</v>
      </c>
      <c r="AF48" s="196">
        <v>0</v>
      </c>
      <c r="AG48" s="196">
        <v>79.58</v>
      </c>
      <c r="AH48" s="196">
        <v>0</v>
      </c>
      <c r="AI48" s="196">
        <v>22.52</v>
      </c>
      <c r="AJ48" s="196">
        <v>0</v>
      </c>
      <c r="AK48" s="196">
        <v>4.3499999999999996</v>
      </c>
      <c r="AL48" s="196">
        <v>0</v>
      </c>
      <c r="AM48" s="196">
        <v>0</v>
      </c>
      <c r="AN48" s="196">
        <v>0</v>
      </c>
      <c r="AO48" s="196">
        <v>92.11</v>
      </c>
      <c r="AP48" s="196">
        <v>0</v>
      </c>
      <c r="AQ48" s="196">
        <v>0</v>
      </c>
      <c r="AR48" s="196">
        <v>0</v>
      </c>
      <c r="AS48" s="196">
        <v>0</v>
      </c>
      <c r="AT48" s="196">
        <v>0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</v>
      </c>
      <c r="L49" s="196">
        <v>0</v>
      </c>
      <c r="M49" s="196">
        <v>0</v>
      </c>
      <c r="N49" s="196">
        <v>0</v>
      </c>
      <c r="O49" s="196">
        <v>0</v>
      </c>
      <c r="P49" s="196">
        <v>0</v>
      </c>
      <c r="Q49" s="196">
        <v>0</v>
      </c>
      <c r="R49" s="196">
        <v>0</v>
      </c>
      <c r="S49" s="196">
        <v>0</v>
      </c>
      <c r="T49" s="196">
        <v>0</v>
      </c>
      <c r="U49" s="196">
        <v>0</v>
      </c>
      <c r="V49" s="196">
        <v>0</v>
      </c>
      <c r="W49" s="196">
        <v>0</v>
      </c>
      <c r="X49" s="196">
        <v>0</v>
      </c>
      <c r="Y49" s="196">
        <v>0</v>
      </c>
      <c r="Z49" s="196">
        <v>0</v>
      </c>
      <c r="AA49" s="196">
        <v>0</v>
      </c>
      <c r="AB49" s="196">
        <v>0</v>
      </c>
      <c r="AC49" s="196">
        <v>0</v>
      </c>
      <c r="AD49" s="196">
        <v>1.49</v>
      </c>
      <c r="AE49" s="196">
        <v>0</v>
      </c>
      <c r="AF49" s="196">
        <v>0</v>
      </c>
      <c r="AG49" s="196">
        <v>79.58</v>
      </c>
      <c r="AH49" s="196">
        <v>0</v>
      </c>
      <c r="AI49" s="196">
        <v>22.52</v>
      </c>
      <c r="AJ49" s="196">
        <v>0</v>
      </c>
      <c r="AK49" s="196">
        <v>4.3499999999999996</v>
      </c>
      <c r="AL49" s="196">
        <v>0</v>
      </c>
      <c r="AM49" s="196">
        <v>0</v>
      </c>
      <c r="AN49" s="196">
        <v>0</v>
      </c>
      <c r="AO49" s="196">
        <v>92.11</v>
      </c>
      <c r="AP49" s="196">
        <v>0</v>
      </c>
      <c r="AQ49" s="196">
        <v>0</v>
      </c>
      <c r="AR49" s="196">
        <v>0</v>
      </c>
      <c r="AS49" s="196">
        <v>0</v>
      </c>
      <c r="AT49" s="196">
        <v>0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</v>
      </c>
      <c r="L50" s="196">
        <v>0</v>
      </c>
      <c r="M50" s="196">
        <v>0</v>
      </c>
      <c r="N50" s="196">
        <v>0</v>
      </c>
      <c r="O50" s="196">
        <v>0</v>
      </c>
      <c r="P50" s="196">
        <v>0</v>
      </c>
      <c r="Q50" s="196">
        <v>0</v>
      </c>
      <c r="R50" s="196">
        <v>0</v>
      </c>
      <c r="S50" s="196">
        <v>0</v>
      </c>
      <c r="T50" s="196">
        <v>0</v>
      </c>
      <c r="U50" s="196">
        <v>0</v>
      </c>
      <c r="V50" s="196">
        <v>0</v>
      </c>
      <c r="W50" s="196">
        <v>0</v>
      </c>
      <c r="X50" s="196">
        <v>0</v>
      </c>
      <c r="Y50" s="196">
        <v>0</v>
      </c>
      <c r="Z50" s="196">
        <v>0</v>
      </c>
      <c r="AA50" s="196">
        <v>0</v>
      </c>
      <c r="AB50" s="196">
        <v>0</v>
      </c>
      <c r="AC50" s="196">
        <v>0</v>
      </c>
      <c r="AD50" s="196">
        <v>1.49</v>
      </c>
      <c r="AE50" s="196">
        <v>0</v>
      </c>
      <c r="AF50" s="196">
        <v>0</v>
      </c>
      <c r="AG50" s="196">
        <v>79.58</v>
      </c>
      <c r="AH50" s="196">
        <v>0</v>
      </c>
      <c r="AI50" s="196">
        <v>22.52</v>
      </c>
      <c r="AJ50" s="196">
        <v>0</v>
      </c>
      <c r="AK50" s="196">
        <v>4.3499999999999996</v>
      </c>
      <c r="AL50" s="196">
        <v>0</v>
      </c>
      <c r="AM50" s="196">
        <v>0</v>
      </c>
      <c r="AN50" s="196">
        <v>0</v>
      </c>
      <c r="AO50" s="196">
        <v>92.11</v>
      </c>
      <c r="AP50" s="196">
        <v>0</v>
      </c>
      <c r="AQ50" s="196">
        <v>0</v>
      </c>
      <c r="AR50" s="196">
        <v>0</v>
      </c>
      <c r="AS50" s="196">
        <v>0</v>
      </c>
      <c r="AT50" s="196">
        <v>0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</v>
      </c>
      <c r="L51" s="196">
        <v>0</v>
      </c>
      <c r="M51" s="196">
        <v>0</v>
      </c>
      <c r="N51" s="196">
        <v>0</v>
      </c>
      <c r="O51" s="196">
        <v>0</v>
      </c>
      <c r="P51" s="196">
        <v>0</v>
      </c>
      <c r="Q51" s="196">
        <v>0</v>
      </c>
      <c r="R51" s="196">
        <v>0</v>
      </c>
      <c r="S51" s="196">
        <v>0</v>
      </c>
      <c r="T51" s="196">
        <v>0</v>
      </c>
      <c r="U51" s="196">
        <v>0</v>
      </c>
      <c r="V51" s="196">
        <v>0</v>
      </c>
      <c r="W51" s="196">
        <v>0</v>
      </c>
      <c r="X51" s="196">
        <v>0</v>
      </c>
      <c r="Y51" s="196">
        <v>0</v>
      </c>
      <c r="Z51" s="196">
        <v>0</v>
      </c>
      <c r="AA51" s="196">
        <v>0</v>
      </c>
      <c r="AB51" s="196">
        <v>0</v>
      </c>
      <c r="AC51" s="196">
        <v>0</v>
      </c>
      <c r="AD51" s="196">
        <v>1.49</v>
      </c>
      <c r="AE51" s="196">
        <v>0</v>
      </c>
      <c r="AF51" s="196">
        <v>0</v>
      </c>
      <c r="AG51" s="196">
        <v>79.58</v>
      </c>
      <c r="AH51" s="196">
        <v>0</v>
      </c>
      <c r="AI51" s="196">
        <v>22.52</v>
      </c>
      <c r="AJ51" s="196">
        <v>0</v>
      </c>
      <c r="AK51" s="196">
        <v>4.3499999999999996</v>
      </c>
      <c r="AL51" s="196">
        <v>0</v>
      </c>
      <c r="AM51" s="196">
        <v>0</v>
      </c>
      <c r="AN51" s="196">
        <v>0</v>
      </c>
      <c r="AO51" s="196">
        <v>90.29</v>
      </c>
      <c r="AP51" s="196">
        <v>0</v>
      </c>
      <c r="AQ51" s="196">
        <v>0</v>
      </c>
      <c r="AR51" s="196">
        <v>0</v>
      </c>
      <c r="AS51" s="196">
        <v>0</v>
      </c>
      <c r="AT51" s="196">
        <v>0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</v>
      </c>
      <c r="L52" s="196">
        <v>0</v>
      </c>
      <c r="M52" s="196">
        <v>0</v>
      </c>
      <c r="N52" s="196">
        <v>0</v>
      </c>
      <c r="O52" s="196">
        <v>0</v>
      </c>
      <c r="P52" s="196">
        <v>0</v>
      </c>
      <c r="Q52" s="196">
        <v>0</v>
      </c>
      <c r="R52" s="196">
        <v>0</v>
      </c>
      <c r="S52" s="196">
        <v>0</v>
      </c>
      <c r="T52" s="196">
        <v>0</v>
      </c>
      <c r="U52" s="196">
        <v>0</v>
      </c>
      <c r="V52" s="196">
        <v>0</v>
      </c>
      <c r="W52" s="196">
        <v>0</v>
      </c>
      <c r="X52" s="196">
        <v>0</v>
      </c>
      <c r="Y52" s="196">
        <v>0</v>
      </c>
      <c r="Z52" s="196">
        <v>0</v>
      </c>
      <c r="AA52" s="196">
        <v>0</v>
      </c>
      <c r="AB52" s="196">
        <v>0</v>
      </c>
      <c r="AC52" s="196">
        <v>0</v>
      </c>
      <c r="AD52" s="196">
        <v>1.49</v>
      </c>
      <c r="AE52" s="196">
        <v>0</v>
      </c>
      <c r="AF52" s="196">
        <v>0</v>
      </c>
      <c r="AG52" s="196">
        <v>79.58</v>
      </c>
      <c r="AH52" s="196">
        <v>0</v>
      </c>
      <c r="AI52" s="196">
        <v>22.52</v>
      </c>
      <c r="AJ52" s="196">
        <v>0</v>
      </c>
      <c r="AK52" s="196">
        <v>4.3499999999999996</v>
      </c>
      <c r="AL52" s="196">
        <v>0</v>
      </c>
      <c r="AM52" s="196">
        <v>0</v>
      </c>
      <c r="AN52" s="196">
        <v>0</v>
      </c>
      <c r="AO52" s="196">
        <v>90.29</v>
      </c>
      <c r="AP52" s="196">
        <v>0</v>
      </c>
      <c r="AQ52" s="196">
        <v>0</v>
      </c>
      <c r="AR52" s="196">
        <v>0</v>
      </c>
      <c r="AS52" s="196">
        <v>0</v>
      </c>
      <c r="AT52" s="196">
        <v>0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</v>
      </c>
      <c r="L53" s="196">
        <v>0</v>
      </c>
      <c r="M53" s="196">
        <v>0</v>
      </c>
      <c r="N53" s="196">
        <v>0</v>
      </c>
      <c r="O53" s="196">
        <v>0</v>
      </c>
      <c r="P53" s="196">
        <v>0</v>
      </c>
      <c r="Q53" s="196">
        <v>0</v>
      </c>
      <c r="R53" s="196">
        <v>0</v>
      </c>
      <c r="S53" s="196">
        <v>0</v>
      </c>
      <c r="T53" s="196">
        <v>0</v>
      </c>
      <c r="U53" s="196">
        <v>0</v>
      </c>
      <c r="V53" s="196">
        <v>0</v>
      </c>
      <c r="W53" s="196">
        <v>0</v>
      </c>
      <c r="X53" s="196">
        <v>0</v>
      </c>
      <c r="Y53" s="196">
        <v>0</v>
      </c>
      <c r="Z53" s="196">
        <v>0</v>
      </c>
      <c r="AA53" s="196">
        <v>0</v>
      </c>
      <c r="AB53" s="196">
        <v>0</v>
      </c>
      <c r="AC53" s="196">
        <v>0</v>
      </c>
      <c r="AD53" s="196">
        <v>1.49</v>
      </c>
      <c r="AE53" s="196">
        <v>0</v>
      </c>
      <c r="AF53" s="196">
        <v>0</v>
      </c>
      <c r="AG53" s="196">
        <v>79.58</v>
      </c>
      <c r="AH53" s="196">
        <v>0</v>
      </c>
      <c r="AI53" s="196">
        <v>22.52</v>
      </c>
      <c r="AJ53" s="196">
        <v>0</v>
      </c>
      <c r="AK53" s="196">
        <v>4.24</v>
      </c>
      <c r="AL53" s="196">
        <v>0</v>
      </c>
      <c r="AM53" s="196">
        <v>0</v>
      </c>
      <c r="AN53" s="196">
        <v>0</v>
      </c>
      <c r="AO53" s="196">
        <v>90.29</v>
      </c>
      <c r="AP53" s="196">
        <v>0</v>
      </c>
      <c r="AQ53" s="196">
        <v>0</v>
      </c>
      <c r="AR53" s="196">
        <v>0</v>
      </c>
      <c r="AS53" s="196">
        <v>0</v>
      </c>
      <c r="AT53" s="196">
        <v>0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</v>
      </c>
      <c r="L54" s="196">
        <v>0</v>
      </c>
      <c r="M54" s="196">
        <v>0</v>
      </c>
      <c r="N54" s="196">
        <v>0</v>
      </c>
      <c r="O54" s="196">
        <v>0</v>
      </c>
      <c r="P54" s="196">
        <v>0</v>
      </c>
      <c r="Q54" s="196">
        <v>0</v>
      </c>
      <c r="R54" s="196">
        <v>0</v>
      </c>
      <c r="S54" s="196">
        <v>0</v>
      </c>
      <c r="T54" s="196">
        <v>0</v>
      </c>
      <c r="U54" s="196">
        <v>0</v>
      </c>
      <c r="V54" s="196">
        <v>0</v>
      </c>
      <c r="W54" s="196">
        <v>0</v>
      </c>
      <c r="X54" s="196">
        <v>0</v>
      </c>
      <c r="Y54" s="196">
        <v>0</v>
      </c>
      <c r="Z54" s="196">
        <v>0</v>
      </c>
      <c r="AA54" s="196">
        <v>0</v>
      </c>
      <c r="AB54" s="196">
        <v>0</v>
      </c>
      <c r="AC54" s="196">
        <v>0</v>
      </c>
      <c r="AD54" s="196">
        <v>1.49</v>
      </c>
      <c r="AE54" s="196">
        <v>0</v>
      </c>
      <c r="AF54" s="196">
        <v>0</v>
      </c>
      <c r="AG54" s="196">
        <v>79.58</v>
      </c>
      <c r="AH54" s="196">
        <v>0</v>
      </c>
      <c r="AI54" s="196">
        <v>22.52</v>
      </c>
      <c r="AJ54" s="196">
        <v>0</v>
      </c>
      <c r="AK54" s="196">
        <v>4.24</v>
      </c>
      <c r="AL54" s="196">
        <v>0</v>
      </c>
      <c r="AM54" s="196">
        <v>0</v>
      </c>
      <c r="AN54" s="196">
        <v>0</v>
      </c>
      <c r="AO54" s="196">
        <v>90.29</v>
      </c>
      <c r="AP54" s="196">
        <v>0</v>
      </c>
      <c r="AQ54" s="196">
        <v>0</v>
      </c>
      <c r="AR54" s="196">
        <v>0</v>
      </c>
      <c r="AS54" s="196">
        <v>0</v>
      </c>
      <c r="AT54" s="196">
        <v>0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0</v>
      </c>
      <c r="L55" s="196">
        <v>0</v>
      </c>
      <c r="M55" s="196">
        <v>0</v>
      </c>
      <c r="N55" s="196">
        <v>0</v>
      </c>
      <c r="O55" s="196">
        <v>0</v>
      </c>
      <c r="P55" s="196">
        <v>0</v>
      </c>
      <c r="Q55" s="196">
        <v>0</v>
      </c>
      <c r="R55" s="196">
        <v>0</v>
      </c>
      <c r="S55" s="196">
        <v>0</v>
      </c>
      <c r="T55" s="196">
        <v>0</v>
      </c>
      <c r="U55" s="196">
        <v>0</v>
      </c>
      <c r="V55" s="196">
        <v>0</v>
      </c>
      <c r="W55" s="196">
        <v>0</v>
      </c>
      <c r="X55" s="196">
        <v>0</v>
      </c>
      <c r="Y55" s="196">
        <v>0</v>
      </c>
      <c r="Z55" s="196">
        <v>0</v>
      </c>
      <c r="AA55" s="196">
        <v>0</v>
      </c>
      <c r="AB55" s="196">
        <v>0</v>
      </c>
      <c r="AC55" s="196">
        <v>0</v>
      </c>
      <c r="AD55" s="196">
        <v>1.49</v>
      </c>
      <c r="AE55" s="196">
        <v>0</v>
      </c>
      <c r="AF55" s="196">
        <v>0</v>
      </c>
      <c r="AG55" s="196">
        <v>79.58</v>
      </c>
      <c r="AH55" s="196">
        <v>0</v>
      </c>
      <c r="AI55" s="196">
        <v>22.52</v>
      </c>
      <c r="AJ55" s="196">
        <v>0</v>
      </c>
      <c r="AK55" s="196">
        <v>3.65</v>
      </c>
      <c r="AL55" s="196">
        <v>0</v>
      </c>
      <c r="AM55" s="196">
        <v>0</v>
      </c>
      <c r="AN55" s="196">
        <v>0</v>
      </c>
      <c r="AO55" s="196">
        <v>90.29</v>
      </c>
      <c r="AP55" s="196">
        <v>0</v>
      </c>
      <c r="AQ55" s="196">
        <v>0</v>
      </c>
      <c r="AR55" s="196">
        <v>0</v>
      </c>
      <c r="AS55" s="196">
        <v>0</v>
      </c>
      <c r="AT55" s="196">
        <v>0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0</v>
      </c>
      <c r="L56" s="196">
        <v>0</v>
      </c>
      <c r="M56" s="196">
        <v>0</v>
      </c>
      <c r="N56" s="196">
        <v>0</v>
      </c>
      <c r="O56" s="196">
        <v>0</v>
      </c>
      <c r="P56" s="196">
        <v>0</v>
      </c>
      <c r="Q56" s="196">
        <v>0</v>
      </c>
      <c r="R56" s="196">
        <v>0</v>
      </c>
      <c r="S56" s="196">
        <v>0</v>
      </c>
      <c r="T56" s="196">
        <v>0</v>
      </c>
      <c r="U56" s="196">
        <v>0</v>
      </c>
      <c r="V56" s="196">
        <v>0</v>
      </c>
      <c r="W56" s="196">
        <v>0</v>
      </c>
      <c r="X56" s="196">
        <v>0</v>
      </c>
      <c r="Y56" s="196">
        <v>0</v>
      </c>
      <c r="Z56" s="196">
        <v>0</v>
      </c>
      <c r="AA56" s="196">
        <v>0</v>
      </c>
      <c r="AB56" s="196">
        <v>0</v>
      </c>
      <c r="AC56" s="196">
        <v>0</v>
      </c>
      <c r="AD56" s="196">
        <v>1.49</v>
      </c>
      <c r="AE56" s="196">
        <v>0</v>
      </c>
      <c r="AF56" s="196">
        <v>0</v>
      </c>
      <c r="AG56" s="196">
        <v>79.58</v>
      </c>
      <c r="AH56" s="196">
        <v>0</v>
      </c>
      <c r="AI56" s="196">
        <v>22.52</v>
      </c>
      <c r="AJ56" s="196">
        <v>0</v>
      </c>
      <c r="AK56" s="196">
        <v>3.65</v>
      </c>
      <c r="AL56" s="196">
        <v>0</v>
      </c>
      <c r="AM56" s="196">
        <v>0</v>
      </c>
      <c r="AN56" s="196">
        <v>0</v>
      </c>
      <c r="AO56" s="196">
        <v>90.29</v>
      </c>
      <c r="AP56" s="196">
        <v>0</v>
      </c>
      <c r="AQ56" s="196">
        <v>0</v>
      </c>
      <c r="AR56" s="196">
        <v>0</v>
      </c>
      <c r="AS56" s="196">
        <v>0</v>
      </c>
      <c r="AT56" s="196">
        <v>0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0</v>
      </c>
      <c r="L57" s="196">
        <v>0</v>
      </c>
      <c r="M57" s="196">
        <v>0</v>
      </c>
      <c r="N57" s="196">
        <v>0</v>
      </c>
      <c r="O57" s="196">
        <v>0</v>
      </c>
      <c r="P57" s="196">
        <v>0</v>
      </c>
      <c r="Q57" s="196">
        <v>0</v>
      </c>
      <c r="R57" s="196">
        <v>0</v>
      </c>
      <c r="S57" s="196">
        <v>0</v>
      </c>
      <c r="T57" s="196">
        <v>0</v>
      </c>
      <c r="U57" s="196">
        <v>0</v>
      </c>
      <c r="V57" s="196">
        <v>0</v>
      </c>
      <c r="W57" s="196">
        <v>0</v>
      </c>
      <c r="X57" s="196">
        <v>0</v>
      </c>
      <c r="Y57" s="196">
        <v>0</v>
      </c>
      <c r="Z57" s="196">
        <v>0</v>
      </c>
      <c r="AA57" s="196">
        <v>0</v>
      </c>
      <c r="AB57" s="196">
        <v>0</v>
      </c>
      <c r="AC57" s="196">
        <v>0</v>
      </c>
      <c r="AD57" s="196">
        <v>1.49</v>
      </c>
      <c r="AE57" s="196">
        <v>0</v>
      </c>
      <c r="AF57" s="196">
        <v>0</v>
      </c>
      <c r="AG57" s="196">
        <v>79.58</v>
      </c>
      <c r="AH57" s="196">
        <v>0</v>
      </c>
      <c r="AI57" s="196">
        <v>22.52</v>
      </c>
      <c r="AJ57" s="196">
        <v>0</v>
      </c>
      <c r="AK57" s="196">
        <v>3.65</v>
      </c>
      <c r="AL57" s="196">
        <v>0</v>
      </c>
      <c r="AM57" s="196">
        <v>0</v>
      </c>
      <c r="AN57" s="196">
        <v>0</v>
      </c>
      <c r="AO57" s="196">
        <v>90.29</v>
      </c>
      <c r="AP57" s="196">
        <v>0</v>
      </c>
      <c r="AQ57" s="196">
        <v>0</v>
      </c>
      <c r="AR57" s="196">
        <v>0</v>
      </c>
      <c r="AS57" s="196">
        <v>0</v>
      </c>
      <c r="AT57" s="196">
        <v>0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</v>
      </c>
      <c r="L58" s="196">
        <v>0</v>
      </c>
      <c r="M58" s="196">
        <v>0</v>
      </c>
      <c r="N58" s="196">
        <v>0</v>
      </c>
      <c r="O58" s="196">
        <v>0</v>
      </c>
      <c r="P58" s="196">
        <v>0</v>
      </c>
      <c r="Q58" s="196">
        <v>0</v>
      </c>
      <c r="R58" s="196">
        <v>0</v>
      </c>
      <c r="S58" s="196">
        <v>0</v>
      </c>
      <c r="T58" s="196">
        <v>0</v>
      </c>
      <c r="U58" s="196">
        <v>0</v>
      </c>
      <c r="V58" s="196">
        <v>0</v>
      </c>
      <c r="W58" s="196">
        <v>0</v>
      </c>
      <c r="X58" s="196">
        <v>0</v>
      </c>
      <c r="Y58" s="196">
        <v>0</v>
      </c>
      <c r="Z58" s="196">
        <v>0</v>
      </c>
      <c r="AA58" s="196">
        <v>0</v>
      </c>
      <c r="AB58" s="196">
        <v>0</v>
      </c>
      <c r="AC58" s="196">
        <v>0</v>
      </c>
      <c r="AD58" s="196">
        <v>1.49</v>
      </c>
      <c r="AE58" s="196">
        <v>0</v>
      </c>
      <c r="AF58" s="196">
        <v>0</v>
      </c>
      <c r="AG58" s="196">
        <v>79.58</v>
      </c>
      <c r="AH58" s="196">
        <v>0</v>
      </c>
      <c r="AI58" s="196">
        <v>22.52</v>
      </c>
      <c r="AJ58" s="196">
        <v>0</v>
      </c>
      <c r="AK58" s="196">
        <v>3.65</v>
      </c>
      <c r="AL58" s="196">
        <v>0</v>
      </c>
      <c r="AM58" s="196">
        <v>0</v>
      </c>
      <c r="AN58" s="196">
        <v>0</v>
      </c>
      <c r="AO58" s="196">
        <v>90.29</v>
      </c>
      <c r="AP58" s="196">
        <v>0</v>
      </c>
      <c r="AQ58" s="196">
        <v>0</v>
      </c>
      <c r="AR58" s="196">
        <v>0</v>
      </c>
      <c r="AS58" s="196">
        <v>0</v>
      </c>
      <c r="AT58" s="196">
        <v>0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</v>
      </c>
      <c r="L59" s="196">
        <v>0</v>
      </c>
      <c r="M59" s="196">
        <v>0</v>
      </c>
      <c r="N59" s="196">
        <v>0</v>
      </c>
      <c r="O59" s="196">
        <v>0</v>
      </c>
      <c r="P59" s="196">
        <v>0</v>
      </c>
      <c r="Q59" s="196">
        <v>0</v>
      </c>
      <c r="R59" s="196">
        <v>0</v>
      </c>
      <c r="S59" s="196">
        <v>0</v>
      </c>
      <c r="T59" s="196">
        <v>0</v>
      </c>
      <c r="U59" s="196">
        <v>0</v>
      </c>
      <c r="V59" s="196">
        <v>0</v>
      </c>
      <c r="W59" s="196">
        <v>0</v>
      </c>
      <c r="X59" s="196">
        <v>0</v>
      </c>
      <c r="Y59" s="196">
        <v>0</v>
      </c>
      <c r="Z59" s="196">
        <v>0</v>
      </c>
      <c r="AA59" s="196">
        <v>0</v>
      </c>
      <c r="AB59" s="196">
        <v>0</v>
      </c>
      <c r="AC59" s="196">
        <v>0</v>
      </c>
      <c r="AD59" s="196">
        <v>1.49</v>
      </c>
      <c r="AE59" s="196">
        <v>0</v>
      </c>
      <c r="AF59" s="196">
        <v>0</v>
      </c>
      <c r="AG59" s="196">
        <v>79.58</v>
      </c>
      <c r="AH59" s="196">
        <v>0</v>
      </c>
      <c r="AI59" s="196">
        <v>22.52</v>
      </c>
      <c r="AJ59" s="196">
        <v>0</v>
      </c>
      <c r="AK59" s="196">
        <v>4.07</v>
      </c>
      <c r="AL59" s="196">
        <v>0</v>
      </c>
      <c r="AM59" s="196">
        <v>0</v>
      </c>
      <c r="AN59" s="196">
        <v>0</v>
      </c>
      <c r="AO59" s="196">
        <v>90.29</v>
      </c>
      <c r="AP59" s="196">
        <v>0</v>
      </c>
      <c r="AQ59" s="196">
        <v>0</v>
      </c>
      <c r="AR59" s="196">
        <v>0</v>
      </c>
      <c r="AS59" s="196">
        <v>0</v>
      </c>
      <c r="AT59" s="196">
        <v>0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</v>
      </c>
      <c r="L60" s="196">
        <v>0</v>
      </c>
      <c r="M60" s="196">
        <v>0</v>
      </c>
      <c r="N60" s="196">
        <v>0</v>
      </c>
      <c r="O60" s="196">
        <v>0</v>
      </c>
      <c r="P60" s="196">
        <v>0</v>
      </c>
      <c r="Q60" s="196">
        <v>0</v>
      </c>
      <c r="R60" s="196">
        <v>0</v>
      </c>
      <c r="S60" s="196">
        <v>0</v>
      </c>
      <c r="T60" s="196">
        <v>0</v>
      </c>
      <c r="U60" s="196">
        <v>0</v>
      </c>
      <c r="V60" s="196">
        <v>0</v>
      </c>
      <c r="W60" s="196">
        <v>0</v>
      </c>
      <c r="X60" s="196">
        <v>0</v>
      </c>
      <c r="Y60" s="196">
        <v>0</v>
      </c>
      <c r="Z60" s="196">
        <v>0</v>
      </c>
      <c r="AA60" s="196">
        <v>0</v>
      </c>
      <c r="AB60" s="196">
        <v>0</v>
      </c>
      <c r="AC60" s="196">
        <v>0</v>
      </c>
      <c r="AD60" s="196">
        <v>1.49</v>
      </c>
      <c r="AE60" s="196">
        <v>0</v>
      </c>
      <c r="AF60" s="196">
        <v>0</v>
      </c>
      <c r="AG60" s="196">
        <v>79.58</v>
      </c>
      <c r="AH60" s="196">
        <v>0</v>
      </c>
      <c r="AI60" s="196">
        <v>22.52</v>
      </c>
      <c r="AJ60" s="196">
        <v>0</v>
      </c>
      <c r="AK60" s="196">
        <v>4.07</v>
      </c>
      <c r="AL60" s="196">
        <v>0</v>
      </c>
      <c r="AM60" s="196">
        <v>0</v>
      </c>
      <c r="AN60" s="196">
        <v>0</v>
      </c>
      <c r="AO60" s="196">
        <v>90.29</v>
      </c>
      <c r="AP60" s="196">
        <v>0</v>
      </c>
      <c r="AQ60" s="196">
        <v>0</v>
      </c>
      <c r="AR60" s="196">
        <v>0</v>
      </c>
      <c r="AS60" s="196">
        <v>0</v>
      </c>
      <c r="AT60" s="196">
        <v>0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</v>
      </c>
      <c r="L61" s="196">
        <v>0</v>
      </c>
      <c r="M61" s="196">
        <v>0</v>
      </c>
      <c r="N61" s="196">
        <v>0</v>
      </c>
      <c r="O61" s="196">
        <v>0</v>
      </c>
      <c r="P61" s="196">
        <v>0</v>
      </c>
      <c r="Q61" s="196">
        <v>0</v>
      </c>
      <c r="R61" s="196">
        <v>0</v>
      </c>
      <c r="S61" s="196">
        <v>0</v>
      </c>
      <c r="T61" s="196">
        <v>0</v>
      </c>
      <c r="U61" s="196">
        <v>0</v>
      </c>
      <c r="V61" s="196">
        <v>0</v>
      </c>
      <c r="W61" s="196">
        <v>0</v>
      </c>
      <c r="X61" s="196">
        <v>0</v>
      </c>
      <c r="Y61" s="196">
        <v>0</v>
      </c>
      <c r="Z61" s="196">
        <v>0</v>
      </c>
      <c r="AA61" s="196">
        <v>0</v>
      </c>
      <c r="AB61" s="196">
        <v>0</v>
      </c>
      <c r="AC61" s="196">
        <v>0</v>
      </c>
      <c r="AD61" s="196">
        <v>1.49</v>
      </c>
      <c r="AE61" s="196">
        <v>0</v>
      </c>
      <c r="AF61" s="196">
        <v>0</v>
      </c>
      <c r="AG61" s="196">
        <v>79.58</v>
      </c>
      <c r="AH61" s="196">
        <v>0</v>
      </c>
      <c r="AI61" s="196">
        <v>22.52</v>
      </c>
      <c r="AJ61" s="196">
        <v>0</v>
      </c>
      <c r="AK61" s="196">
        <v>4.07</v>
      </c>
      <c r="AL61" s="196">
        <v>0</v>
      </c>
      <c r="AM61" s="196">
        <v>0</v>
      </c>
      <c r="AN61" s="196">
        <v>0</v>
      </c>
      <c r="AO61" s="196">
        <v>90.29</v>
      </c>
      <c r="AP61" s="196">
        <v>0</v>
      </c>
      <c r="AQ61" s="196">
        <v>0</v>
      </c>
      <c r="AR61" s="196">
        <v>0</v>
      </c>
      <c r="AS61" s="196">
        <v>0</v>
      </c>
      <c r="AT61" s="196">
        <v>0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</v>
      </c>
      <c r="L62" s="196">
        <v>0</v>
      </c>
      <c r="M62" s="196">
        <v>0</v>
      </c>
      <c r="N62" s="196">
        <v>0</v>
      </c>
      <c r="O62" s="196">
        <v>0</v>
      </c>
      <c r="P62" s="196">
        <v>0</v>
      </c>
      <c r="Q62" s="196">
        <v>0</v>
      </c>
      <c r="R62" s="196">
        <v>0</v>
      </c>
      <c r="S62" s="196">
        <v>0</v>
      </c>
      <c r="T62" s="196">
        <v>0</v>
      </c>
      <c r="U62" s="196">
        <v>0</v>
      </c>
      <c r="V62" s="196">
        <v>0</v>
      </c>
      <c r="W62" s="196">
        <v>0</v>
      </c>
      <c r="X62" s="196">
        <v>0</v>
      </c>
      <c r="Y62" s="196">
        <v>0</v>
      </c>
      <c r="Z62" s="196">
        <v>0</v>
      </c>
      <c r="AA62" s="196">
        <v>0</v>
      </c>
      <c r="AB62" s="196">
        <v>0</v>
      </c>
      <c r="AC62" s="196">
        <v>0</v>
      </c>
      <c r="AD62" s="196">
        <v>1.49</v>
      </c>
      <c r="AE62" s="196">
        <v>0</v>
      </c>
      <c r="AF62" s="196">
        <v>0</v>
      </c>
      <c r="AG62" s="196">
        <v>79.58</v>
      </c>
      <c r="AH62" s="196">
        <v>0</v>
      </c>
      <c r="AI62" s="196">
        <v>22.52</v>
      </c>
      <c r="AJ62" s="196">
        <v>0</v>
      </c>
      <c r="AK62" s="196">
        <v>4.07</v>
      </c>
      <c r="AL62" s="196">
        <v>0</v>
      </c>
      <c r="AM62" s="196">
        <v>0</v>
      </c>
      <c r="AN62" s="196">
        <v>0</v>
      </c>
      <c r="AO62" s="196">
        <v>90.29</v>
      </c>
      <c r="AP62" s="196">
        <v>0</v>
      </c>
      <c r="AQ62" s="196">
        <v>0</v>
      </c>
      <c r="AR62" s="196">
        <v>0</v>
      </c>
      <c r="AS62" s="196">
        <v>0</v>
      </c>
      <c r="AT62" s="196">
        <v>0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</v>
      </c>
      <c r="L63" s="196">
        <v>0</v>
      </c>
      <c r="M63" s="196">
        <v>0</v>
      </c>
      <c r="N63" s="196">
        <v>0</v>
      </c>
      <c r="O63" s="196">
        <v>0</v>
      </c>
      <c r="P63" s="196">
        <v>0</v>
      </c>
      <c r="Q63" s="196">
        <v>0</v>
      </c>
      <c r="R63" s="196">
        <v>0</v>
      </c>
      <c r="S63" s="196">
        <v>0</v>
      </c>
      <c r="T63" s="196">
        <v>0</v>
      </c>
      <c r="U63" s="196">
        <v>0</v>
      </c>
      <c r="V63" s="196">
        <v>0</v>
      </c>
      <c r="W63" s="196">
        <v>0</v>
      </c>
      <c r="X63" s="196">
        <v>0</v>
      </c>
      <c r="Y63" s="196">
        <v>0</v>
      </c>
      <c r="Z63" s="196">
        <v>0</v>
      </c>
      <c r="AA63" s="196">
        <v>0</v>
      </c>
      <c r="AB63" s="196">
        <v>0</v>
      </c>
      <c r="AC63" s="196">
        <v>0</v>
      </c>
      <c r="AD63" s="196">
        <v>1.49</v>
      </c>
      <c r="AE63" s="196">
        <v>0</v>
      </c>
      <c r="AF63" s="196">
        <v>0</v>
      </c>
      <c r="AG63" s="196">
        <v>79.58</v>
      </c>
      <c r="AH63" s="196">
        <v>0</v>
      </c>
      <c r="AI63" s="196">
        <v>22.52</v>
      </c>
      <c r="AJ63" s="196">
        <v>0</v>
      </c>
      <c r="AK63" s="196">
        <v>4.3499999999999996</v>
      </c>
      <c r="AL63" s="196">
        <v>0</v>
      </c>
      <c r="AM63" s="196">
        <v>0</v>
      </c>
      <c r="AN63" s="196">
        <v>0</v>
      </c>
      <c r="AO63" s="196">
        <v>90.29</v>
      </c>
      <c r="AP63" s="196">
        <v>0</v>
      </c>
      <c r="AQ63" s="196">
        <v>0</v>
      </c>
      <c r="AR63" s="196">
        <v>0</v>
      </c>
      <c r="AS63" s="196">
        <v>0</v>
      </c>
      <c r="AT63" s="196">
        <v>0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</v>
      </c>
      <c r="L64" s="196">
        <v>0</v>
      </c>
      <c r="M64" s="196">
        <v>0</v>
      </c>
      <c r="N64" s="196">
        <v>0</v>
      </c>
      <c r="O64" s="196">
        <v>0</v>
      </c>
      <c r="P64" s="196">
        <v>0</v>
      </c>
      <c r="Q64" s="196">
        <v>0</v>
      </c>
      <c r="R64" s="196">
        <v>0</v>
      </c>
      <c r="S64" s="196">
        <v>0</v>
      </c>
      <c r="T64" s="196">
        <v>0</v>
      </c>
      <c r="U64" s="196">
        <v>0</v>
      </c>
      <c r="V64" s="196">
        <v>0</v>
      </c>
      <c r="W64" s="196">
        <v>0</v>
      </c>
      <c r="X64" s="196">
        <v>0</v>
      </c>
      <c r="Y64" s="196">
        <v>0</v>
      </c>
      <c r="Z64" s="196">
        <v>0</v>
      </c>
      <c r="AA64" s="196">
        <v>0</v>
      </c>
      <c r="AB64" s="196">
        <v>0</v>
      </c>
      <c r="AC64" s="196">
        <v>0</v>
      </c>
      <c r="AD64" s="196">
        <v>1.49</v>
      </c>
      <c r="AE64" s="196">
        <v>0</v>
      </c>
      <c r="AF64" s="196">
        <v>0</v>
      </c>
      <c r="AG64" s="196">
        <v>79.58</v>
      </c>
      <c r="AH64" s="196">
        <v>0</v>
      </c>
      <c r="AI64" s="196">
        <v>22.52</v>
      </c>
      <c r="AJ64" s="196">
        <v>0</v>
      </c>
      <c r="AK64" s="196">
        <v>4.3499999999999996</v>
      </c>
      <c r="AL64" s="196">
        <v>0</v>
      </c>
      <c r="AM64" s="196">
        <v>0</v>
      </c>
      <c r="AN64" s="196">
        <v>0</v>
      </c>
      <c r="AO64" s="196">
        <v>90.29</v>
      </c>
      <c r="AP64" s="196">
        <v>0</v>
      </c>
      <c r="AQ64" s="196">
        <v>0</v>
      </c>
      <c r="AR64" s="196">
        <v>0</v>
      </c>
      <c r="AS64" s="196">
        <v>0</v>
      </c>
      <c r="AT64" s="196">
        <v>0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</v>
      </c>
      <c r="L65" s="196">
        <v>0</v>
      </c>
      <c r="M65" s="196">
        <v>0</v>
      </c>
      <c r="N65" s="196">
        <v>0</v>
      </c>
      <c r="O65" s="196">
        <v>0</v>
      </c>
      <c r="P65" s="196">
        <v>0</v>
      </c>
      <c r="Q65" s="196">
        <v>0</v>
      </c>
      <c r="R65" s="196">
        <v>0</v>
      </c>
      <c r="S65" s="196">
        <v>0</v>
      </c>
      <c r="T65" s="196">
        <v>0</v>
      </c>
      <c r="U65" s="196">
        <v>0</v>
      </c>
      <c r="V65" s="196">
        <v>0</v>
      </c>
      <c r="W65" s="196">
        <v>0</v>
      </c>
      <c r="X65" s="196">
        <v>0</v>
      </c>
      <c r="Y65" s="196">
        <v>0</v>
      </c>
      <c r="Z65" s="196">
        <v>0</v>
      </c>
      <c r="AA65" s="196">
        <v>0</v>
      </c>
      <c r="AB65" s="196">
        <v>0</v>
      </c>
      <c r="AC65" s="196">
        <v>0</v>
      </c>
      <c r="AD65" s="196">
        <v>1.49</v>
      </c>
      <c r="AE65" s="196">
        <v>0</v>
      </c>
      <c r="AF65" s="196">
        <v>0</v>
      </c>
      <c r="AG65" s="196">
        <v>79.58</v>
      </c>
      <c r="AH65" s="196">
        <v>0</v>
      </c>
      <c r="AI65" s="196">
        <v>22.52</v>
      </c>
      <c r="AJ65" s="196">
        <v>0</v>
      </c>
      <c r="AK65" s="196">
        <v>4.3499999999999996</v>
      </c>
      <c r="AL65" s="196">
        <v>0</v>
      </c>
      <c r="AM65" s="196">
        <v>0</v>
      </c>
      <c r="AN65" s="196">
        <v>0</v>
      </c>
      <c r="AO65" s="196">
        <v>90.29</v>
      </c>
      <c r="AP65" s="196">
        <v>0</v>
      </c>
      <c r="AQ65" s="196">
        <v>0</v>
      </c>
      <c r="AR65" s="196">
        <v>0</v>
      </c>
      <c r="AS65" s="196">
        <v>0</v>
      </c>
      <c r="AT65" s="196">
        <v>0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</v>
      </c>
      <c r="L66" s="196">
        <v>0</v>
      </c>
      <c r="M66" s="196">
        <v>0</v>
      </c>
      <c r="N66" s="196">
        <v>0</v>
      </c>
      <c r="O66" s="196">
        <v>0</v>
      </c>
      <c r="P66" s="196">
        <v>0</v>
      </c>
      <c r="Q66" s="196">
        <v>0</v>
      </c>
      <c r="R66" s="196">
        <v>0</v>
      </c>
      <c r="S66" s="196">
        <v>0</v>
      </c>
      <c r="T66" s="196">
        <v>0</v>
      </c>
      <c r="U66" s="196">
        <v>0</v>
      </c>
      <c r="V66" s="196">
        <v>0</v>
      </c>
      <c r="W66" s="196">
        <v>0</v>
      </c>
      <c r="X66" s="196">
        <v>0</v>
      </c>
      <c r="Y66" s="196">
        <v>0</v>
      </c>
      <c r="Z66" s="196">
        <v>0</v>
      </c>
      <c r="AA66" s="196">
        <v>0</v>
      </c>
      <c r="AB66" s="196">
        <v>0</v>
      </c>
      <c r="AC66" s="196">
        <v>0</v>
      </c>
      <c r="AD66" s="196">
        <v>1.49</v>
      </c>
      <c r="AE66" s="196">
        <v>0</v>
      </c>
      <c r="AF66" s="196">
        <v>0</v>
      </c>
      <c r="AG66" s="196">
        <v>79.58</v>
      </c>
      <c r="AH66" s="196">
        <v>0</v>
      </c>
      <c r="AI66" s="196">
        <v>22.52</v>
      </c>
      <c r="AJ66" s="196">
        <v>0</v>
      </c>
      <c r="AK66" s="196">
        <v>4.3499999999999996</v>
      </c>
      <c r="AL66" s="196">
        <v>0</v>
      </c>
      <c r="AM66" s="196">
        <v>0</v>
      </c>
      <c r="AN66" s="196">
        <v>0</v>
      </c>
      <c r="AO66" s="196">
        <v>90.29</v>
      </c>
      <c r="AP66" s="196">
        <v>0</v>
      </c>
      <c r="AQ66" s="196">
        <v>0</v>
      </c>
      <c r="AR66" s="196">
        <v>0</v>
      </c>
      <c r="AS66" s="196">
        <v>0</v>
      </c>
      <c r="AT66" s="196">
        <v>0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</v>
      </c>
      <c r="L67" s="196">
        <v>0</v>
      </c>
      <c r="M67" s="196">
        <v>0</v>
      </c>
      <c r="N67" s="196">
        <v>0</v>
      </c>
      <c r="O67" s="196">
        <v>0</v>
      </c>
      <c r="P67" s="196">
        <v>0</v>
      </c>
      <c r="Q67" s="196">
        <v>0</v>
      </c>
      <c r="R67" s="196">
        <v>0</v>
      </c>
      <c r="S67" s="196">
        <v>0</v>
      </c>
      <c r="T67" s="196">
        <v>0</v>
      </c>
      <c r="U67" s="196">
        <v>0</v>
      </c>
      <c r="V67" s="196">
        <v>0</v>
      </c>
      <c r="W67" s="196">
        <v>0</v>
      </c>
      <c r="X67" s="196">
        <v>0</v>
      </c>
      <c r="Y67" s="196">
        <v>0</v>
      </c>
      <c r="Z67" s="196">
        <v>0</v>
      </c>
      <c r="AA67" s="196">
        <v>0</v>
      </c>
      <c r="AB67" s="196">
        <v>0</v>
      </c>
      <c r="AC67" s="196">
        <v>0</v>
      </c>
      <c r="AD67" s="196">
        <v>1.49</v>
      </c>
      <c r="AE67" s="196">
        <v>0</v>
      </c>
      <c r="AF67" s="196">
        <v>0</v>
      </c>
      <c r="AG67" s="196">
        <v>79.58</v>
      </c>
      <c r="AH67" s="196">
        <v>0</v>
      </c>
      <c r="AI67" s="196">
        <v>22.52</v>
      </c>
      <c r="AJ67" s="196">
        <v>0</v>
      </c>
      <c r="AK67" s="196">
        <v>4.3499999999999996</v>
      </c>
      <c r="AL67" s="196">
        <v>0</v>
      </c>
      <c r="AM67" s="196">
        <v>0</v>
      </c>
      <c r="AN67" s="196">
        <v>0</v>
      </c>
      <c r="AO67" s="196">
        <v>90.29</v>
      </c>
      <c r="AP67" s="196">
        <v>0</v>
      </c>
      <c r="AQ67" s="196">
        <v>0</v>
      </c>
      <c r="AR67" s="196">
        <v>0</v>
      </c>
      <c r="AS67" s="196">
        <v>0</v>
      </c>
      <c r="AT67" s="196">
        <v>0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</v>
      </c>
      <c r="L68" s="196">
        <v>0</v>
      </c>
      <c r="M68" s="196">
        <v>0</v>
      </c>
      <c r="N68" s="196">
        <v>0</v>
      </c>
      <c r="O68" s="196">
        <v>0</v>
      </c>
      <c r="P68" s="196">
        <v>0</v>
      </c>
      <c r="Q68" s="196">
        <v>0</v>
      </c>
      <c r="R68" s="196">
        <v>0</v>
      </c>
      <c r="S68" s="196">
        <v>0</v>
      </c>
      <c r="T68" s="196">
        <v>0</v>
      </c>
      <c r="U68" s="196">
        <v>0</v>
      </c>
      <c r="V68" s="196">
        <v>0</v>
      </c>
      <c r="W68" s="196">
        <v>0</v>
      </c>
      <c r="X68" s="196">
        <v>0</v>
      </c>
      <c r="Y68" s="196">
        <v>0</v>
      </c>
      <c r="Z68" s="196">
        <v>0</v>
      </c>
      <c r="AA68" s="196">
        <v>0</v>
      </c>
      <c r="AB68" s="196">
        <v>0</v>
      </c>
      <c r="AC68" s="196">
        <v>0</v>
      </c>
      <c r="AD68" s="196">
        <v>1.49</v>
      </c>
      <c r="AE68" s="196">
        <v>0</v>
      </c>
      <c r="AF68" s="196">
        <v>0</v>
      </c>
      <c r="AG68" s="196">
        <v>79.58</v>
      </c>
      <c r="AH68" s="196">
        <v>0</v>
      </c>
      <c r="AI68" s="196">
        <v>22.52</v>
      </c>
      <c r="AJ68" s="196">
        <v>0</v>
      </c>
      <c r="AK68" s="196">
        <v>4.3499999999999996</v>
      </c>
      <c r="AL68" s="196">
        <v>0</v>
      </c>
      <c r="AM68" s="196">
        <v>0</v>
      </c>
      <c r="AN68" s="196">
        <v>0</v>
      </c>
      <c r="AO68" s="196">
        <v>90.29</v>
      </c>
      <c r="AP68" s="196">
        <v>0</v>
      </c>
      <c r="AQ68" s="196">
        <v>0</v>
      </c>
      <c r="AR68" s="196">
        <v>0</v>
      </c>
      <c r="AS68" s="196">
        <v>0</v>
      </c>
      <c r="AT68" s="196">
        <v>0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</v>
      </c>
      <c r="L69" s="196">
        <v>0</v>
      </c>
      <c r="M69" s="196">
        <v>0</v>
      </c>
      <c r="N69" s="196">
        <v>0</v>
      </c>
      <c r="O69" s="196">
        <v>0</v>
      </c>
      <c r="P69" s="196">
        <v>0</v>
      </c>
      <c r="Q69" s="196">
        <v>0</v>
      </c>
      <c r="R69" s="196">
        <v>0</v>
      </c>
      <c r="S69" s="196">
        <v>0</v>
      </c>
      <c r="T69" s="196">
        <v>0</v>
      </c>
      <c r="U69" s="196">
        <v>0</v>
      </c>
      <c r="V69" s="196">
        <v>0</v>
      </c>
      <c r="W69" s="196">
        <v>0</v>
      </c>
      <c r="X69" s="196">
        <v>0</v>
      </c>
      <c r="Y69" s="196">
        <v>0</v>
      </c>
      <c r="Z69" s="196">
        <v>0</v>
      </c>
      <c r="AA69" s="196">
        <v>0</v>
      </c>
      <c r="AB69" s="196">
        <v>0</v>
      </c>
      <c r="AC69" s="196">
        <v>0</v>
      </c>
      <c r="AD69" s="196">
        <v>1.49</v>
      </c>
      <c r="AE69" s="196">
        <v>0</v>
      </c>
      <c r="AF69" s="196">
        <v>0</v>
      </c>
      <c r="AG69" s="196">
        <v>79.58</v>
      </c>
      <c r="AH69" s="196">
        <v>0</v>
      </c>
      <c r="AI69" s="196">
        <v>22.52</v>
      </c>
      <c r="AJ69" s="196">
        <v>0</v>
      </c>
      <c r="AK69" s="196">
        <v>4.3499999999999996</v>
      </c>
      <c r="AL69" s="196">
        <v>0</v>
      </c>
      <c r="AM69" s="196">
        <v>0</v>
      </c>
      <c r="AN69" s="196">
        <v>0</v>
      </c>
      <c r="AO69" s="196">
        <v>90.29</v>
      </c>
      <c r="AP69" s="196">
        <v>0</v>
      </c>
      <c r="AQ69" s="196">
        <v>0</v>
      </c>
      <c r="AR69" s="196">
        <v>0</v>
      </c>
      <c r="AS69" s="196">
        <v>0</v>
      </c>
      <c r="AT69" s="196">
        <v>0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</v>
      </c>
      <c r="L70" s="196">
        <v>0</v>
      </c>
      <c r="M70" s="196">
        <v>0</v>
      </c>
      <c r="N70" s="196">
        <v>0</v>
      </c>
      <c r="O70" s="196">
        <v>0</v>
      </c>
      <c r="P70" s="196">
        <v>0</v>
      </c>
      <c r="Q70" s="196">
        <v>0</v>
      </c>
      <c r="R70" s="196">
        <v>0</v>
      </c>
      <c r="S70" s="196">
        <v>0</v>
      </c>
      <c r="T70" s="196">
        <v>0</v>
      </c>
      <c r="U70" s="196">
        <v>0</v>
      </c>
      <c r="V70" s="196">
        <v>0</v>
      </c>
      <c r="W70" s="196">
        <v>0</v>
      </c>
      <c r="X70" s="196">
        <v>0</v>
      </c>
      <c r="Y70" s="196">
        <v>0</v>
      </c>
      <c r="Z70" s="196">
        <v>0</v>
      </c>
      <c r="AA70" s="196">
        <v>0</v>
      </c>
      <c r="AB70" s="196">
        <v>0</v>
      </c>
      <c r="AC70" s="196">
        <v>0</v>
      </c>
      <c r="AD70" s="196">
        <v>1.49</v>
      </c>
      <c r="AE70" s="196">
        <v>0</v>
      </c>
      <c r="AF70" s="196">
        <v>0</v>
      </c>
      <c r="AG70" s="196">
        <v>79.58</v>
      </c>
      <c r="AH70" s="196">
        <v>0</v>
      </c>
      <c r="AI70" s="196">
        <v>22.52</v>
      </c>
      <c r="AJ70" s="196">
        <v>0</v>
      </c>
      <c r="AK70" s="196">
        <v>4.3499999999999996</v>
      </c>
      <c r="AL70" s="196">
        <v>0</v>
      </c>
      <c r="AM70" s="196">
        <v>0</v>
      </c>
      <c r="AN70" s="196">
        <v>0</v>
      </c>
      <c r="AO70" s="196">
        <v>90.29</v>
      </c>
      <c r="AP70" s="196">
        <v>0</v>
      </c>
      <c r="AQ70" s="196">
        <v>0</v>
      </c>
      <c r="AR70" s="196">
        <v>0</v>
      </c>
      <c r="AS70" s="196">
        <v>0</v>
      </c>
      <c r="AT70" s="196">
        <v>0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</v>
      </c>
      <c r="L71" s="196">
        <v>0</v>
      </c>
      <c r="M71" s="196">
        <v>0</v>
      </c>
      <c r="N71" s="196">
        <v>0</v>
      </c>
      <c r="O71" s="196">
        <v>0</v>
      </c>
      <c r="P71" s="196">
        <v>0</v>
      </c>
      <c r="Q71" s="196">
        <v>0</v>
      </c>
      <c r="R71" s="196">
        <v>0</v>
      </c>
      <c r="S71" s="196">
        <v>0</v>
      </c>
      <c r="T71" s="196">
        <v>0</v>
      </c>
      <c r="U71" s="196">
        <v>0</v>
      </c>
      <c r="V71" s="196">
        <v>0</v>
      </c>
      <c r="W71" s="196">
        <v>0</v>
      </c>
      <c r="X71" s="196">
        <v>0</v>
      </c>
      <c r="Y71" s="196">
        <v>0</v>
      </c>
      <c r="Z71" s="196">
        <v>0</v>
      </c>
      <c r="AA71" s="196">
        <v>0</v>
      </c>
      <c r="AB71" s="196">
        <v>0</v>
      </c>
      <c r="AC71" s="196">
        <v>0</v>
      </c>
      <c r="AD71" s="196">
        <v>1.49</v>
      </c>
      <c r="AE71" s="196">
        <v>0</v>
      </c>
      <c r="AF71" s="196">
        <v>0</v>
      </c>
      <c r="AG71" s="196">
        <v>79.58</v>
      </c>
      <c r="AH71" s="196">
        <v>0</v>
      </c>
      <c r="AI71" s="196">
        <v>22.52</v>
      </c>
      <c r="AJ71" s="196">
        <v>0</v>
      </c>
      <c r="AK71" s="196">
        <v>4.6399999999999997</v>
      </c>
      <c r="AL71" s="196">
        <v>0</v>
      </c>
      <c r="AM71" s="196">
        <v>0</v>
      </c>
      <c r="AN71" s="196">
        <v>0</v>
      </c>
      <c r="AO71" s="196">
        <v>90.29</v>
      </c>
      <c r="AP71" s="196">
        <v>0</v>
      </c>
      <c r="AQ71" s="196">
        <v>0</v>
      </c>
      <c r="AR71" s="196">
        <v>0</v>
      </c>
      <c r="AS71" s="196">
        <v>0</v>
      </c>
      <c r="AT71" s="196">
        <v>0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</v>
      </c>
      <c r="L72" s="196">
        <v>0</v>
      </c>
      <c r="M72" s="196">
        <v>0</v>
      </c>
      <c r="N72" s="196">
        <v>0</v>
      </c>
      <c r="O72" s="196">
        <v>0</v>
      </c>
      <c r="P72" s="196">
        <v>0</v>
      </c>
      <c r="Q72" s="196">
        <v>0</v>
      </c>
      <c r="R72" s="196">
        <v>0</v>
      </c>
      <c r="S72" s="196">
        <v>0</v>
      </c>
      <c r="T72" s="196">
        <v>0</v>
      </c>
      <c r="U72" s="196">
        <v>0</v>
      </c>
      <c r="V72" s="196">
        <v>0</v>
      </c>
      <c r="W72" s="196">
        <v>0</v>
      </c>
      <c r="X72" s="196">
        <v>0</v>
      </c>
      <c r="Y72" s="196">
        <v>0</v>
      </c>
      <c r="Z72" s="196">
        <v>0</v>
      </c>
      <c r="AA72" s="196">
        <v>0</v>
      </c>
      <c r="AB72" s="196">
        <v>0</v>
      </c>
      <c r="AC72" s="196">
        <v>0</v>
      </c>
      <c r="AD72" s="196">
        <v>1.49</v>
      </c>
      <c r="AE72" s="196">
        <v>0</v>
      </c>
      <c r="AF72" s="196">
        <v>0</v>
      </c>
      <c r="AG72" s="196">
        <v>79.58</v>
      </c>
      <c r="AH72" s="196">
        <v>0</v>
      </c>
      <c r="AI72" s="196">
        <v>22.52</v>
      </c>
      <c r="AJ72" s="196">
        <v>0</v>
      </c>
      <c r="AK72" s="196">
        <v>4.6399999999999997</v>
      </c>
      <c r="AL72" s="196">
        <v>0</v>
      </c>
      <c r="AM72" s="196">
        <v>0</v>
      </c>
      <c r="AN72" s="196">
        <v>0</v>
      </c>
      <c r="AO72" s="196">
        <v>90.29</v>
      </c>
      <c r="AP72" s="196">
        <v>0</v>
      </c>
      <c r="AQ72" s="196">
        <v>0</v>
      </c>
      <c r="AR72" s="196">
        <v>0</v>
      </c>
      <c r="AS72" s="196">
        <v>0</v>
      </c>
      <c r="AT72" s="196">
        <v>0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</v>
      </c>
      <c r="L73" s="196">
        <v>0</v>
      </c>
      <c r="M73" s="196">
        <v>0</v>
      </c>
      <c r="N73" s="196">
        <v>0</v>
      </c>
      <c r="O73" s="196">
        <v>0</v>
      </c>
      <c r="P73" s="196">
        <v>0</v>
      </c>
      <c r="Q73" s="196">
        <v>0</v>
      </c>
      <c r="R73" s="196">
        <v>0</v>
      </c>
      <c r="S73" s="196">
        <v>0</v>
      </c>
      <c r="T73" s="196">
        <v>0</v>
      </c>
      <c r="U73" s="196">
        <v>0</v>
      </c>
      <c r="V73" s="196">
        <v>0</v>
      </c>
      <c r="W73" s="196">
        <v>0</v>
      </c>
      <c r="X73" s="196">
        <v>0</v>
      </c>
      <c r="Y73" s="196">
        <v>0</v>
      </c>
      <c r="Z73" s="196">
        <v>0</v>
      </c>
      <c r="AA73" s="196">
        <v>0</v>
      </c>
      <c r="AB73" s="196">
        <v>0</v>
      </c>
      <c r="AC73" s="196">
        <v>0</v>
      </c>
      <c r="AD73" s="196">
        <v>1.49</v>
      </c>
      <c r="AE73" s="196">
        <v>0</v>
      </c>
      <c r="AF73" s="196">
        <v>0</v>
      </c>
      <c r="AG73" s="196">
        <v>79.58</v>
      </c>
      <c r="AH73" s="196">
        <v>0</v>
      </c>
      <c r="AI73" s="196">
        <v>22.52</v>
      </c>
      <c r="AJ73" s="196">
        <v>0</v>
      </c>
      <c r="AK73" s="196">
        <v>4.6399999999999997</v>
      </c>
      <c r="AL73" s="196">
        <v>0</v>
      </c>
      <c r="AM73" s="196">
        <v>0</v>
      </c>
      <c r="AN73" s="196">
        <v>0</v>
      </c>
      <c r="AO73" s="196">
        <v>90.29</v>
      </c>
      <c r="AP73" s="196">
        <v>0</v>
      </c>
      <c r="AQ73" s="196">
        <v>0</v>
      </c>
      <c r="AR73" s="196">
        <v>0</v>
      </c>
      <c r="AS73" s="196">
        <v>0</v>
      </c>
      <c r="AT73" s="196">
        <v>0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</v>
      </c>
      <c r="L74" s="196">
        <v>0</v>
      </c>
      <c r="M74" s="196">
        <v>0</v>
      </c>
      <c r="N74" s="196">
        <v>0</v>
      </c>
      <c r="O74" s="196">
        <v>0</v>
      </c>
      <c r="P74" s="196">
        <v>0</v>
      </c>
      <c r="Q74" s="196">
        <v>0</v>
      </c>
      <c r="R74" s="196">
        <v>0</v>
      </c>
      <c r="S74" s="196">
        <v>0</v>
      </c>
      <c r="T74" s="196">
        <v>0</v>
      </c>
      <c r="U74" s="196">
        <v>0</v>
      </c>
      <c r="V74" s="196">
        <v>0</v>
      </c>
      <c r="W74" s="196">
        <v>0</v>
      </c>
      <c r="X74" s="196">
        <v>0</v>
      </c>
      <c r="Y74" s="196">
        <v>0</v>
      </c>
      <c r="Z74" s="196">
        <v>0</v>
      </c>
      <c r="AA74" s="196">
        <v>0</v>
      </c>
      <c r="AB74" s="196">
        <v>0</v>
      </c>
      <c r="AC74" s="196">
        <v>0</v>
      </c>
      <c r="AD74" s="196">
        <v>1.49</v>
      </c>
      <c r="AE74" s="196">
        <v>0</v>
      </c>
      <c r="AF74" s="196">
        <v>0</v>
      </c>
      <c r="AG74" s="196">
        <v>79.58</v>
      </c>
      <c r="AH74" s="196">
        <v>0</v>
      </c>
      <c r="AI74" s="196">
        <v>22.52</v>
      </c>
      <c r="AJ74" s="196">
        <v>0</v>
      </c>
      <c r="AK74" s="196">
        <v>4.6399999999999997</v>
      </c>
      <c r="AL74" s="196">
        <v>0</v>
      </c>
      <c r="AM74" s="196">
        <v>0</v>
      </c>
      <c r="AN74" s="196">
        <v>0</v>
      </c>
      <c r="AO74" s="196">
        <v>90.29</v>
      </c>
      <c r="AP74" s="196">
        <v>0</v>
      </c>
      <c r="AQ74" s="196">
        <v>0</v>
      </c>
      <c r="AR74" s="196">
        <v>0</v>
      </c>
      <c r="AS74" s="196">
        <v>0</v>
      </c>
      <c r="AT74" s="196">
        <v>0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</v>
      </c>
      <c r="L75" s="196">
        <v>0</v>
      </c>
      <c r="M75" s="196">
        <v>0</v>
      </c>
      <c r="N75" s="196">
        <v>0</v>
      </c>
      <c r="O75" s="196">
        <v>0</v>
      </c>
      <c r="P75" s="196">
        <v>0</v>
      </c>
      <c r="Q75" s="196">
        <v>0</v>
      </c>
      <c r="R75" s="196">
        <v>0</v>
      </c>
      <c r="S75" s="196">
        <v>0</v>
      </c>
      <c r="T75" s="196">
        <v>0</v>
      </c>
      <c r="U75" s="196">
        <v>0</v>
      </c>
      <c r="V75" s="196">
        <v>0</v>
      </c>
      <c r="W75" s="196">
        <v>0</v>
      </c>
      <c r="X75" s="196">
        <v>0</v>
      </c>
      <c r="Y75" s="196">
        <v>0</v>
      </c>
      <c r="Z75" s="196">
        <v>0</v>
      </c>
      <c r="AA75" s="196">
        <v>0</v>
      </c>
      <c r="AB75" s="196">
        <v>0</v>
      </c>
      <c r="AC75" s="196">
        <v>0</v>
      </c>
      <c r="AD75" s="196">
        <v>1.49</v>
      </c>
      <c r="AE75" s="196">
        <v>0</v>
      </c>
      <c r="AF75" s="196">
        <v>0</v>
      </c>
      <c r="AG75" s="196">
        <v>79.58</v>
      </c>
      <c r="AH75" s="196">
        <v>0</v>
      </c>
      <c r="AI75" s="196">
        <v>22.52</v>
      </c>
      <c r="AJ75" s="196">
        <v>0</v>
      </c>
      <c r="AK75" s="196">
        <v>4.3499999999999996</v>
      </c>
      <c r="AL75" s="196">
        <v>0</v>
      </c>
      <c r="AM75" s="196">
        <v>0</v>
      </c>
      <c r="AN75" s="196">
        <v>0</v>
      </c>
      <c r="AO75" s="196">
        <v>92.11</v>
      </c>
      <c r="AP75" s="196">
        <v>0</v>
      </c>
      <c r="AQ75" s="196">
        <v>0</v>
      </c>
      <c r="AR75" s="196">
        <v>0</v>
      </c>
      <c r="AS75" s="196">
        <v>0</v>
      </c>
      <c r="AT75" s="196">
        <v>0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</v>
      </c>
      <c r="L76" s="196">
        <v>0</v>
      </c>
      <c r="M76" s="196">
        <v>0</v>
      </c>
      <c r="N76" s="196">
        <v>0</v>
      </c>
      <c r="O76" s="196">
        <v>0</v>
      </c>
      <c r="P76" s="196">
        <v>0</v>
      </c>
      <c r="Q76" s="196">
        <v>0</v>
      </c>
      <c r="R76" s="196">
        <v>0</v>
      </c>
      <c r="S76" s="196">
        <v>0</v>
      </c>
      <c r="T76" s="196">
        <v>0</v>
      </c>
      <c r="U76" s="196">
        <v>0</v>
      </c>
      <c r="V76" s="196">
        <v>0</v>
      </c>
      <c r="W76" s="196">
        <v>0</v>
      </c>
      <c r="X76" s="196">
        <v>0</v>
      </c>
      <c r="Y76" s="196">
        <v>0</v>
      </c>
      <c r="Z76" s="196">
        <v>0</v>
      </c>
      <c r="AA76" s="196">
        <v>0</v>
      </c>
      <c r="AB76" s="196">
        <v>0</v>
      </c>
      <c r="AC76" s="196">
        <v>0</v>
      </c>
      <c r="AD76" s="196">
        <v>1.49</v>
      </c>
      <c r="AE76" s="196">
        <v>0</v>
      </c>
      <c r="AF76" s="196">
        <v>0</v>
      </c>
      <c r="AG76" s="196">
        <v>79.58</v>
      </c>
      <c r="AH76" s="196">
        <v>0</v>
      </c>
      <c r="AI76" s="196">
        <v>22.52</v>
      </c>
      <c r="AJ76" s="196">
        <v>0</v>
      </c>
      <c r="AK76" s="196">
        <v>4.3499999999999996</v>
      </c>
      <c r="AL76" s="196">
        <v>0</v>
      </c>
      <c r="AM76" s="196">
        <v>0</v>
      </c>
      <c r="AN76" s="196">
        <v>0</v>
      </c>
      <c r="AO76" s="196">
        <v>92.11</v>
      </c>
      <c r="AP76" s="196">
        <v>0</v>
      </c>
      <c r="AQ76" s="196">
        <v>0</v>
      </c>
      <c r="AR76" s="196">
        <v>0</v>
      </c>
      <c r="AS76" s="196">
        <v>0</v>
      </c>
      <c r="AT76" s="196">
        <v>0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</v>
      </c>
      <c r="L77" s="196">
        <v>0</v>
      </c>
      <c r="M77" s="196">
        <v>0</v>
      </c>
      <c r="N77" s="196">
        <v>0</v>
      </c>
      <c r="O77" s="196">
        <v>0</v>
      </c>
      <c r="P77" s="196">
        <v>0</v>
      </c>
      <c r="Q77" s="196">
        <v>0</v>
      </c>
      <c r="R77" s="196">
        <v>0</v>
      </c>
      <c r="S77" s="196">
        <v>0</v>
      </c>
      <c r="T77" s="196">
        <v>0</v>
      </c>
      <c r="U77" s="196">
        <v>0</v>
      </c>
      <c r="V77" s="196">
        <v>0</v>
      </c>
      <c r="W77" s="196">
        <v>0</v>
      </c>
      <c r="X77" s="196">
        <v>0</v>
      </c>
      <c r="Y77" s="196">
        <v>0</v>
      </c>
      <c r="Z77" s="196">
        <v>0</v>
      </c>
      <c r="AA77" s="196">
        <v>0</v>
      </c>
      <c r="AB77" s="196">
        <v>0</v>
      </c>
      <c r="AC77" s="196">
        <v>0</v>
      </c>
      <c r="AD77" s="196">
        <v>1.49</v>
      </c>
      <c r="AE77" s="196">
        <v>0</v>
      </c>
      <c r="AF77" s="196">
        <v>0</v>
      </c>
      <c r="AG77" s="196">
        <v>79.58</v>
      </c>
      <c r="AH77" s="196">
        <v>0</v>
      </c>
      <c r="AI77" s="196">
        <v>22.52</v>
      </c>
      <c r="AJ77" s="196">
        <v>0</v>
      </c>
      <c r="AK77" s="196">
        <v>4.3499999999999996</v>
      </c>
      <c r="AL77" s="196">
        <v>0</v>
      </c>
      <c r="AM77" s="196">
        <v>0</v>
      </c>
      <c r="AN77" s="196">
        <v>0</v>
      </c>
      <c r="AO77" s="196">
        <v>92.11</v>
      </c>
      <c r="AP77" s="196">
        <v>0</v>
      </c>
      <c r="AQ77" s="196">
        <v>0</v>
      </c>
      <c r="AR77" s="196">
        <v>0</v>
      </c>
      <c r="AS77" s="196">
        <v>0</v>
      </c>
      <c r="AT77" s="196">
        <v>0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</v>
      </c>
      <c r="L78" s="196">
        <v>0</v>
      </c>
      <c r="M78" s="196">
        <v>0</v>
      </c>
      <c r="N78" s="196">
        <v>0</v>
      </c>
      <c r="O78" s="196">
        <v>0</v>
      </c>
      <c r="P78" s="196">
        <v>0</v>
      </c>
      <c r="Q78" s="196">
        <v>0</v>
      </c>
      <c r="R78" s="196">
        <v>0</v>
      </c>
      <c r="S78" s="196">
        <v>0</v>
      </c>
      <c r="T78" s="196">
        <v>0</v>
      </c>
      <c r="U78" s="196">
        <v>0</v>
      </c>
      <c r="V78" s="196">
        <v>0</v>
      </c>
      <c r="W78" s="196">
        <v>0</v>
      </c>
      <c r="X78" s="196">
        <v>0</v>
      </c>
      <c r="Y78" s="196">
        <v>0</v>
      </c>
      <c r="Z78" s="196">
        <v>0</v>
      </c>
      <c r="AA78" s="196">
        <v>0</v>
      </c>
      <c r="AB78" s="196">
        <v>0</v>
      </c>
      <c r="AC78" s="196">
        <v>0</v>
      </c>
      <c r="AD78" s="196">
        <v>1.49</v>
      </c>
      <c r="AE78" s="196">
        <v>0</v>
      </c>
      <c r="AF78" s="196">
        <v>0</v>
      </c>
      <c r="AG78" s="196">
        <v>79.58</v>
      </c>
      <c r="AH78" s="196">
        <v>0</v>
      </c>
      <c r="AI78" s="196">
        <v>22.52</v>
      </c>
      <c r="AJ78" s="196">
        <v>0</v>
      </c>
      <c r="AK78" s="196">
        <v>4.3499999999999996</v>
      </c>
      <c r="AL78" s="196">
        <v>0</v>
      </c>
      <c r="AM78" s="196">
        <v>0</v>
      </c>
      <c r="AN78" s="196">
        <v>0</v>
      </c>
      <c r="AO78" s="196">
        <v>92.11</v>
      </c>
      <c r="AP78" s="196">
        <v>0</v>
      </c>
      <c r="AQ78" s="196">
        <v>0</v>
      </c>
      <c r="AR78" s="196">
        <v>0</v>
      </c>
      <c r="AS78" s="196">
        <v>0</v>
      </c>
      <c r="AT78" s="196">
        <v>0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</v>
      </c>
      <c r="L79" s="196">
        <v>0</v>
      </c>
      <c r="M79" s="196">
        <v>0</v>
      </c>
      <c r="N79" s="196">
        <v>0</v>
      </c>
      <c r="O79" s="196">
        <v>0</v>
      </c>
      <c r="P79" s="196">
        <v>0</v>
      </c>
      <c r="Q79" s="196">
        <v>0</v>
      </c>
      <c r="R79" s="196">
        <v>0</v>
      </c>
      <c r="S79" s="196">
        <v>0</v>
      </c>
      <c r="T79" s="196">
        <v>0</v>
      </c>
      <c r="U79" s="196">
        <v>0</v>
      </c>
      <c r="V79" s="196">
        <v>0</v>
      </c>
      <c r="W79" s="196">
        <v>0</v>
      </c>
      <c r="X79" s="196">
        <v>0</v>
      </c>
      <c r="Y79" s="196">
        <v>0</v>
      </c>
      <c r="Z79" s="196">
        <v>0</v>
      </c>
      <c r="AA79" s="196">
        <v>0</v>
      </c>
      <c r="AB79" s="196">
        <v>0</v>
      </c>
      <c r="AC79" s="196">
        <v>0</v>
      </c>
      <c r="AD79" s="196">
        <v>1.49</v>
      </c>
      <c r="AE79" s="196">
        <v>0</v>
      </c>
      <c r="AF79" s="196">
        <v>0</v>
      </c>
      <c r="AG79" s="196">
        <v>79.58</v>
      </c>
      <c r="AH79" s="196">
        <v>0</v>
      </c>
      <c r="AI79" s="196">
        <v>22.52</v>
      </c>
      <c r="AJ79" s="196">
        <v>0</v>
      </c>
      <c r="AK79" s="196">
        <v>4.3499999999999996</v>
      </c>
      <c r="AL79" s="196">
        <v>0</v>
      </c>
      <c r="AM79" s="196">
        <v>0</v>
      </c>
      <c r="AN79" s="196">
        <v>0</v>
      </c>
      <c r="AO79" s="196">
        <v>92.11</v>
      </c>
      <c r="AP79" s="196">
        <v>0</v>
      </c>
      <c r="AQ79" s="196">
        <v>0</v>
      </c>
      <c r="AR79" s="196">
        <v>0</v>
      </c>
      <c r="AS79" s="196">
        <v>0</v>
      </c>
      <c r="AT79" s="196">
        <v>0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</v>
      </c>
      <c r="L80" s="196">
        <v>0</v>
      </c>
      <c r="M80" s="196">
        <v>0</v>
      </c>
      <c r="N80" s="196">
        <v>0</v>
      </c>
      <c r="O80" s="196">
        <v>0</v>
      </c>
      <c r="P80" s="196">
        <v>0</v>
      </c>
      <c r="Q80" s="196">
        <v>0</v>
      </c>
      <c r="R80" s="196">
        <v>0</v>
      </c>
      <c r="S80" s="196">
        <v>0</v>
      </c>
      <c r="T80" s="196">
        <v>0</v>
      </c>
      <c r="U80" s="196">
        <v>0</v>
      </c>
      <c r="V80" s="196">
        <v>0</v>
      </c>
      <c r="W80" s="196">
        <v>0</v>
      </c>
      <c r="X80" s="196">
        <v>0</v>
      </c>
      <c r="Y80" s="196">
        <v>0</v>
      </c>
      <c r="Z80" s="196">
        <v>0</v>
      </c>
      <c r="AA80" s="196">
        <v>0</v>
      </c>
      <c r="AB80" s="196">
        <v>0</v>
      </c>
      <c r="AC80" s="196">
        <v>0</v>
      </c>
      <c r="AD80" s="196">
        <v>1.49</v>
      </c>
      <c r="AE80" s="196">
        <v>0</v>
      </c>
      <c r="AF80" s="196">
        <v>0</v>
      </c>
      <c r="AG80" s="196">
        <v>79.58</v>
      </c>
      <c r="AH80" s="196">
        <v>0</v>
      </c>
      <c r="AI80" s="196">
        <v>22.52</v>
      </c>
      <c r="AJ80" s="196">
        <v>0</v>
      </c>
      <c r="AK80" s="196">
        <v>4.3499999999999996</v>
      </c>
      <c r="AL80" s="196">
        <v>0</v>
      </c>
      <c r="AM80" s="196">
        <v>0</v>
      </c>
      <c r="AN80" s="196">
        <v>0</v>
      </c>
      <c r="AO80" s="196">
        <v>92.11</v>
      </c>
      <c r="AP80" s="196">
        <v>0</v>
      </c>
      <c r="AQ80" s="196">
        <v>0</v>
      </c>
      <c r="AR80" s="196">
        <v>0</v>
      </c>
      <c r="AS80" s="196">
        <v>0</v>
      </c>
      <c r="AT80" s="196">
        <v>0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</v>
      </c>
      <c r="L81" s="196">
        <v>0</v>
      </c>
      <c r="M81" s="196">
        <v>0</v>
      </c>
      <c r="N81" s="196">
        <v>0</v>
      </c>
      <c r="O81" s="196">
        <v>0</v>
      </c>
      <c r="P81" s="196">
        <v>0</v>
      </c>
      <c r="Q81" s="196">
        <v>0</v>
      </c>
      <c r="R81" s="196">
        <v>0</v>
      </c>
      <c r="S81" s="196">
        <v>0</v>
      </c>
      <c r="T81" s="196">
        <v>0</v>
      </c>
      <c r="U81" s="196">
        <v>0</v>
      </c>
      <c r="V81" s="196">
        <v>0</v>
      </c>
      <c r="W81" s="196">
        <v>0</v>
      </c>
      <c r="X81" s="196">
        <v>0</v>
      </c>
      <c r="Y81" s="196">
        <v>0</v>
      </c>
      <c r="Z81" s="196">
        <v>0</v>
      </c>
      <c r="AA81" s="196">
        <v>0</v>
      </c>
      <c r="AB81" s="196">
        <v>0</v>
      </c>
      <c r="AC81" s="196">
        <v>0</v>
      </c>
      <c r="AD81" s="196">
        <v>1.49</v>
      </c>
      <c r="AE81" s="196">
        <v>0</v>
      </c>
      <c r="AF81" s="196">
        <v>0</v>
      </c>
      <c r="AG81" s="196">
        <v>79.58</v>
      </c>
      <c r="AH81" s="196">
        <v>0</v>
      </c>
      <c r="AI81" s="196">
        <v>22.52</v>
      </c>
      <c r="AJ81" s="196">
        <v>0</v>
      </c>
      <c r="AK81" s="196">
        <v>4.3499999999999996</v>
      </c>
      <c r="AL81" s="196">
        <v>0</v>
      </c>
      <c r="AM81" s="196">
        <v>0</v>
      </c>
      <c r="AN81" s="196">
        <v>0</v>
      </c>
      <c r="AO81" s="196">
        <v>92.11</v>
      </c>
      <c r="AP81" s="196">
        <v>0</v>
      </c>
      <c r="AQ81" s="196">
        <v>0</v>
      </c>
      <c r="AR81" s="196">
        <v>0</v>
      </c>
      <c r="AS81" s="196">
        <v>0</v>
      </c>
      <c r="AT81" s="196">
        <v>0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</v>
      </c>
      <c r="L82" s="196">
        <v>0</v>
      </c>
      <c r="M82" s="196">
        <v>0</v>
      </c>
      <c r="N82" s="196">
        <v>0</v>
      </c>
      <c r="O82" s="196">
        <v>0</v>
      </c>
      <c r="P82" s="196">
        <v>0</v>
      </c>
      <c r="Q82" s="196">
        <v>0</v>
      </c>
      <c r="R82" s="196">
        <v>0</v>
      </c>
      <c r="S82" s="196">
        <v>0</v>
      </c>
      <c r="T82" s="196">
        <v>0</v>
      </c>
      <c r="U82" s="196">
        <v>0</v>
      </c>
      <c r="V82" s="196">
        <v>0</v>
      </c>
      <c r="W82" s="196">
        <v>0</v>
      </c>
      <c r="X82" s="196">
        <v>0</v>
      </c>
      <c r="Y82" s="196">
        <v>0</v>
      </c>
      <c r="Z82" s="196">
        <v>0</v>
      </c>
      <c r="AA82" s="196">
        <v>0</v>
      </c>
      <c r="AB82" s="196">
        <v>0</v>
      </c>
      <c r="AC82" s="196">
        <v>0</v>
      </c>
      <c r="AD82" s="196">
        <v>1.49</v>
      </c>
      <c r="AE82" s="196">
        <v>0</v>
      </c>
      <c r="AF82" s="196">
        <v>0</v>
      </c>
      <c r="AG82" s="196">
        <v>79.58</v>
      </c>
      <c r="AH82" s="196">
        <v>0</v>
      </c>
      <c r="AI82" s="196">
        <v>22.52</v>
      </c>
      <c r="AJ82" s="196">
        <v>0</v>
      </c>
      <c r="AK82" s="196">
        <v>4.3499999999999996</v>
      </c>
      <c r="AL82" s="196">
        <v>0</v>
      </c>
      <c r="AM82" s="196">
        <v>0</v>
      </c>
      <c r="AN82" s="196">
        <v>0</v>
      </c>
      <c r="AO82" s="196">
        <v>92.11</v>
      </c>
      <c r="AP82" s="196">
        <v>0</v>
      </c>
      <c r="AQ82" s="196">
        <v>0</v>
      </c>
      <c r="AR82" s="196">
        <v>0</v>
      </c>
      <c r="AS82" s="196">
        <v>0</v>
      </c>
      <c r="AT82" s="196">
        <v>0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0</v>
      </c>
      <c r="M83" s="196">
        <v>0</v>
      </c>
      <c r="N83" s="196">
        <v>0</v>
      </c>
      <c r="O83" s="196">
        <v>0</v>
      </c>
      <c r="P83" s="196">
        <v>0</v>
      </c>
      <c r="Q83" s="196">
        <v>0</v>
      </c>
      <c r="R83" s="196">
        <v>0</v>
      </c>
      <c r="S83" s="196">
        <v>0</v>
      </c>
      <c r="T83" s="196">
        <v>0</v>
      </c>
      <c r="U83" s="196">
        <v>0</v>
      </c>
      <c r="V83" s="196">
        <v>0</v>
      </c>
      <c r="W83" s="196">
        <v>0</v>
      </c>
      <c r="X83" s="196">
        <v>0</v>
      </c>
      <c r="Y83" s="196">
        <v>0</v>
      </c>
      <c r="Z83" s="196">
        <v>0</v>
      </c>
      <c r="AA83" s="196">
        <v>0</v>
      </c>
      <c r="AB83" s="196">
        <v>0</v>
      </c>
      <c r="AC83" s="196">
        <v>0</v>
      </c>
      <c r="AD83" s="196">
        <v>1.49</v>
      </c>
      <c r="AE83" s="196">
        <v>0</v>
      </c>
      <c r="AF83" s="196">
        <v>0</v>
      </c>
      <c r="AG83" s="196">
        <v>79.58</v>
      </c>
      <c r="AH83" s="196">
        <v>0</v>
      </c>
      <c r="AI83" s="196">
        <v>22.52</v>
      </c>
      <c r="AJ83" s="196">
        <v>0</v>
      </c>
      <c r="AK83" s="196">
        <v>4.3499999999999996</v>
      </c>
      <c r="AL83" s="196">
        <v>0</v>
      </c>
      <c r="AM83" s="196">
        <v>0</v>
      </c>
      <c r="AN83" s="196">
        <v>0</v>
      </c>
      <c r="AO83" s="196">
        <v>92.11</v>
      </c>
      <c r="AP83" s="196">
        <v>0</v>
      </c>
      <c r="AQ83" s="196">
        <v>0</v>
      </c>
      <c r="AR83" s="196">
        <v>0</v>
      </c>
      <c r="AS83" s="196">
        <v>0</v>
      </c>
      <c r="AT83" s="196">
        <v>0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</v>
      </c>
      <c r="L84" s="196">
        <v>0</v>
      </c>
      <c r="M84" s="196">
        <v>0</v>
      </c>
      <c r="N84" s="196">
        <v>0</v>
      </c>
      <c r="O84" s="196">
        <v>0</v>
      </c>
      <c r="P84" s="196">
        <v>0</v>
      </c>
      <c r="Q84" s="196">
        <v>0</v>
      </c>
      <c r="R84" s="196">
        <v>0</v>
      </c>
      <c r="S84" s="196">
        <v>0</v>
      </c>
      <c r="T84" s="196">
        <v>0</v>
      </c>
      <c r="U84" s="196">
        <v>0</v>
      </c>
      <c r="V84" s="196">
        <v>0</v>
      </c>
      <c r="W84" s="196">
        <v>0</v>
      </c>
      <c r="X84" s="196">
        <v>0</v>
      </c>
      <c r="Y84" s="196">
        <v>0</v>
      </c>
      <c r="Z84" s="196">
        <v>0</v>
      </c>
      <c r="AA84" s="196">
        <v>0</v>
      </c>
      <c r="AB84" s="196">
        <v>0</v>
      </c>
      <c r="AC84" s="196">
        <v>0</v>
      </c>
      <c r="AD84" s="196">
        <v>1.49</v>
      </c>
      <c r="AE84" s="196">
        <v>0</v>
      </c>
      <c r="AF84" s="196">
        <v>0</v>
      </c>
      <c r="AG84" s="196">
        <v>79.58</v>
      </c>
      <c r="AH84" s="196">
        <v>0</v>
      </c>
      <c r="AI84" s="196">
        <v>22.52</v>
      </c>
      <c r="AJ84" s="196">
        <v>0</v>
      </c>
      <c r="AK84" s="196">
        <v>4.3499999999999996</v>
      </c>
      <c r="AL84" s="196">
        <v>0</v>
      </c>
      <c r="AM84" s="196">
        <v>0</v>
      </c>
      <c r="AN84" s="196">
        <v>0</v>
      </c>
      <c r="AO84" s="196">
        <v>92.11</v>
      </c>
      <c r="AP84" s="196">
        <v>0</v>
      </c>
      <c r="AQ84" s="196">
        <v>0</v>
      </c>
      <c r="AR84" s="196">
        <v>0</v>
      </c>
      <c r="AS84" s="196">
        <v>0</v>
      </c>
      <c r="AT84" s="196">
        <v>0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</v>
      </c>
      <c r="L85" s="196">
        <v>0</v>
      </c>
      <c r="M85" s="196">
        <v>0</v>
      </c>
      <c r="N85" s="196">
        <v>0</v>
      </c>
      <c r="O85" s="196">
        <v>0</v>
      </c>
      <c r="P85" s="196">
        <v>0</v>
      </c>
      <c r="Q85" s="196">
        <v>0</v>
      </c>
      <c r="R85" s="196">
        <v>0</v>
      </c>
      <c r="S85" s="196">
        <v>0</v>
      </c>
      <c r="T85" s="196">
        <v>0</v>
      </c>
      <c r="U85" s="196">
        <v>0</v>
      </c>
      <c r="V85" s="196">
        <v>0</v>
      </c>
      <c r="W85" s="196">
        <v>0</v>
      </c>
      <c r="X85" s="196">
        <v>0</v>
      </c>
      <c r="Y85" s="196">
        <v>0</v>
      </c>
      <c r="Z85" s="196">
        <v>0</v>
      </c>
      <c r="AA85" s="196">
        <v>0</v>
      </c>
      <c r="AB85" s="196">
        <v>0</v>
      </c>
      <c r="AC85" s="196">
        <v>0</v>
      </c>
      <c r="AD85" s="196">
        <v>1.49</v>
      </c>
      <c r="AE85" s="196">
        <v>0</v>
      </c>
      <c r="AF85" s="196">
        <v>0</v>
      </c>
      <c r="AG85" s="196">
        <v>79.58</v>
      </c>
      <c r="AH85" s="196">
        <v>0</v>
      </c>
      <c r="AI85" s="196">
        <v>22.52</v>
      </c>
      <c r="AJ85" s="196">
        <v>0</v>
      </c>
      <c r="AK85" s="196">
        <v>4.3499999999999996</v>
      </c>
      <c r="AL85" s="196">
        <v>0</v>
      </c>
      <c r="AM85" s="196">
        <v>0</v>
      </c>
      <c r="AN85" s="196">
        <v>0</v>
      </c>
      <c r="AO85" s="196">
        <v>92.11</v>
      </c>
      <c r="AP85" s="196">
        <v>0</v>
      </c>
      <c r="AQ85" s="196">
        <v>0</v>
      </c>
      <c r="AR85" s="196">
        <v>0</v>
      </c>
      <c r="AS85" s="196">
        <v>0</v>
      </c>
      <c r="AT85" s="196">
        <v>0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</v>
      </c>
      <c r="L86" s="196">
        <v>0</v>
      </c>
      <c r="M86" s="196">
        <v>0</v>
      </c>
      <c r="N86" s="196">
        <v>0</v>
      </c>
      <c r="O86" s="196">
        <v>0</v>
      </c>
      <c r="P86" s="196">
        <v>0</v>
      </c>
      <c r="Q86" s="196">
        <v>0</v>
      </c>
      <c r="R86" s="196">
        <v>0</v>
      </c>
      <c r="S86" s="196">
        <v>0</v>
      </c>
      <c r="T86" s="196">
        <v>0</v>
      </c>
      <c r="U86" s="196">
        <v>0</v>
      </c>
      <c r="V86" s="196">
        <v>0</v>
      </c>
      <c r="W86" s="196">
        <v>0</v>
      </c>
      <c r="X86" s="196">
        <v>0</v>
      </c>
      <c r="Y86" s="196">
        <v>0</v>
      </c>
      <c r="Z86" s="196">
        <v>0</v>
      </c>
      <c r="AA86" s="196">
        <v>0</v>
      </c>
      <c r="AB86" s="196">
        <v>0</v>
      </c>
      <c r="AC86" s="196">
        <v>0</v>
      </c>
      <c r="AD86" s="196">
        <v>1.49</v>
      </c>
      <c r="AE86" s="196">
        <v>0</v>
      </c>
      <c r="AF86" s="196">
        <v>0</v>
      </c>
      <c r="AG86" s="196">
        <v>79.58</v>
      </c>
      <c r="AH86" s="196">
        <v>0</v>
      </c>
      <c r="AI86" s="196">
        <v>22.52</v>
      </c>
      <c r="AJ86" s="196">
        <v>0</v>
      </c>
      <c r="AK86" s="196">
        <v>3.65</v>
      </c>
      <c r="AL86" s="196">
        <v>0</v>
      </c>
      <c r="AM86" s="196">
        <v>0</v>
      </c>
      <c r="AN86" s="196">
        <v>0</v>
      </c>
      <c r="AO86" s="196">
        <v>92.11</v>
      </c>
      <c r="AP86" s="196">
        <v>0</v>
      </c>
      <c r="AQ86" s="196">
        <v>0</v>
      </c>
      <c r="AR86" s="196">
        <v>0</v>
      </c>
      <c r="AS86" s="196">
        <v>0</v>
      </c>
      <c r="AT86" s="196">
        <v>0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</v>
      </c>
      <c r="L87" s="196">
        <v>0</v>
      </c>
      <c r="M87" s="196">
        <v>0</v>
      </c>
      <c r="N87" s="196">
        <v>0</v>
      </c>
      <c r="O87" s="196">
        <v>0</v>
      </c>
      <c r="P87" s="196">
        <v>0</v>
      </c>
      <c r="Q87" s="196">
        <v>0</v>
      </c>
      <c r="R87" s="196">
        <v>0</v>
      </c>
      <c r="S87" s="196">
        <v>0</v>
      </c>
      <c r="T87" s="196">
        <v>0</v>
      </c>
      <c r="U87" s="196">
        <v>0</v>
      </c>
      <c r="V87" s="196">
        <v>0</v>
      </c>
      <c r="W87" s="196">
        <v>0</v>
      </c>
      <c r="X87" s="196">
        <v>0</v>
      </c>
      <c r="Y87" s="196">
        <v>0</v>
      </c>
      <c r="Z87" s="196">
        <v>0</v>
      </c>
      <c r="AA87" s="196">
        <v>0</v>
      </c>
      <c r="AB87" s="196">
        <v>0</v>
      </c>
      <c r="AC87" s="196">
        <v>0</v>
      </c>
      <c r="AD87" s="196">
        <v>1.49</v>
      </c>
      <c r="AE87" s="196">
        <v>0</v>
      </c>
      <c r="AF87" s="196">
        <v>0</v>
      </c>
      <c r="AG87" s="196">
        <v>79.58</v>
      </c>
      <c r="AH87" s="196">
        <v>0</v>
      </c>
      <c r="AI87" s="196">
        <v>22.52</v>
      </c>
      <c r="AJ87" s="196">
        <v>0</v>
      </c>
      <c r="AK87" s="196">
        <v>3.65</v>
      </c>
      <c r="AL87" s="196">
        <v>0</v>
      </c>
      <c r="AM87" s="196">
        <v>0</v>
      </c>
      <c r="AN87" s="196">
        <v>0</v>
      </c>
      <c r="AO87" s="196">
        <v>92.11</v>
      </c>
      <c r="AP87" s="196">
        <v>0</v>
      </c>
      <c r="AQ87" s="196">
        <v>0</v>
      </c>
      <c r="AR87" s="196">
        <v>0</v>
      </c>
      <c r="AS87" s="196">
        <v>0</v>
      </c>
      <c r="AT87" s="196">
        <v>0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0</v>
      </c>
      <c r="L88" s="196">
        <v>0</v>
      </c>
      <c r="M88" s="196">
        <v>0</v>
      </c>
      <c r="N88" s="196">
        <v>0</v>
      </c>
      <c r="O88" s="196">
        <v>0</v>
      </c>
      <c r="P88" s="196">
        <v>0</v>
      </c>
      <c r="Q88" s="196">
        <v>0</v>
      </c>
      <c r="R88" s="196">
        <v>0</v>
      </c>
      <c r="S88" s="196">
        <v>0</v>
      </c>
      <c r="T88" s="196">
        <v>0</v>
      </c>
      <c r="U88" s="196">
        <v>0</v>
      </c>
      <c r="V88" s="196">
        <v>0</v>
      </c>
      <c r="W88" s="196">
        <v>0</v>
      </c>
      <c r="X88" s="196">
        <v>0</v>
      </c>
      <c r="Y88" s="196">
        <v>0</v>
      </c>
      <c r="Z88" s="196">
        <v>0</v>
      </c>
      <c r="AA88" s="196">
        <v>0</v>
      </c>
      <c r="AB88" s="196">
        <v>0</v>
      </c>
      <c r="AC88" s="196">
        <v>0</v>
      </c>
      <c r="AD88" s="196">
        <v>1.49</v>
      </c>
      <c r="AE88" s="196">
        <v>0</v>
      </c>
      <c r="AF88" s="196">
        <v>0</v>
      </c>
      <c r="AG88" s="196">
        <v>79.58</v>
      </c>
      <c r="AH88" s="196">
        <v>0</v>
      </c>
      <c r="AI88" s="196">
        <v>22.52</v>
      </c>
      <c r="AJ88" s="196">
        <v>0</v>
      </c>
      <c r="AK88" s="196">
        <v>3.65</v>
      </c>
      <c r="AL88" s="196">
        <v>0</v>
      </c>
      <c r="AM88" s="196">
        <v>0</v>
      </c>
      <c r="AN88" s="196">
        <v>0</v>
      </c>
      <c r="AO88" s="196">
        <v>92.11</v>
      </c>
      <c r="AP88" s="196">
        <v>0</v>
      </c>
      <c r="AQ88" s="196">
        <v>0</v>
      </c>
      <c r="AR88" s="196">
        <v>0</v>
      </c>
      <c r="AS88" s="196">
        <v>0</v>
      </c>
      <c r="AT88" s="196">
        <v>0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0</v>
      </c>
      <c r="L89" s="196">
        <v>0</v>
      </c>
      <c r="M89" s="196">
        <v>0</v>
      </c>
      <c r="N89" s="196">
        <v>0</v>
      </c>
      <c r="O89" s="196">
        <v>0</v>
      </c>
      <c r="P89" s="196">
        <v>0</v>
      </c>
      <c r="Q89" s="196">
        <v>0</v>
      </c>
      <c r="R89" s="196">
        <v>0</v>
      </c>
      <c r="S89" s="196">
        <v>0</v>
      </c>
      <c r="T89" s="196">
        <v>0</v>
      </c>
      <c r="U89" s="196">
        <v>0</v>
      </c>
      <c r="V89" s="196">
        <v>0</v>
      </c>
      <c r="W89" s="196">
        <v>0</v>
      </c>
      <c r="X89" s="196">
        <v>0</v>
      </c>
      <c r="Y89" s="196">
        <v>0</v>
      </c>
      <c r="Z89" s="196">
        <v>0</v>
      </c>
      <c r="AA89" s="196">
        <v>0</v>
      </c>
      <c r="AB89" s="196">
        <v>0</v>
      </c>
      <c r="AC89" s="196">
        <v>0</v>
      </c>
      <c r="AD89" s="196">
        <v>1.49</v>
      </c>
      <c r="AE89" s="196">
        <v>0</v>
      </c>
      <c r="AF89" s="196">
        <v>0</v>
      </c>
      <c r="AG89" s="196">
        <v>79.58</v>
      </c>
      <c r="AH89" s="196">
        <v>0</v>
      </c>
      <c r="AI89" s="196">
        <v>22.52</v>
      </c>
      <c r="AJ89" s="196">
        <v>0</v>
      </c>
      <c r="AK89" s="196">
        <v>3.65</v>
      </c>
      <c r="AL89" s="196">
        <v>0</v>
      </c>
      <c r="AM89" s="196">
        <v>0</v>
      </c>
      <c r="AN89" s="196">
        <v>0</v>
      </c>
      <c r="AO89" s="196">
        <v>92.11</v>
      </c>
      <c r="AP89" s="196">
        <v>0</v>
      </c>
      <c r="AQ89" s="196">
        <v>0</v>
      </c>
      <c r="AR89" s="196">
        <v>0</v>
      </c>
      <c r="AS89" s="196">
        <v>0</v>
      </c>
      <c r="AT89" s="196">
        <v>0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0</v>
      </c>
      <c r="L90" s="196">
        <v>0</v>
      </c>
      <c r="M90" s="196">
        <v>0</v>
      </c>
      <c r="N90" s="196">
        <v>0</v>
      </c>
      <c r="O90" s="196">
        <v>0</v>
      </c>
      <c r="P90" s="196">
        <v>0</v>
      </c>
      <c r="Q90" s="196">
        <v>0</v>
      </c>
      <c r="R90" s="196">
        <v>0</v>
      </c>
      <c r="S90" s="196">
        <v>0</v>
      </c>
      <c r="T90" s="196">
        <v>0</v>
      </c>
      <c r="U90" s="196">
        <v>0</v>
      </c>
      <c r="V90" s="196">
        <v>0</v>
      </c>
      <c r="W90" s="196">
        <v>0</v>
      </c>
      <c r="X90" s="196">
        <v>0</v>
      </c>
      <c r="Y90" s="196">
        <v>0</v>
      </c>
      <c r="Z90" s="196">
        <v>0</v>
      </c>
      <c r="AA90" s="196">
        <v>0</v>
      </c>
      <c r="AB90" s="196">
        <v>0</v>
      </c>
      <c r="AC90" s="196">
        <v>0</v>
      </c>
      <c r="AD90" s="196">
        <v>1.49</v>
      </c>
      <c r="AE90" s="196">
        <v>0</v>
      </c>
      <c r="AF90" s="196">
        <v>0</v>
      </c>
      <c r="AG90" s="196">
        <v>79.58</v>
      </c>
      <c r="AH90" s="196">
        <v>0</v>
      </c>
      <c r="AI90" s="196">
        <v>22.52</v>
      </c>
      <c r="AJ90" s="196">
        <v>0</v>
      </c>
      <c r="AK90" s="196">
        <v>3.65</v>
      </c>
      <c r="AL90" s="196">
        <v>0</v>
      </c>
      <c r="AM90" s="196">
        <v>0</v>
      </c>
      <c r="AN90" s="196">
        <v>0</v>
      </c>
      <c r="AO90" s="196">
        <v>92.11</v>
      </c>
      <c r="AP90" s="196">
        <v>0</v>
      </c>
      <c r="AQ90" s="196">
        <v>0</v>
      </c>
      <c r="AR90" s="196">
        <v>0</v>
      </c>
      <c r="AS90" s="196">
        <v>0</v>
      </c>
      <c r="AT90" s="196">
        <v>0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0</v>
      </c>
      <c r="L91" s="196">
        <v>0</v>
      </c>
      <c r="M91" s="196">
        <v>0</v>
      </c>
      <c r="N91" s="196">
        <v>0</v>
      </c>
      <c r="O91" s="196">
        <v>0</v>
      </c>
      <c r="P91" s="196">
        <v>0</v>
      </c>
      <c r="Q91" s="196">
        <v>0</v>
      </c>
      <c r="R91" s="196">
        <v>0</v>
      </c>
      <c r="S91" s="196">
        <v>0</v>
      </c>
      <c r="T91" s="196">
        <v>0</v>
      </c>
      <c r="U91" s="196">
        <v>0</v>
      </c>
      <c r="V91" s="196">
        <v>0</v>
      </c>
      <c r="W91" s="196">
        <v>0</v>
      </c>
      <c r="X91" s="196">
        <v>0</v>
      </c>
      <c r="Y91" s="196">
        <v>0</v>
      </c>
      <c r="Z91" s="196">
        <v>0</v>
      </c>
      <c r="AA91" s="196">
        <v>0</v>
      </c>
      <c r="AB91" s="196">
        <v>0</v>
      </c>
      <c r="AC91" s="196">
        <v>0</v>
      </c>
      <c r="AD91" s="196">
        <v>1.49</v>
      </c>
      <c r="AE91" s="196">
        <v>0</v>
      </c>
      <c r="AF91" s="196">
        <v>0</v>
      </c>
      <c r="AG91" s="196">
        <v>79.58</v>
      </c>
      <c r="AH91" s="196">
        <v>0</v>
      </c>
      <c r="AI91" s="196">
        <v>22.52</v>
      </c>
      <c r="AJ91" s="196">
        <v>0</v>
      </c>
      <c r="AK91" s="196">
        <v>3.65</v>
      </c>
      <c r="AL91" s="196">
        <v>0</v>
      </c>
      <c r="AM91" s="196">
        <v>0</v>
      </c>
      <c r="AN91" s="196">
        <v>0</v>
      </c>
      <c r="AO91" s="196">
        <v>92.11</v>
      </c>
      <c r="AP91" s="196">
        <v>0</v>
      </c>
      <c r="AQ91" s="196">
        <v>0</v>
      </c>
      <c r="AR91" s="196">
        <v>0</v>
      </c>
      <c r="AS91" s="196">
        <v>0</v>
      </c>
      <c r="AT91" s="196">
        <v>0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0</v>
      </c>
      <c r="L92" s="196">
        <v>0</v>
      </c>
      <c r="M92" s="196">
        <v>0</v>
      </c>
      <c r="N92" s="196">
        <v>0</v>
      </c>
      <c r="O92" s="196">
        <v>0</v>
      </c>
      <c r="P92" s="196">
        <v>0</v>
      </c>
      <c r="Q92" s="196">
        <v>0</v>
      </c>
      <c r="R92" s="196">
        <v>0</v>
      </c>
      <c r="S92" s="196">
        <v>0</v>
      </c>
      <c r="T92" s="196">
        <v>0</v>
      </c>
      <c r="U92" s="196">
        <v>0</v>
      </c>
      <c r="V92" s="196">
        <v>0</v>
      </c>
      <c r="W92" s="196">
        <v>0</v>
      </c>
      <c r="X92" s="196">
        <v>0</v>
      </c>
      <c r="Y92" s="196">
        <v>0</v>
      </c>
      <c r="Z92" s="196">
        <v>0</v>
      </c>
      <c r="AA92" s="196">
        <v>0</v>
      </c>
      <c r="AB92" s="196">
        <v>0</v>
      </c>
      <c r="AC92" s="196">
        <v>0</v>
      </c>
      <c r="AD92" s="196">
        <v>1.49</v>
      </c>
      <c r="AE92" s="196">
        <v>0</v>
      </c>
      <c r="AF92" s="196">
        <v>0</v>
      </c>
      <c r="AG92" s="196">
        <v>79.58</v>
      </c>
      <c r="AH92" s="196">
        <v>0</v>
      </c>
      <c r="AI92" s="196">
        <v>22.52</v>
      </c>
      <c r="AJ92" s="196">
        <v>0</v>
      </c>
      <c r="AK92" s="196">
        <v>3.65</v>
      </c>
      <c r="AL92" s="196">
        <v>0</v>
      </c>
      <c r="AM92" s="196">
        <v>0</v>
      </c>
      <c r="AN92" s="196">
        <v>0</v>
      </c>
      <c r="AO92" s="196">
        <v>92.11</v>
      </c>
      <c r="AP92" s="196">
        <v>0</v>
      </c>
      <c r="AQ92" s="196">
        <v>0</v>
      </c>
      <c r="AR92" s="196">
        <v>0</v>
      </c>
      <c r="AS92" s="196">
        <v>0</v>
      </c>
      <c r="AT92" s="196">
        <v>0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0</v>
      </c>
      <c r="L93" s="196">
        <v>0</v>
      </c>
      <c r="M93" s="196">
        <v>0</v>
      </c>
      <c r="N93" s="196">
        <v>0</v>
      </c>
      <c r="O93" s="196">
        <v>0</v>
      </c>
      <c r="P93" s="196">
        <v>0</v>
      </c>
      <c r="Q93" s="196">
        <v>0</v>
      </c>
      <c r="R93" s="196">
        <v>0</v>
      </c>
      <c r="S93" s="196">
        <v>0</v>
      </c>
      <c r="T93" s="196">
        <v>0</v>
      </c>
      <c r="U93" s="196">
        <v>0</v>
      </c>
      <c r="V93" s="196">
        <v>0</v>
      </c>
      <c r="W93" s="196">
        <v>0</v>
      </c>
      <c r="X93" s="196">
        <v>0</v>
      </c>
      <c r="Y93" s="196">
        <v>0</v>
      </c>
      <c r="Z93" s="196">
        <v>0</v>
      </c>
      <c r="AA93" s="196">
        <v>0</v>
      </c>
      <c r="AB93" s="196">
        <v>0</v>
      </c>
      <c r="AC93" s="196">
        <v>0</v>
      </c>
      <c r="AD93" s="196">
        <v>1.49</v>
      </c>
      <c r="AE93" s="196">
        <v>0</v>
      </c>
      <c r="AF93" s="196">
        <v>0</v>
      </c>
      <c r="AG93" s="196">
        <v>79.58</v>
      </c>
      <c r="AH93" s="196">
        <v>0</v>
      </c>
      <c r="AI93" s="196">
        <v>22.52</v>
      </c>
      <c r="AJ93" s="196">
        <v>0</v>
      </c>
      <c r="AK93" s="196">
        <v>3.65</v>
      </c>
      <c r="AL93" s="196">
        <v>0</v>
      </c>
      <c r="AM93" s="196">
        <v>0</v>
      </c>
      <c r="AN93" s="196">
        <v>0</v>
      </c>
      <c r="AO93" s="196">
        <v>92.11</v>
      </c>
      <c r="AP93" s="196">
        <v>0</v>
      </c>
      <c r="AQ93" s="196">
        <v>0</v>
      </c>
      <c r="AR93" s="196">
        <v>0</v>
      </c>
      <c r="AS93" s="196">
        <v>0</v>
      </c>
      <c r="AT93" s="196">
        <v>0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0</v>
      </c>
      <c r="L94" s="196">
        <v>0</v>
      </c>
      <c r="M94" s="196">
        <v>0</v>
      </c>
      <c r="N94" s="196">
        <v>0</v>
      </c>
      <c r="O94" s="196">
        <v>0</v>
      </c>
      <c r="P94" s="196">
        <v>0</v>
      </c>
      <c r="Q94" s="196">
        <v>0</v>
      </c>
      <c r="R94" s="196">
        <v>0</v>
      </c>
      <c r="S94" s="196">
        <v>0</v>
      </c>
      <c r="T94" s="196">
        <v>0</v>
      </c>
      <c r="U94" s="196">
        <v>0</v>
      </c>
      <c r="V94" s="196">
        <v>0</v>
      </c>
      <c r="W94" s="196">
        <v>0</v>
      </c>
      <c r="X94" s="196">
        <v>0</v>
      </c>
      <c r="Y94" s="196">
        <v>0</v>
      </c>
      <c r="Z94" s="196">
        <v>0</v>
      </c>
      <c r="AA94" s="196">
        <v>0</v>
      </c>
      <c r="AB94" s="196">
        <v>0</v>
      </c>
      <c r="AC94" s="196">
        <v>0</v>
      </c>
      <c r="AD94" s="196">
        <v>1.49</v>
      </c>
      <c r="AE94" s="196">
        <v>0</v>
      </c>
      <c r="AF94" s="196">
        <v>0</v>
      </c>
      <c r="AG94" s="196">
        <v>79.58</v>
      </c>
      <c r="AH94" s="196">
        <v>0</v>
      </c>
      <c r="AI94" s="196">
        <v>22.52</v>
      </c>
      <c r="AJ94" s="196">
        <v>0</v>
      </c>
      <c r="AK94" s="196">
        <v>3.65</v>
      </c>
      <c r="AL94" s="196">
        <v>0</v>
      </c>
      <c r="AM94" s="196">
        <v>0</v>
      </c>
      <c r="AN94" s="196">
        <v>0</v>
      </c>
      <c r="AO94" s="196">
        <v>92.11</v>
      </c>
      <c r="AP94" s="196">
        <v>0</v>
      </c>
      <c r="AQ94" s="196">
        <v>0</v>
      </c>
      <c r="AR94" s="196">
        <v>0</v>
      </c>
      <c r="AS94" s="196">
        <v>0</v>
      </c>
      <c r="AT94" s="196">
        <v>0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0</v>
      </c>
      <c r="L95" s="196">
        <v>0</v>
      </c>
      <c r="M95" s="196">
        <v>0</v>
      </c>
      <c r="N95" s="196">
        <v>0</v>
      </c>
      <c r="O95" s="196">
        <v>0</v>
      </c>
      <c r="P95" s="196">
        <v>0</v>
      </c>
      <c r="Q95" s="196">
        <v>0</v>
      </c>
      <c r="R95" s="196">
        <v>0</v>
      </c>
      <c r="S95" s="196">
        <v>0</v>
      </c>
      <c r="T95" s="196">
        <v>0</v>
      </c>
      <c r="U95" s="196">
        <v>0</v>
      </c>
      <c r="V95" s="196">
        <v>0</v>
      </c>
      <c r="W95" s="196">
        <v>0</v>
      </c>
      <c r="X95" s="196">
        <v>0</v>
      </c>
      <c r="Y95" s="196">
        <v>0</v>
      </c>
      <c r="Z95" s="196">
        <v>0</v>
      </c>
      <c r="AA95" s="196">
        <v>0</v>
      </c>
      <c r="AB95" s="196">
        <v>0</v>
      </c>
      <c r="AC95" s="196">
        <v>0</v>
      </c>
      <c r="AD95" s="196">
        <v>1.49</v>
      </c>
      <c r="AE95" s="196">
        <v>0</v>
      </c>
      <c r="AF95" s="196">
        <v>0</v>
      </c>
      <c r="AG95" s="196">
        <v>79.58</v>
      </c>
      <c r="AH95" s="196">
        <v>0</v>
      </c>
      <c r="AI95" s="196">
        <v>22.52</v>
      </c>
      <c r="AJ95" s="196">
        <v>0</v>
      </c>
      <c r="AK95" s="196">
        <v>3.65</v>
      </c>
      <c r="AL95" s="196">
        <v>0</v>
      </c>
      <c r="AM95" s="196">
        <v>0</v>
      </c>
      <c r="AN95" s="196">
        <v>0</v>
      </c>
      <c r="AO95" s="196">
        <v>92.11</v>
      </c>
      <c r="AP95" s="196">
        <v>0</v>
      </c>
      <c r="AQ95" s="196">
        <v>0</v>
      </c>
      <c r="AR95" s="196">
        <v>0</v>
      </c>
      <c r="AS95" s="196">
        <v>0</v>
      </c>
      <c r="AT95" s="196">
        <v>0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0</v>
      </c>
      <c r="L96" s="196">
        <v>0</v>
      </c>
      <c r="M96" s="196">
        <v>0</v>
      </c>
      <c r="N96" s="196">
        <v>0</v>
      </c>
      <c r="O96" s="196">
        <v>0</v>
      </c>
      <c r="P96" s="196">
        <v>0</v>
      </c>
      <c r="Q96" s="196">
        <v>0</v>
      </c>
      <c r="R96" s="196">
        <v>0</v>
      </c>
      <c r="S96" s="196">
        <v>0</v>
      </c>
      <c r="T96" s="196">
        <v>0</v>
      </c>
      <c r="U96" s="196">
        <v>0</v>
      </c>
      <c r="V96" s="196">
        <v>0</v>
      </c>
      <c r="W96" s="196">
        <v>0</v>
      </c>
      <c r="X96" s="196">
        <v>0</v>
      </c>
      <c r="Y96" s="196">
        <v>0</v>
      </c>
      <c r="Z96" s="196">
        <v>0</v>
      </c>
      <c r="AA96" s="196">
        <v>0</v>
      </c>
      <c r="AB96" s="196">
        <v>0</v>
      </c>
      <c r="AC96" s="196">
        <v>0</v>
      </c>
      <c r="AD96" s="196">
        <v>1.49</v>
      </c>
      <c r="AE96" s="196">
        <v>0</v>
      </c>
      <c r="AF96" s="196">
        <v>0</v>
      </c>
      <c r="AG96" s="196">
        <v>79.58</v>
      </c>
      <c r="AH96" s="196">
        <v>0</v>
      </c>
      <c r="AI96" s="196">
        <v>22.52</v>
      </c>
      <c r="AJ96" s="196">
        <v>0</v>
      </c>
      <c r="AK96" s="196">
        <v>3.65</v>
      </c>
      <c r="AL96" s="196">
        <v>0</v>
      </c>
      <c r="AM96" s="196">
        <v>0</v>
      </c>
      <c r="AN96" s="196">
        <v>0</v>
      </c>
      <c r="AO96" s="196">
        <v>92.11</v>
      </c>
      <c r="AP96" s="196">
        <v>0</v>
      </c>
      <c r="AQ96" s="196">
        <v>0</v>
      </c>
      <c r="AR96" s="196">
        <v>0</v>
      </c>
      <c r="AS96" s="196">
        <v>0</v>
      </c>
      <c r="AT96" s="196">
        <v>0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0</v>
      </c>
      <c r="L97" s="196">
        <v>0</v>
      </c>
      <c r="M97" s="196">
        <v>0</v>
      </c>
      <c r="N97" s="196">
        <v>0</v>
      </c>
      <c r="O97" s="196">
        <v>0</v>
      </c>
      <c r="P97" s="196">
        <v>0</v>
      </c>
      <c r="Q97" s="196">
        <v>0</v>
      </c>
      <c r="R97" s="196">
        <v>0</v>
      </c>
      <c r="S97" s="196">
        <v>0</v>
      </c>
      <c r="T97" s="196">
        <v>0</v>
      </c>
      <c r="U97" s="196">
        <v>0</v>
      </c>
      <c r="V97" s="196">
        <v>0</v>
      </c>
      <c r="W97" s="196">
        <v>0</v>
      </c>
      <c r="X97" s="196">
        <v>0</v>
      </c>
      <c r="Y97" s="196">
        <v>0</v>
      </c>
      <c r="Z97" s="196">
        <v>0</v>
      </c>
      <c r="AA97" s="196">
        <v>0</v>
      </c>
      <c r="AB97" s="196">
        <v>0</v>
      </c>
      <c r="AC97" s="196">
        <v>0</v>
      </c>
      <c r="AD97" s="196">
        <v>1.49</v>
      </c>
      <c r="AE97" s="196">
        <v>0</v>
      </c>
      <c r="AF97" s="196">
        <v>0</v>
      </c>
      <c r="AG97" s="196">
        <v>79.58</v>
      </c>
      <c r="AH97" s="196">
        <v>0</v>
      </c>
      <c r="AI97" s="196">
        <v>22.52</v>
      </c>
      <c r="AJ97" s="196">
        <v>0</v>
      </c>
      <c r="AK97" s="196">
        <v>3.65</v>
      </c>
      <c r="AL97" s="196">
        <v>0</v>
      </c>
      <c r="AM97" s="196">
        <v>0</v>
      </c>
      <c r="AN97" s="196">
        <v>0</v>
      </c>
      <c r="AO97" s="196">
        <v>92.11</v>
      </c>
      <c r="AP97" s="196">
        <v>0</v>
      </c>
      <c r="AQ97" s="196">
        <v>0</v>
      </c>
      <c r="AR97" s="196">
        <v>0</v>
      </c>
      <c r="AS97" s="196">
        <v>0</v>
      </c>
      <c r="AT97" s="196">
        <v>0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0</v>
      </c>
      <c r="L98" s="196">
        <v>0</v>
      </c>
      <c r="M98" s="196">
        <v>0</v>
      </c>
      <c r="N98" s="196">
        <v>0</v>
      </c>
      <c r="O98" s="196">
        <v>0</v>
      </c>
      <c r="P98" s="196">
        <v>0</v>
      </c>
      <c r="Q98" s="196">
        <v>0</v>
      </c>
      <c r="R98" s="196">
        <v>0</v>
      </c>
      <c r="S98" s="196">
        <v>0</v>
      </c>
      <c r="T98" s="196">
        <v>0</v>
      </c>
      <c r="U98" s="196">
        <v>0</v>
      </c>
      <c r="V98" s="196">
        <v>0</v>
      </c>
      <c r="W98" s="196">
        <v>0</v>
      </c>
      <c r="X98" s="196">
        <v>0</v>
      </c>
      <c r="Y98" s="196">
        <v>0</v>
      </c>
      <c r="Z98" s="196">
        <v>0</v>
      </c>
      <c r="AA98" s="196">
        <v>0</v>
      </c>
      <c r="AB98" s="196">
        <v>0</v>
      </c>
      <c r="AC98" s="196">
        <v>0</v>
      </c>
      <c r="AD98" s="196">
        <v>1.49</v>
      </c>
      <c r="AE98" s="196">
        <v>0</v>
      </c>
      <c r="AF98" s="196">
        <v>0</v>
      </c>
      <c r="AG98" s="196">
        <v>79.58</v>
      </c>
      <c r="AH98" s="196">
        <v>0</v>
      </c>
      <c r="AI98" s="196">
        <v>22.52</v>
      </c>
      <c r="AJ98" s="196">
        <v>0</v>
      </c>
      <c r="AK98" s="196">
        <v>3.65</v>
      </c>
      <c r="AL98" s="196">
        <v>0</v>
      </c>
      <c r="AM98" s="196">
        <v>0</v>
      </c>
      <c r="AN98" s="196">
        <v>0</v>
      </c>
      <c r="AO98" s="196">
        <v>92.11</v>
      </c>
      <c r="AP98" s="196">
        <v>0</v>
      </c>
      <c r="AQ98" s="196">
        <v>0</v>
      </c>
      <c r="AR98" s="196">
        <v>0</v>
      </c>
      <c r="AS98" s="196">
        <v>0</v>
      </c>
      <c r="AT98" s="196">
        <v>0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3.5759999999999979E-2</v>
      </c>
      <c r="AE99">
        <f t="shared" si="0"/>
        <v>0</v>
      </c>
      <c r="AF99">
        <f t="shared" si="0"/>
        <v>0</v>
      </c>
      <c r="AG99">
        <f t="shared" si="0"/>
        <v>1.9099199999999987</v>
      </c>
      <c r="AH99">
        <f t="shared" si="0"/>
        <v>0</v>
      </c>
      <c r="AI99">
        <f t="shared" si="0"/>
        <v>0.54047999999999963</v>
      </c>
      <c r="AJ99">
        <f t="shared" si="0"/>
        <v>0</v>
      </c>
      <c r="AK99">
        <f t="shared" si="0"/>
        <v>9.688999999999999E-2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2.1997199999999992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151</v>
      </c>
      <c r="AC1" t="s">
        <v>201</v>
      </c>
      <c r="AD1" t="s">
        <v>202</v>
      </c>
      <c r="AE1" t="s">
        <v>204</v>
      </c>
      <c r="AF1" t="s">
        <v>203</v>
      </c>
      <c r="AG1" t="s">
        <v>205</v>
      </c>
      <c r="AH1" t="s">
        <v>206</v>
      </c>
      <c r="AI1" t="s">
        <v>207</v>
      </c>
      <c r="AJ1" t="s">
        <v>208</v>
      </c>
      <c r="AK1" t="s">
        <v>209</v>
      </c>
      <c r="AL1" t="s">
        <v>210</v>
      </c>
      <c r="AM1" t="s">
        <v>213</v>
      </c>
      <c r="AN1" t="s">
        <v>214</v>
      </c>
      <c r="AO1" t="s">
        <v>211</v>
      </c>
      <c r="AP1" t="s">
        <v>212</v>
      </c>
      <c r="AQ1" t="s">
        <v>347</v>
      </c>
      <c r="AR1" t="s">
        <v>348</v>
      </c>
      <c r="AS1" t="s">
        <v>350</v>
      </c>
      <c r="AT1" t="s">
        <v>453</v>
      </c>
      <c r="AU1" t="s">
        <v>452</v>
      </c>
      <c r="AV1" t="s">
        <v>419</v>
      </c>
      <c r="AW1" t="s">
        <v>425</v>
      </c>
      <c r="AX1" t="s">
        <v>429</v>
      </c>
    </row>
    <row r="2" spans="1:51">
      <c r="A2" s="216"/>
    </row>
    <row r="3" spans="1:51">
      <c r="A3" t="s">
        <v>45</v>
      </c>
      <c r="B3" s="196">
        <v>0</v>
      </c>
      <c r="C3" s="196">
        <v>0</v>
      </c>
      <c r="D3" s="196">
        <v>0</v>
      </c>
      <c r="E3" s="196">
        <v>0</v>
      </c>
      <c r="F3" s="196">
        <v>0</v>
      </c>
      <c r="G3" s="196">
        <v>0</v>
      </c>
      <c r="H3" s="196">
        <v>0</v>
      </c>
      <c r="I3" s="196">
        <v>0</v>
      </c>
      <c r="J3" s="196">
        <v>0</v>
      </c>
      <c r="K3" s="196">
        <v>3.72</v>
      </c>
      <c r="L3" s="196">
        <v>472.5</v>
      </c>
      <c r="M3" s="196">
        <v>1.01</v>
      </c>
      <c r="N3" s="196">
        <v>1.3</v>
      </c>
      <c r="O3" s="196">
        <v>0</v>
      </c>
      <c r="P3" s="196">
        <v>1.36</v>
      </c>
      <c r="Q3" s="196">
        <v>3.97</v>
      </c>
      <c r="R3" s="196">
        <v>11.08</v>
      </c>
      <c r="S3" s="196">
        <v>5.92</v>
      </c>
      <c r="T3" s="196">
        <v>0</v>
      </c>
      <c r="U3" s="196">
        <v>0.92</v>
      </c>
      <c r="V3" s="196">
        <v>3.8</v>
      </c>
      <c r="W3" s="196">
        <v>0.5</v>
      </c>
      <c r="X3" s="196">
        <v>1.63</v>
      </c>
      <c r="Y3" s="196">
        <v>0</v>
      </c>
      <c r="Z3" s="196">
        <v>42.92</v>
      </c>
      <c r="AA3" s="196">
        <v>14.2</v>
      </c>
      <c r="AB3" s="196">
        <v>0</v>
      </c>
      <c r="AC3" s="196">
        <v>1.26</v>
      </c>
      <c r="AD3" s="196">
        <v>8.9</v>
      </c>
      <c r="AE3" s="196">
        <v>0</v>
      </c>
      <c r="AF3" s="196">
        <v>0</v>
      </c>
      <c r="AG3" s="196">
        <v>51.09</v>
      </c>
      <c r="AH3" s="196">
        <v>0</v>
      </c>
      <c r="AI3" s="196">
        <v>14.46</v>
      </c>
      <c r="AJ3" s="196">
        <v>0</v>
      </c>
      <c r="AK3" s="196">
        <v>10.89</v>
      </c>
      <c r="AL3" s="196">
        <v>0</v>
      </c>
      <c r="AM3" s="196">
        <v>0</v>
      </c>
      <c r="AN3" s="196">
        <v>0</v>
      </c>
      <c r="AO3" s="196">
        <v>274.62</v>
      </c>
      <c r="AP3" s="196">
        <v>0</v>
      </c>
      <c r="AQ3" s="196">
        <v>0</v>
      </c>
      <c r="AR3" s="196">
        <v>9.5</v>
      </c>
      <c r="AS3" s="196">
        <v>21.59</v>
      </c>
      <c r="AT3" s="196">
        <v>28.24</v>
      </c>
      <c r="AU3" s="196">
        <v>0</v>
      </c>
      <c r="AV3" s="196">
        <v>0</v>
      </c>
      <c r="AW3" s="196">
        <v>0</v>
      </c>
      <c r="AX3" s="196">
        <v>0</v>
      </c>
      <c r="AY3" s="196">
        <v>0</v>
      </c>
    </row>
    <row r="4" spans="1:51">
      <c r="A4" t="s">
        <v>46</v>
      </c>
      <c r="B4" s="196">
        <v>0</v>
      </c>
      <c r="C4" s="196">
        <v>0</v>
      </c>
      <c r="D4" s="196">
        <v>0</v>
      </c>
      <c r="E4" s="196">
        <v>0</v>
      </c>
      <c r="F4" s="196">
        <v>0</v>
      </c>
      <c r="G4" s="196">
        <v>0</v>
      </c>
      <c r="H4" s="196">
        <v>0</v>
      </c>
      <c r="I4" s="196">
        <v>0</v>
      </c>
      <c r="J4" s="196">
        <v>0</v>
      </c>
      <c r="K4" s="196">
        <v>3.72</v>
      </c>
      <c r="L4" s="196">
        <v>472.5</v>
      </c>
      <c r="M4" s="196">
        <v>1.01</v>
      </c>
      <c r="N4" s="196">
        <v>1.3</v>
      </c>
      <c r="O4" s="196">
        <v>0</v>
      </c>
      <c r="P4" s="196">
        <v>1.36</v>
      </c>
      <c r="Q4" s="196">
        <v>3.97</v>
      </c>
      <c r="R4" s="196">
        <v>11.08</v>
      </c>
      <c r="S4" s="196">
        <v>5.92</v>
      </c>
      <c r="T4" s="196">
        <v>0</v>
      </c>
      <c r="U4" s="196">
        <v>0.92</v>
      </c>
      <c r="V4" s="196">
        <v>4.43</v>
      </c>
      <c r="W4" s="196">
        <v>0.5</v>
      </c>
      <c r="X4" s="196">
        <v>1.63</v>
      </c>
      <c r="Y4" s="196">
        <v>0</v>
      </c>
      <c r="Z4" s="196">
        <v>58.41</v>
      </c>
      <c r="AA4" s="196">
        <v>19.96</v>
      </c>
      <c r="AB4" s="196">
        <v>0</v>
      </c>
      <c r="AC4" s="196">
        <v>1.26</v>
      </c>
      <c r="AD4" s="196">
        <v>8.9</v>
      </c>
      <c r="AE4" s="196">
        <v>0</v>
      </c>
      <c r="AF4" s="196">
        <v>0</v>
      </c>
      <c r="AG4" s="196">
        <v>51.09</v>
      </c>
      <c r="AH4" s="196">
        <v>0</v>
      </c>
      <c r="AI4" s="196">
        <v>14.46</v>
      </c>
      <c r="AJ4" s="196">
        <v>0</v>
      </c>
      <c r="AK4" s="196">
        <v>10.89</v>
      </c>
      <c r="AL4" s="196">
        <v>0</v>
      </c>
      <c r="AM4" s="196">
        <v>0</v>
      </c>
      <c r="AN4" s="196">
        <v>0</v>
      </c>
      <c r="AO4" s="196">
        <v>274.62</v>
      </c>
      <c r="AP4" s="196">
        <v>0</v>
      </c>
      <c r="AQ4" s="196">
        <v>0</v>
      </c>
      <c r="AR4" s="196">
        <v>9.5</v>
      </c>
      <c r="AS4" s="196">
        <v>21.59</v>
      </c>
      <c r="AT4" s="196">
        <v>28.24</v>
      </c>
      <c r="AU4" s="196">
        <v>0</v>
      </c>
      <c r="AV4" s="196">
        <v>0</v>
      </c>
      <c r="AW4" s="196">
        <v>0</v>
      </c>
      <c r="AX4" s="196">
        <v>0</v>
      </c>
      <c r="AY4" s="196">
        <v>0</v>
      </c>
    </row>
    <row r="5" spans="1:51">
      <c r="A5" t="s">
        <v>47</v>
      </c>
      <c r="B5" s="196">
        <v>0</v>
      </c>
      <c r="C5" s="196">
        <v>0</v>
      </c>
      <c r="D5" s="196">
        <v>0</v>
      </c>
      <c r="E5" s="196">
        <v>0</v>
      </c>
      <c r="F5" s="196">
        <v>0</v>
      </c>
      <c r="G5" s="196">
        <v>0</v>
      </c>
      <c r="H5" s="196">
        <v>0</v>
      </c>
      <c r="I5" s="196">
        <v>0</v>
      </c>
      <c r="J5" s="196">
        <v>0</v>
      </c>
      <c r="K5" s="196">
        <v>3.72</v>
      </c>
      <c r="L5" s="196">
        <v>472.5</v>
      </c>
      <c r="M5" s="196">
        <v>1.01</v>
      </c>
      <c r="N5" s="196">
        <v>1.3</v>
      </c>
      <c r="O5" s="196">
        <v>0</v>
      </c>
      <c r="P5" s="196">
        <v>1.36</v>
      </c>
      <c r="Q5" s="196">
        <v>3.97</v>
      </c>
      <c r="R5" s="196">
        <v>11.08</v>
      </c>
      <c r="S5" s="196">
        <v>5.92</v>
      </c>
      <c r="T5" s="196">
        <v>0</v>
      </c>
      <c r="U5" s="196">
        <v>0.92</v>
      </c>
      <c r="V5" s="196">
        <v>4.43</v>
      </c>
      <c r="W5" s="196">
        <v>0.5</v>
      </c>
      <c r="X5" s="196">
        <v>1.63</v>
      </c>
      <c r="Y5" s="196">
        <v>0</v>
      </c>
      <c r="Z5" s="196">
        <v>58.41</v>
      </c>
      <c r="AA5" s="196">
        <v>19.96</v>
      </c>
      <c r="AB5" s="196">
        <v>0</v>
      </c>
      <c r="AC5" s="196">
        <v>1.26</v>
      </c>
      <c r="AD5" s="196">
        <v>8.9</v>
      </c>
      <c r="AE5" s="196">
        <v>0</v>
      </c>
      <c r="AF5" s="196">
        <v>0</v>
      </c>
      <c r="AG5" s="196">
        <v>51.09</v>
      </c>
      <c r="AH5" s="196">
        <v>0</v>
      </c>
      <c r="AI5" s="196">
        <v>14.46</v>
      </c>
      <c r="AJ5" s="196">
        <v>0</v>
      </c>
      <c r="AK5" s="196">
        <v>10.89</v>
      </c>
      <c r="AL5" s="196">
        <v>0</v>
      </c>
      <c r="AM5" s="196">
        <v>0</v>
      </c>
      <c r="AN5" s="196">
        <v>0</v>
      </c>
      <c r="AO5" s="196">
        <v>274.62</v>
      </c>
      <c r="AP5" s="196">
        <v>0</v>
      </c>
      <c r="AQ5" s="196">
        <v>0</v>
      </c>
      <c r="AR5" s="196">
        <v>9.5</v>
      </c>
      <c r="AS5" s="196">
        <v>21.59</v>
      </c>
      <c r="AT5" s="196">
        <v>28.24</v>
      </c>
      <c r="AU5" s="196">
        <v>0</v>
      </c>
      <c r="AV5" s="196">
        <v>0</v>
      </c>
      <c r="AW5" s="196">
        <v>0</v>
      </c>
      <c r="AX5" s="196">
        <v>0</v>
      </c>
      <c r="AY5" s="196">
        <v>0</v>
      </c>
    </row>
    <row r="6" spans="1:51">
      <c r="A6" t="s">
        <v>48</v>
      </c>
      <c r="B6" s="196">
        <v>0</v>
      </c>
      <c r="C6" s="196">
        <v>0</v>
      </c>
      <c r="D6" s="196">
        <v>0</v>
      </c>
      <c r="E6" s="196">
        <v>0</v>
      </c>
      <c r="F6" s="196">
        <v>0</v>
      </c>
      <c r="G6" s="196">
        <v>0</v>
      </c>
      <c r="H6" s="196">
        <v>0</v>
      </c>
      <c r="I6" s="196">
        <v>0</v>
      </c>
      <c r="J6" s="196">
        <v>0</v>
      </c>
      <c r="K6" s="196">
        <v>3.72</v>
      </c>
      <c r="L6" s="196">
        <v>472.5</v>
      </c>
      <c r="M6" s="196">
        <v>1.01</v>
      </c>
      <c r="N6" s="196">
        <v>1.3</v>
      </c>
      <c r="O6" s="196">
        <v>0</v>
      </c>
      <c r="P6" s="196">
        <v>1.36</v>
      </c>
      <c r="Q6" s="196">
        <v>3.97</v>
      </c>
      <c r="R6" s="196">
        <v>11.08</v>
      </c>
      <c r="S6" s="196">
        <v>5.92</v>
      </c>
      <c r="T6" s="196">
        <v>0</v>
      </c>
      <c r="U6" s="196">
        <v>0.92</v>
      </c>
      <c r="V6" s="196">
        <v>4.43</v>
      </c>
      <c r="W6" s="196">
        <v>0.5</v>
      </c>
      <c r="X6" s="196">
        <v>1.63</v>
      </c>
      <c r="Y6" s="196">
        <v>0</v>
      </c>
      <c r="Z6" s="196">
        <v>58.41</v>
      </c>
      <c r="AA6" s="196">
        <v>19.96</v>
      </c>
      <c r="AB6" s="196">
        <v>0</v>
      </c>
      <c r="AC6" s="196">
        <v>1.26</v>
      </c>
      <c r="AD6" s="196">
        <v>8.9</v>
      </c>
      <c r="AE6" s="196">
        <v>0</v>
      </c>
      <c r="AF6" s="196">
        <v>0</v>
      </c>
      <c r="AG6" s="196">
        <v>51.09</v>
      </c>
      <c r="AH6" s="196">
        <v>0</v>
      </c>
      <c r="AI6" s="196">
        <v>14.46</v>
      </c>
      <c r="AJ6" s="196">
        <v>0</v>
      </c>
      <c r="AK6" s="196">
        <v>10.89</v>
      </c>
      <c r="AL6" s="196">
        <v>0</v>
      </c>
      <c r="AM6" s="196">
        <v>0</v>
      </c>
      <c r="AN6" s="196">
        <v>0</v>
      </c>
      <c r="AO6" s="196">
        <v>274.62</v>
      </c>
      <c r="AP6" s="196">
        <v>0</v>
      </c>
      <c r="AQ6" s="196">
        <v>0</v>
      </c>
      <c r="AR6" s="196">
        <v>9.5</v>
      </c>
      <c r="AS6" s="196">
        <v>21.59</v>
      </c>
      <c r="AT6" s="196">
        <v>28.24</v>
      </c>
      <c r="AU6" s="196">
        <v>0</v>
      </c>
      <c r="AV6" s="196">
        <v>0</v>
      </c>
      <c r="AW6" s="196">
        <v>0</v>
      </c>
      <c r="AX6" s="196">
        <v>0</v>
      </c>
      <c r="AY6" s="196">
        <v>0</v>
      </c>
    </row>
    <row r="7" spans="1:51">
      <c r="A7" t="s">
        <v>49</v>
      </c>
      <c r="B7" s="196">
        <v>0</v>
      </c>
      <c r="C7" s="196">
        <v>0</v>
      </c>
      <c r="D7" s="196">
        <v>0</v>
      </c>
      <c r="E7" s="196">
        <v>0</v>
      </c>
      <c r="F7" s="196">
        <v>0</v>
      </c>
      <c r="G7" s="196">
        <v>0</v>
      </c>
      <c r="H7" s="196">
        <v>0</v>
      </c>
      <c r="I7" s="196">
        <v>0</v>
      </c>
      <c r="J7" s="196">
        <v>0</v>
      </c>
      <c r="K7" s="196">
        <v>3.72</v>
      </c>
      <c r="L7" s="196">
        <v>472.5</v>
      </c>
      <c r="M7" s="196">
        <v>1.01</v>
      </c>
      <c r="N7" s="196">
        <v>1.3</v>
      </c>
      <c r="O7" s="196">
        <v>0</v>
      </c>
      <c r="P7" s="196">
        <v>1.36</v>
      </c>
      <c r="Q7" s="196">
        <v>3.97</v>
      </c>
      <c r="R7" s="196">
        <v>11.08</v>
      </c>
      <c r="S7" s="196">
        <v>5.92</v>
      </c>
      <c r="T7" s="196">
        <v>0</v>
      </c>
      <c r="U7" s="196">
        <v>0.92</v>
      </c>
      <c r="V7" s="196">
        <v>4.43</v>
      </c>
      <c r="W7" s="196">
        <v>0.5</v>
      </c>
      <c r="X7" s="196">
        <v>1.63</v>
      </c>
      <c r="Y7" s="196">
        <v>0</v>
      </c>
      <c r="Z7" s="196">
        <v>58.41</v>
      </c>
      <c r="AA7" s="196">
        <v>19.96</v>
      </c>
      <c r="AB7" s="196">
        <v>0</v>
      </c>
      <c r="AC7" s="196">
        <v>1.26</v>
      </c>
      <c r="AD7" s="196">
        <v>8.9</v>
      </c>
      <c r="AE7" s="196">
        <v>0</v>
      </c>
      <c r="AF7" s="196">
        <v>0</v>
      </c>
      <c r="AG7" s="196">
        <v>51.09</v>
      </c>
      <c r="AH7" s="196">
        <v>0</v>
      </c>
      <c r="AI7" s="196">
        <v>14.46</v>
      </c>
      <c r="AJ7" s="196">
        <v>0</v>
      </c>
      <c r="AK7" s="196">
        <v>10.89</v>
      </c>
      <c r="AL7" s="196">
        <v>0</v>
      </c>
      <c r="AM7" s="196">
        <v>0</v>
      </c>
      <c r="AN7" s="196">
        <v>0</v>
      </c>
      <c r="AO7" s="196">
        <v>274.62</v>
      </c>
      <c r="AP7" s="196">
        <v>0</v>
      </c>
      <c r="AQ7" s="196">
        <v>0</v>
      </c>
      <c r="AR7" s="196">
        <v>9.5</v>
      </c>
      <c r="AS7" s="196">
        <v>21.59</v>
      </c>
      <c r="AT7" s="196">
        <v>28.24</v>
      </c>
      <c r="AU7" s="196">
        <v>0</v>
      </c>
      <c r="AV7" s="196">
        <v>0</v>
      </c>
      <c r="AW7" s="196">
        <v>0</v>
      </c>
      <c r="AX7" s="196">
        <v>0</v>
      </c>
      <c r="AY7" s="196">
        <v>0</v>
      </c>
    </row>
    <row r="8" spans="1:51">
      <c r="A8" t="s">
        <v>50</v>
      </c>
      <c r="B8" s="196">
        <v>0</v>
      </c>
      <c r="C8" s="196">
        <v>0</v>
      </c>
      <c r="D8" s="196">
        <v>0</v>
      </c>
      <c r="E8" s="196">
        <v>0</v>
      </c>
      <c r="F8" s="196">
        <v>0</v>
      </c>
      <c r="G8" s="196">
        <v>0</v>
      </c>
      <c r="H8" s="196">
        <v>0</v>
      </c>
      <c r="I8" s="196">
        <v>0</v>
      </c>
      <c r="J8" s="196">
        <v>0</v>
      </c>
      <c r="K8" s="196">
        <v>3.72</v>
      </c>
      <c r="L8" s="196">
        <v>472.5</v>
      </c>
      <c r="M8" s="196">
        <v>1.01</v>
      </c>
      <c r="N8" s="196">
        <v>1.3</v>
      </c>
      <c r="O8" s="196">
        <v>0</v>
      </c>
      <c r="P8" s="196">
        <v>1.36</v>
      </c>
      <c r="Q8" s="196">
        <v>3.97</v>
      </c>
      <c r="R8" s="196">
        <v>11.08</v>
      </c>
      <c r="S8" s="196">
        <v>5.92</v>
      </c>
      <c r="T8" s="196">
        <v>0</v>
      </c>
      <c r="U8" s="196">
        <v>0.92</v>
      </c>
      <c r="V8" s="196">
        <v>4.43</v>
      </c>
      <c r="W8" s="196">
        <v>0.5</v>
      </c>
      <c r="X8" s="196">
        <v>1.63</v>
      </c>
      <c r="Y8" s="196">
        <v>0</v>
      </c>
      <c r="Z8" s="196">
        <v>58.41</v>
      </c>
      <c r="AA8" s="196">
        <v>19.96</v>
      </c>
      <c r="AB8" s="196">
        <v>0</v>
      </c>
      <c r="AC8" s="196">
        <v>1.26</v>
      </c>
      <c r="AD8" s="196">
        <v>8.9</v>
      </c>
      <c r="AE8" s="196">
        <v>0</v>
      </c>
      <c r="AF8" s="196">
        <v>0</v>
      </c>
      <c r="AG8" s="196">
        <v>51.09</v>
      </c>
      <c r="AH8" s="196">
        <v>0</v>
      </c>
      <c r="AI8" s="196">
        <v>14.46</v>
      </c>
      <c r="AJ8" s="196">
        <v>0</v>
      </c>
      <c r="AK8" s="196">
        <v>10.89</v>
      </c>
      <c r="AL8" s="196">
        <v>0</v>
      </c>
      <c r="AM8" s="196">
        <v>0</v>
      </c>
      <c r="AN8" s="196">
        <v>0</v>
      </c>
      <c r="AO8" s="196">
        <v>274.62</v>
      </c>
      <c r="AP8" s="196">
        <v>0</v>
      </c>
      <c r="AQ8" s="196">
        <v>0</v>
      </c>
      <c r="AR8" s="196">
        <v>9.5</v>
      </c>
      <c r="AS8" s="196">
        <v>21.59</v>
      </c>
      <c r="AT8" s="196">
        <v>28.24</v>
      </c>
      <c r="AU8" s="196">
        <v>0</v>
      </c>
      <c r="AV8" s="196">
        <v>0</v>
      </c>
      <c r="AW8" s="196">
        <v>0</v>
      </c>
      <c r="AX8" s="196">
        <v>0</v>
      </c>
      <c r="AY8" s="196">
        <v>0</v>
      </c>
    </row>
    <row r="9" spans="1:51">
      <c r="A9" t="s">
        <v>51</v>
      </c>
      <c r="B9" s="196">
        <v>0</v>
      </c>
      <c r="C9" s="196">
        <v>0</v>
      </c>
      <c r="D9" s="196">
        <v>0</v>
      </c>
      <c r="E9" s="196">
        <v>0</v>
      </c>
      <c r="F9" s="196">
        <v>0</v>
      </c>
      <c r="G9" s="196">
        <v>0</v>
      </c>
      <c r="H9" s="196">
        <v>0</v>
      </c>
      <c r="I9" s="196">
        <v>0</v>
      </c>
      <c r="J9" s="196">
        <v>0</v>
      </c>
      <c r="K9" s="196">
        <v>3.72</v>
      </c>
      <c r="L9" s="196">
        <v>472.5</v>
      </c>
      <c r="M9" s="196">
        <v>1.01</v>
      </c>
      <c r="N9" s="196">
        <v>1.3</v>
      </c>
      <c r="O9" s="196">
        <v>0</v>
      </c>
      <c r="P9" s="196">
        <v>1.36</v>
      </c>
      <c r="Q9" s="196">
        <v>3.97</v>
      </c>
      <c r="R9" s="196">
        <v>11.08</v>
      </c>
      <c r="S9" s="196">
        <v>5.92</v>
      </c>
      <c r="T9" s="196">
        <v>0</v>
      </c>
      <c r="U9" s="196">
        <v>0.92</v>
      </c>
      <c r="V9" s="196">
        <v>4.43</v>
      </c>
      <c r="W9" s="196">
        <v>0.5</v>
      </c>
      <c r="X9" s="196">
        <v>1.63</v>
      </c>
      <c r="Y9" s="196">
        <v>0</v>
      </c>
      <c r="Z9" s="196">
        <v>58.41</v>
      </c>
      <c r="AA9" s="196">
        <v>19.96</v>
      </c>
      <c r="AB9" s="196">
        <v>0</v>
      </c>
      <c r="AC9" s="196">
        <v>1.46</v>
      </c>
      <c r="AD9" s="196">
        <v>8.9</v>
      </c>
      <c r="AE9" s="196">
        <v>0</v>
      </c>
      <c r="AF9" s="196">
        <v>0</v>
      </c>
      <c r="AG9" s="196">
        <v>51.09</v>
      </c>
      <c r="AH9" s="196">
        <v>0</v>
      </c>
      <c r="AI9" s="196">
        <v>14.46</v>
      </c>
      <c r="AJ9" s="196">
        <v>0</v>
      </c>
      <c r="AK9" s="196">
        <v>10.89</v>
      </c>
      <c r="AL9" s="196">
        <v>0</v>
      </c>
      <c r="AM9" s="196">
        <v>0</v>
      </c>
      <c r="AN9" s="196">
        <v>0</v>
      </c>
      <c r="AO9" s="196">
        <v>274.62</v>
      </c>
      <c r="AP9" s="196">
        <v>0</v>
      </c>
      <c r="AQ9" s="196">
        <v>0</v>
      </c>
      <c r="AR9" s="196">
        <v>9.5</v>
      </c>
      <c r="AS9" s="196">
        <v>21.59</v>
      </c>
      <c r="AT9" s="196">
        <v>28.24</v>
      </c>
      <c r="AU9" s="196">
        <v>0</v>
      </c>
      <c r="AV9" s="196">
        <v>0</v>
      </c>
      <c r="AW9" s="196">
        <v>0</v>
      </c>
      <c r="AX9" s="196">
        <v>0</v>
      </c>
      <c r="AY9" s="196">
        <v>0</v>
      </c>
    </row>
    <row r="10" spans="1:51">
      <c r="A10" t="s">
        <v>52</v>
      </c>
      <c r="B10" s="196">
        <v>0</v>
      </c>
      <c r="C10" s="196">
        <v>0</v>
      </c>
      <c r="D10" s="196">
        <v>0</v>
      </c>
      <c r="E10" s="196">
        <v>0</v>
      </c>
      <c r="F10" s="196">
        <v>0</v>
      </c>
      <c r="G10" s="196">
        <v>0</v>
      </c>
      <c r="H10" s="196">
        <v>0</v>
      </c>
      <c r="I10" s="196">
        <v>0</v>
      </c>
      <c r="J10" s="196">
        <v>0</v>
      </c>
      <c r="K10" s="196">
        <v>3.72</v>
      </c>
      <c r="L10" s="196">
        <v>472.5</v>
      </c>
      <c r="M10" s="196">
        <v>1.01</v>
      </c>
      <c r="N10" s="196">
        <v>1.3</v>
      </c>
      <c r="O10" s="196">
        <v>0</v>
      </c>
      <c r="P10" s="196">
        <v>1.36</v>
      </c>
      <c r="Q10" s="196">
        <v>3.97</v>
      </c>
      <c r="R10" s="196">
        <v>11.08</v>
      </c>
      <c r="S10" s="196">
        <v>5.92</v>
      </c>
      <c r="T10" s="196">
        <v>0</v>
      </c>
      <c r="U10" s="196">
        <v>0.92</v>
      </c>
      <c r="V10" s="196">
        <v>4.43</v>
      </c>
      <c r="W10" s="196">
        <v>11.94</v>
      </c>
      <c r="X10" s="196">
        <v>35.619999999999997</v>
      </c>
      <c r="Y10" s="196">
        <v>0</v>
      </c>
      <c r="Z10" s="196">
        <v>58.41</v>
      </c>
      <c r="AA10" s="196">
        <v>19.96</v>
      </c>
      <c r="AB10" s="196">
        <v>0</v>
      </c>
      <c r="AC10" s="196">
        <v>1.46</v>
      </c>
      <c r="AD10" s="196">
        <v>8.9</v>
      </c>
      <c r="AE10" s="196">
        <v>0</v>
      </c>
      <c r="AF10" s="196">
        <v>0</v>
      </c>
      <c r="AG10" s="196">
        <v>51.09</v>
      </c>
      <c r="AH10" s="196">
        <v>0</v>
      </c>
      <c r="AI10" s="196">
        <v>14.46</v>
      </c>
      <c r="AJ10" s="196">
        <v>0</v>
      </c>
      <c r="AK10" s="196">
        <v>10.89</v>
      </c>
      <c r="AL10" s="196">
        <v>0</v>
      </c>
      <c r="AM10" s="196">
        <v>0</v>
      </c>
      <c r="AN10" s="196">
        <v>0</v>
      </c>
      <c r="AO10" s="196">
        <v>274.62</v>
      </c>
      <c r="AP10" s="196">
        <v>0</v>
      </c>
      <c r="AQ10" s="196">
        <v>0</v>
      </c>
      <c r="AR10" s="196">
        <v>9.5</v>
      </c>
      <c r="AS10" s="196">
        <v>21.59</v>
      </c>
      <c r="AT10" s="196">
        <v>28.24</v>
      </c>
      <c r="AU10" s="196">
        <v>0</v>
      </c>
      <c r="AV10" s="196">
        <v>0</v>
      </c>
      <c r="AW10" s="196">
        <v>0</v>
      </c>
      <c r="AX10" s="196">
        <v>0</v>
      </c>
      <c r="AY10" s="196">
        <v>0</v>
      </c>
    </row>
    <row r="11" spans="1:51">
      <c r="A11" t="s">
        <v>53</v>
      </c>
      <c r="B11" s="196">
        <v>0</v>
      </c>
      <c r="C11" s="196">
        <v>0</v>
      </c>
      <c r="D11" s="196">
        <v>0</v>
      </c>
      <c r="E11" s="196">
        <v>0</v>
      </c>
      <c r="F11" s="196">
        <v>0</v>
      </c>
      <c r="G11" s="196">
        <v>0</v>
      </c>
      <c r="H11" s="196">
        <v>0</v>
      </c>
      <c r="I11" s="196">
        <v>0</v>
      </c>
      <c r="J11" s="196">
        <v>0</v>
      </c>
      <c r="K11" s="196">
        <v>3.72</v>
      </c>
      <c r="L11" s="196">
        <v>472.5</v>
      </c>
      <c r="M11" s="196">
        <v>1.01</v>
      </c>
      <c r="N11" s="196">
        <v>1.3</v>
      </c>
      <c r="O11" s="196">
        <v>0</v>
      </c>
      <c r="P11" s="196">
        <v>1.36</v>
      </c>
      <c r="Q11" s="196">
        <v>3.97</v>
      </c>
      <c r="R11" s="196">
        <v>11.08</v>
      </c>
      <c r="S11" s="196">
        <v>5.92</v>
      </c>
      <c r="T11" s="196">
        <v>0</v>
      </c>
      <c r="U11" s="196">
        <v>0.92</v>
      </c>
      <c r="V11" s="196">
        <v>4.43</v>
      </c>
      <c r="W11" s="196">
        <v>11.94</v>
      </c>
      <c r="X11" s="196">
        <v>35.619999999999997</v>
      </c>
      <c r="Y11" s="196">
        <v>0</v>
      </c>
      <c r="Z11" s="196">
        <v>58.41</v>
      </c>
      <c r="AA11" s="196">
        <v>19.96</v>
      </c>
      <c r="AB11" s="196">
        <v>0</v>
      </c>
      <c r="AC11" s="196">
        <v>1.46</v>
      </c>
      <c r="AD11" s="196">
        <v>8.9</v>
      </c>
      <c r="AE11" s="196">
        <v>0</v>
      </c>
      <c r="AF11" s="196">
        <v>0</v>
      </c>
      <c r="AG11" s="196">
        <v>51.09</v>
      </c>
      <c r="AH11" s="196">
        <v>0</v>
      </c>
      <c r="AI11" s="196">
        <v>14.46</v>
      </c>
      <c r="AJ11" s="196">
        <v>0</v>
      </c>
      <c r="AK11" s="196">
        <v>10.89</v>
      </c>
      <c r="AL11" s="196">
        <v>0</v>
      </c>
      <c r="AM11" s="196">
        <v>0</v>
      </c>
      <c r="AN11" s="196">
        <v>0</v>
      </c>
      <c r="AO11" s="196">
        <v>274.62</v>
      </c>
      <c r="AP11" s="196">
        <v>0</v>
      </c>
      <c r="AQ11" s="196">
        <v>0</v>
      </c>
      <c r="AR11" s="196">
        <v>9.5</v>
      </c>
      <c r="AS11" s="196">
        <v>21.59</v>
      </c>
      <c r="AT11" s="196">
        <v>28.24</v>
      </c>
      <c r="AU11" s="196">
        <v>0</v>
      </c>
      <c r="AV11" s="196">
        <v>0</v>
      </c>
      <c r="AW11" s="196">
        <v>0</v>
      </c>
      <c r="AX11" s="196">
        <v>0</v>
      </c>
      <c r="AY11" s="196">
        <v>0</v>
      </c>
    </row>
    <row r="12" spans="1:51">
      <c r="A12" t="s">
        <v>54</v>
      </c>
      <c r="B12" s="196">
        <v>0</v>
      </c>
      <c r="C12" s="196">
        <v>0</v>
      </c>
      <c r="D12" s="196">
        <v>0</v>
      </c>
      <c r="E12" s="196">
        <v>0</v>
      </c>
      <c r="F12" s="196">
        <v>0</v>
      </c>
      <c r="G12" s="196">
        <v>0</v>
      </c>
      <c r="H12" s="196">
        <v>0</v>
      </c>
      <c r="I12" s="196">
        <v>0</v>
      </c>
      <c r="J12" s="196">
        <v>0</v>
      </c>
      <c r="K12" s="196">
        <v>3.72</v>
      </c>
      <c r="L12" s="196">
        <v>472.5</v>
      </c>
      <c r="M12" s="196">
        <v>1.01</v>
      </c>
      <c r="N12" s="196">
        <v>1.3</v>
      </c>
      <c r="O12" s="196">
        <v>0</v>
      </c>
      <c r="P12" s="196">
        <v>1.36</v>
      </c>
      <c r="Q12" s="196">
        <v>3.97</v>
      </c>
      <c r="R12" s="196">
        <v>11.08</v>
      </c>
      <c r="S12" s="196">
        <v>5.92</v>
      </c>
      <c r="T12" s="196">
        <v>0</v>
      </c>
      <c r="U12" s="196">
        <v>0.92</v>
      </c>
      <c r="V12" s="196">
        <v>4.43</v>
      </c>
      <c r="W12" s="196">
        <v>11.94</v>
      </c>
      <c r="X12" s="196">
        <v>35.619999999999997</v>
      </c>
      <c r="Y12" s="196">
        <v>0</v>
      </c>
      <c r="Z12" s="196">
        <v>58.41</v>
      </c>
      <c r="AA12" s="196">
        <v>19.96</v>
      </c>
      <c r="AB12" s="196">
        <v>0</v>
      </c>
      <c r="AC12" s="196">
        <v>1.46</v>
      </c>
      <c r="AD12" s="196">
        <v>8.9</v>
      </c>
      <c r="AE12" s="196">
        <v>0</v>
      </c>
      <c r="AF12" s="196">
        <v>0</v>
      </c>
      <c r="AG12" s="196">
        <v>51.09</v>
      </c>
      <c r="AH12" s="196">
        <v>0</v>
      </c>
      <c r="AI12" s="196">
        <v>14.46</v>
      </c>
      <c r="AJ12" s="196">
        <v>0</v>
      </c>
      <c r="AK12" s="196">
        <v>10.89</v>
      </c>
      <c r="AL12" s="196">
        <v>0</v>
      </c>
      <c r="AM12" s="196">
        <v>0</v>
      </c>
      <c r="AN12" s="196">
        <v>0</v>
      </c>
      <c r="AO12" s="196">
        <v>274.62</v>
      </c>
      <c r="AP12" s="196">
        <v>0</v>
      </c>
      <c r="AQ12" s="196">
        <v>0</v>
      </c>
      <c r="AR12" s="196">
        <v>9.5</v>
      </c>
      <c r="AS12" s="196">
        <v>21.59</v>
      </c>
      <c r="AT12" s="196">
        <v>28.24</v>
      </c>
      <c r="AU12" s="196">
        <v>0</v>
      </c>
      <c r="AV12" s="196">
        <v>0</v>
      </c>
      <c r="AW12" s="196">
        <v>0</v>
      </c>
      <c r="AX12" s="196">
        <v>0</v>
      </c>
      <c r="AY12" s="196">
        <v>0</v>
      </c>
    </row>
    <row r="13" spans="1:51">
      <c r="A13" t="s">
        <v>55</v>
      </c>
      <c r="B13" s="196">
        <v>0</v>
      </c>
      <c r="C13" s="196">
        <v>0</v>
      </c>
      <c r="D13" s="196">
        <v>0</v>
      </c>
      <c r="E13" s="196">
        <v>0</v>
      </c>
      <c r="F13" s="196">
        <v>0</v>
      </c>
      <c r="G13" s="196">
        <v>0</v>
      </c>
      <c r="H13" s="196">
        <v>0</v>
      </c>
      <c r="I13" s="196">
        <v>0</v>
      </c>
      <c r="J13" s="196">
        <v>0</v>
      </c>
      <c r="K13" s="196">
        <v>3.72</v>
      </c>
      <c r="L13" s="196">
        <v>472.5</v>
      </c>
      <c r="M13" s="196">
        <v>1.01</v>
      </c>
      <c r="N13" s="196">
        <v>1.3</v>
      </c>
      <c r="O13" s="196">
        <v>0</v>
      </c>
      <c r="P13" s="196">
        <v>1.36</v>
      </c>
      <c r="Q13" s="196">
        <v>3.97</v>
      </c>
      <c r="R13" s="196">
        <v>11.08</v>
      </c>
      <c r="S13" s="196">
        <v>5.92</v>
      </c>
      <c r="T13" s="196">
        <v>0</v>
      </c>
      <c r="U13" s="196">
        <v>0.92</v>
      </c>
      <c r="V13" s="196">
        <v>4.43</v>
      </c>
      <c r="W13" s="196">
        <v>11.94</v>
      </c>
      <c r="X13" s="196">
        <v>35.4</v>
      </c>
      <c r="Y13" s="196">
        <v>0</v>
      </c>
      <c r="Z13" s="196">
        <v>58.41</v>
      </c>
      <c r="AA13" s="196">
        <v>19.96</v>
      </c>
      <c r="AB13" s="196">
        <v>0</v>
      </c>
      <c r="AC13" s="196">
        <v>1.46</v>
      </c>
      <c r="AD13" s="196">
        <v>8.9</v>
      </c>
      <c r="AE13" s="196">
        <v>0</v>
      </c>
      <c r="AF13" s="196">
        <v>0</v>
      </c>
      <c r="AG13" s="196">
        <v>51.09</v>
      </c>
      <c r="AH13" s="196">
        <v>0</v>
      </c>
      <c r="AI13" s="196">
        <v>14.46</v>
      </c>
      <c r="AJ13" s="196">
        <v>0</v>
      </c>
      <c r="AK13" s="196">
        <v>10.89</v>
      </c>
      <c r="AL13" s="196">
        <v>0</v>
      </c>
      <c r="AM13" s="196">
        <v>0</v>
      </c>
      <c r="AN13" s="196">
        <v>0</v>
      </c>
      <c r="AO13" s="196">
        <v>274.62</v>
      </c>
      <c r="AP13" s="196">
        <v>0</v>
      </c>
      <c r="AQ13" s="196">
        <v>0</v>
      </c>
      <c r="AR13" s="196">
        <v>9.5</v>
      </c>
      <c r="AS13" s="196">
        <v>21.59</v>
      </c>
      <c r="AT13" s="196">
        <v>28.24</v>
      </c>
      <c r="AU13" s="196">
        <v>0</v>
      </c>
      <c r="AV13" s="196">
        <v>0</v>
      </c>
      <c r="AW13" s="196">
        <v>0</v>
      </c>
      <c r="AX13" s="196">
        <v>0</v>
      </c>
      <c r="AY13" s="196">
        <v>0</v>
      </c>
    </row>
    <row r="14" spans="1:51">
      <c r="A14" t="s">
        <v>56</v>
      </c>
      <c r="B14" s="196">
        <v>0</v>
      </c>
      <c r="C14" s="196">
        <v>0</v>
      </c>
      <c r="D14" s="196">
        <v>0</v>
      </c>
      <c r="E14" s="196">
        <v>0</v>
      </c>
      <c r="F14" s="196">
        <v>0</v>
      </c>
      <c r="G14" s="196">
        <v>0</v>
      </c>
      <c r="H14" s="196">
        <v>0</v>
      </c>
      <c r="I14" s="196">
        <v>0</v>
      </c>
      <c r="J14" s="196">
        <v>0</v>
      </c>
      <c r="K14" s="196">
        <v>3.72</v>
      </c>
      <c r="L14" s="196">
        <v>472.5</v>
      </c>
      <c r="M14" s="196">
        <v>1.01</v>
      </c>
      <c r="N14" s="196">
        <v>1.3</v>
      </c>
      <c r="O14" s="196">
        <v>0</v>
      </c>
      <c r="P14" s="196">
        <v>1.36</v>
      </c>
      <c r="Q14" s="196">
        <v>3.97</v>
      </c>
      <c r="R14" s="196">
        <v>11.08</v>
      </c>
      <c r="S14" s="196">
        <v>5.92</v>
      </c>
      <c r="T14" s="196">
        <v>0</v>
      </c>
      <c r="U14" s="196">
        <v>0.92</v>
      </c>
      <c r="V14" s="196">
        <v>4.43</v>
      </c>
      <c r="W14" s="196">
        <v>11.94</v>
      </c>
      <c r="X14" s="196">
        <v>35.619999999999997</v>
      </c>
      <c r="Y14" s="196">
        <v>0</v>
      </c>
      <c r="Z14" s="196">
        <v>58.41</v>
      </c>
      <c r="AA14" s="196">
        <v>19.96</v>
      </c>
      <c r="AB14" s="196">
        <v>0</v>
      </c>
      <c r="AC14" s="196">
        <v>1.46</v>
      </c>
      <c r="AD14" s="196">
        <v>8.9</v>
      </c>
      <c r="AE14" s="196">
        <v>0</v>
      </c>
      <c r="AF14" s="196">
        <v>0</v>
      </c>
      <c r="AG14" s="196">
        <v>51.09</v>
      </c>
      <c r="AH14" s="196">
        <v>0</v>
      </c>
      <c r="AI14" s="196">
        <v>14.46</v>
      </c>
      <c r="AJ14" s="196">
        <v>0</v>
      </c>
      <c r="AK14" s="196">
        <v>10.89</v>
      </c>
      <c r="AL14" s="196">
        <v>0</v>
      </c>
      <c r="AM14" s="196">
        <v>0</v>
      </c>
      <c r="AN14" s="196">
        <v>0</v>
      </c>
      <c r="AO14" s="196">
        <v>274.62</v>
      </c>
      <c r="AP14" s="196">
        <v>0</v>
      </c>
      <c r="AQ14" s="196">
        <v>0</v>
      </c>
      <c r="AR14" s="196">
        <v>9.5</v>
      </c>
      <c r="AS14" s="196">
        <v>21.59</v>
      </c>
      <c r="AT14" s="196">
        <v>28.24</v>
      </c>
      <c r="AU14" s="196">
        <v>0</v>
      </c>
      <c r="AV14" s="196">
        <v>0</v>
      </c>
      <c r="AW14" s="196">
        <v>0</v>
      </c>
      <c r="AX14" s="196">
        <v>0</v>
      </c>
      <c r="AY14" s="196">
        <v>0</v>
      </c>
    </row>
    <row r="15" spans="1:51">
      <c r="A15" t="s">
        <v>57</v>
      </c>
      <c r="B15" s="196">
        <v>0</v>
      </c>
      <c r="C15" s="196">
        <v>0</v>
      </c>
      <c r="D15" s="196">
        <v>0</v>
      </c>
      <c r="E15" s="196">
        <v>0</v>
      </c>
      <c r="F15" s="196">
        <v>0</v>
      </c>
      <c r="G15" s="196">
        <v>0</v>
      </c>
      <c r="H15" s="196">
        <v>0</v>
      </c>
      <c r="I15" s="196">
        <v>0</v>
      </c>
      <c r="J15" s="196">
        <v>0</v>
      </c>
      <c r="K15" s="196">
        <v>3.72</v>
      </c>
      <c r="L15" s="196">
        <v>472.5</v>
      </c>
      <c r="M15" s="196">
        <v>1.01</v>
      </c>
      <c r="N15" s="196">
        <v>1.3</v>
      </c>
      <c r="O15" s="196">
        <v>0</v>
      </c>
      <c r="P15" s="196">
        <v>1.36</v>
      </c>
      <c r="Q15" s="196">
        <v>3.97</v>
      </c>
      <c r="R15" s="196">
        <v>11.08</v>
      </c>
      <c r="S15" s="196">
        <v>5.92</v>
      </c>
      <c r="T15" s="196">
        <v>0</v>
      </c>
      <c r="U15" s="196">
        <v>0.92</v>
      </c>
      <c r="V15" s="196">
        <v>4.43</v>
      </c>
      <c r="W15" s="196">
        <v>11.94</v>
      </c>
      <c r="X15" s="196">
        <v>35.619999999999997</v>
      </c>
      <c r="Y15" s="196">
        <v>0</v>
      </c>
      <c r="Z15" s="196">
        <v>58.41</v>
      </c>
      <c r="AA15" s="196">
        <v>19.96</v>
      </c>
      <c r="AB15" s="196">
        <v>0</v>
      </c>
      <c r="AC15" s="196">
        <v>1.46</v>
      </c>
      <c r="AD15" s="196">
        <v>8.9</v>
      </c>
      <c r="AE15" s="196">
        <v>0</v>
      </c>
      <c r="AF15" s="196">
        <v>0</v>
      </c>
      <c r="AG15" s="196">
        <v>51.09</v>
      </c>
      <c r="AH15" s="196">
        <v>0</v>
      </c>
      <c r="AI15" s="196">
        <v>14.46</v>
      </c>
      <c r="AJ15" s="196">
        <v>0</v>
      </c>
      <c r="AK15" s="196">
        <v>10.89</v>
      </c>
      <c r="AL15" s="196">
        <v>0</v>
      </c>
      <c r="AM15" s="196">
        <v>0</v>
      </c>
      <c r="AN15" s="196">
        <v>0</v>
      </c>
      <c r="AO15" s="196">
        <v>274.62</v>
      </c>
      <c r="AP15" s="196">
        <v>0</v>
      </c>
      <c r="AQ15" s="196">
        <v>0</v>
      </c>
      <c r="AR15" s="196">
        <v>9.5</v>
      </c>
      <c r="AS15" s="196">
        <v>21.59</v>
      </c>
      <c r="AT15" s="196">
        <v>28.24</v>
      </c>
      <c r="AU15" s="196">
        <v>0</v>
      </c>
      <c r="AV15" s="196">
        <v>0</v>
      </c>
      <c r="AW15" s="196">
        <v>0</v>
      </c>
      <c r="AX15" s="196">
        <v>0</v>
      </c>
      <c r="AY15" s="196">
        <v>0</v>
      </c>
    </row>
    <row r="16" spans="1:51">
      <c r="A16" t="s">
        <v>58</v>
      </c>
      <c r="B16" s="196">
        <v>0</v>
      </c>
      <c r="C16" s="196">
        <v>0</v>
      </c>
      <c r="D16" s="196">
        <v>0</v>
      </c>
      <c r="E16" s="196">
        <v>0</v>
      </c>
      <c r="F16" s="196">
        <v>0</v>
      </c>
      <c r="G16" s="196">
        <v>0</v>
      </c>
      <c r="H16" s="196">
        <v>0</v>
      </c>
      <c r="I16" s="196">
        <v>0</v>
      </c>
      <c r="J16" s="196">
        <v>0</v>
      </c>
      <c r="K16" s="196">
        <v>3.72</v>
      </c>
      <c r="L16" s="196">
        <v>472.5</v>
      </c>
      <c r="M16" s="196">
        <v>1.01</v>
      </c>
      <c r="N16" s="196">
        <v>1.3</v>
      </c>
      <c r="O16" s="196">
        <v>0</v>
      </c>
      <c r="P16" s="196">
        <v>1.36</v>
      </c>
      <c r="Q16" s="196">
        <v>3.97</v>
      </c>
      <c r="R16" s="196">
        <v>11.08</v>
      </c>
      <c r="S16" s="196">
        <v>5.92</v>
      </c>
      <c r="T16" s="196">
        <v>0</v>
      </c>
      <c r="U16" s="196">
        <v>0.92</v>
      </c>
      <c r="V16" s="196">
        <v>4.43</v>
      </c>
      <c r="W16" s="196">
        <v>11.94</v>
      </c>
      <c r="X16" s="196">
        <v>35.619999999999997</v>
      </c>
      <c r="Y16" s="196">
        <v>0</v>
      </c>
      <c r="Z16" s="196">
        <v>58.41</v>
      </c>
      <c r="AA16" s="196">
        <v>19.96</v>
      </c>
      <c r="AB16" s="196">
        <v>0</v>
      </c>
      <c r="AC16" s="196">
        <v>1.46</v>
      </c>
      <c r="AD16" s="196">
        <v>8.9</v>
      </c>
      <c r="AE16" s="196">
        <v>0</v>
      </c>
      <c r="AF16" s="196">
        <v>0</v>
      </c>
      <c r="AG16" s="196">
        <v>51.09</v>
      </c>
      <c r="AH16" s="196">
        <v>0</v>
      </c>
      <c r="AI16" s="196">
        <v>14.46</v>
      </c>
      <c r="AJ16" s="196">
        <v>0</v>
      </c>
      <c r="AK16" s="196">
        <v>10.89</v>
      </c>
      <c r="AL16" s="196">
        <v>0</v>
      </c>
      <c r="AM16" s="196">
        <v>0</v>
      </c>
      <c r="AN16" s="196">
        <v>0</v>
      </c>
      <c r="AO16" s="196">
        <v>274.62</v>
      </c>
      <c r="AP16" s="196">
        <v>0</v>
      </c>
      <c r="AQ16" s="196">
        <v>0</v>
      </c>
      <c r="AR16" s="196">
        <v>9.5</v>
      </c>
      <c r="AS16" s="196">
        <v>21.59</v>
      </c>
      <c r="AT16" s="196">
        <v>28.24</v>
      </c>
      <c r="AU16" s="196">
        <v>0</v>
      </c>
      <c r="AV16" s="196">
        <v>0</v>
      </c>
      <c r="AW16" s="196">
        <v>0</v>
      </c>
      <c r="AX16" s="196">
        <v>0</v>
      </c>
      <c r="AY16" s="196">
        <v>0</v>
      </c>
    </row>
    <row r="17" spans="1:51">
      <c r="A17" t="s">
        <v>59</v>
      </c>
      <c r="B17" s="196">
        <v>0</v>
      </c>
      <c r="C17" s="196">
        <v>0</v>
      </c>
      <c r="D17" s="196">
        <v>0</v>
      </c>
      <c r="E17" s="196">
        <v>0</v>
      </c>
      <c r="F17" s="196">
        <v>0</v>
      </c>
      <c r="G17" s="196">
        <v>0</v>
      </c>
      <c r="H17" s="196">
        <v>0</v>
      </c>
      <c r="I17" s="196">
        <v>0</v>
      </c>
      <c r="J17" s="196">
        <v>0</v>
      </c>
      <c r="K17" s="196">
        <v>3.72</v>
      </c>
      <c r="L17" s="196">
        <v>472.5</v>
      </c>
      <c r="M17" s="196">
        <v>1.01</v>
      </c>
      <c r="N17" s="196">
        <v>1.3</v>
      </c>
      <c r="O17" s="196">
        <v>0</v>
      </c>
      <c r="P17" s="196">
        <v>1.36</v>
      </c>
      <c r="Q17" s="196">
        <v>3.97</v>
      </c>
      <c r="R17" s="196">
        <v>11.08</v>
      </c>
      <c r="S17" s="196">
        <v>5.92</v>
      </c>
      <c r="T17" s="196">
        <v>0</v>
      </c>
      <c r="U17" s="196">
        <v>0.92</v>
      </c>
      <c r="V17" s="196">
        <v>4.43</v>
      </c>
      <c r="W17" s="196">
        <v>11.94</v>
      </c>
      <c r="X17" s="196">
        <v>35.619999999999997</v>
      </c>
      <c r="Y17" s="196">
        <v>0</v>
      </c>
      <c r="Z17" s="196">
        <v>58.41</v>
      </c>
      <c r="AA17" s="196">
        <v>19.96</v>
      </c>
      <c r="AB17" s="196">
        <v>0</v>
      </c>
      <c r="AC17" s="196">
        <v>1.46</v>
      </c>
      <c r="AD17" s="196">
        <v>8.9</v>
      </c>
      <c r="AE17" s="196">
        <v>0</v>
      </c>
      <c r="AF17" s="196">
        <v>0</v>
      </c>
      <c r="AG17" s="196">
        <v>51.09</v>
      </c>
      <c r="AH17" s="196">
        <v>0</v>
      </c>
      <c r="AI17" s="196">
        <v>14.46</v>
      </c>
      <c r="AJ17" s="196">
        <v>0</v>
      </c>
      <c r="AK17" s="196">
        <v>10.89</v>
      </c>
      <c r="AL17" s="196">
        <v>0</v>
      </c>
      <c r="AM17" s="196">
        <v>0</v>
      </c>
      <c r="AN17" s="196">
        <v>0</v>
      </c>
      <c r="AO17" s="196">
        <v>274.62</v>
      </c>
      <c r="AP17" s="196">
        <v>0</v>
      </c>
      <c r="AQ17" s="196">
        <v>0</v>
      </c>
      <c r="AR17" s="196">
        <v>9.5</v>
      </c>
      <c r="AS17" s="196">
        <v>21.59</v>
      </c>
      <c r="AT17" s="196">
        <v>28.24</v>
      </c>
      <c r="AU17" s="196">
        <v>0</v>
      </c>
      <c r="AV17" s="196">
        <v>0</v>
      </c>
      <c r="AW17" s="196">
        <v>0</v>
      </c>
      <c r="AX17" s="196">
        <v>0</v>
      </c>
      <c r="AY17" s="196">
        <v>0</v>
      </c>
    </row>
    <row r="18" spans="1:51">
      <c r="A18" t="s">
        <v>60</v>
      </c>
      <c r="B18" s="196">
        <v>0</v>
      </c>
      <c r="C18" s="196">
        <v>0</v>
      </c>
      <c r="D18" s="196">
        <v>0</v>
      </c>
      <c r="E18" s="196">
        <v>0</v>
      </c>
      <c r="F18" s="196">
        <v>0</v>
      </c>
      <c r="G18" s="196">
        <v>0</v>
      </c>
      <c r="H18" s="196">
        <v>0</v>
      </c>
      <c r="I18" s="196">
        <v>0</v>
      </c>
      <c r="J18" s="196">
        <v>0</v>
      </c>
      <c r="K18" s="196">
        <v>3.72</v>
      </c>
      <c r="L18" s="196">
        <v>472.5</v>
      </c>
      <c r="M18" s="196">
        <v>1.01</v>
      </c>
      <c r="N18" s="196">
        <v>1.3</v>
      </c>
      <c r="O18" s="196">
        <v>0</v>
      </c>
      <c r="P18" s="196">
        <v>1.36</v>
      </c>
      <c r="Q18" s="196">
        <v>3.97</v>
      </c>
      <c r="R18" s="196">
        <v>11.08</v>
      </c>
      <c r="S18" s="196">
        <v>5.92</v>
      </c>
      <c r="T18" s="196">
        <v>0</v>
      </c>
      <c r="U18" s="196">
        <v>0.92</v>
      </c>
      <c r="V18" s="196">
        <v>4.43</v>
      </c>
      <c r="W18" s="196">
        <v>11.94</v>
      </c>
      <c r="X18" s="196">
        <v>35.619999999999997</v>
      </c>
      <c r="Y18" s="196">
        <v>0</v>
      </c>
      <c r="Z18" s="196">
        <v>58.41</v>
      </c>
      <c r="AA18" s="196">
        <v>19.96</v>
      </c>
      <c r="AB18" s="196">
        <v>0</v>
      </c>
      <c r="AC18" s="196">
        <v>1.46</v>
      </c>
      <c r="AD18" s="196">
        <v>8.9</v>
      </c>
      <c r="AE18" s="196">
        <v>0</v>
      </c>
      <c r="AF18" s="196">
        <v>0</v>
      </c>
      <c r="AG18" s="196">
        <v>51.09</v>
      </c>
      <c r="AH18" s="196">
        <v>0</v>
      </c>
      <c r="AI18" s="196">
        <v>14.46</v>
      </c>
      <c r="AJ18" s="196">
        <v>0</v>
      </c>
      <c r="AK18" s="196">
        <v>10.89</v>
      </c>
      <c r="AL18" s="196">
        <v>0</v>
      </c>
      <c r="AM18" s="196">
        <v>0</v>
      </c>
      <c r="AN18" s="196">
        <v>0</v>
      </c>
      <c r="AO18" s="196">
        <v>274.62</v>
      </c>
      <c r="AP18" s="196">
        <v>0</v>
      </c>
      <c r="AQ18" s="196">
        <v>0</v>
      </c>
      <c r="AR18" s="196">
        <v>9.5</v>
      </c>
      <c r="AS18" s="196">
        <v>21.59</v>
      </c>
      <c r="AT18" s="196">
        <v>28.24</v>
      </c>
      <c r="AU18" s="196">
        <v>0</v>
      </c>
      <c r="AV18" s="196">
        <v>0</v>
      </c>
      <c r="AW18" s="196">
        <v>0</v>
      </c>
      <c r="AX18" s="196">
        <v>0</v>
      </c>
      <c r="AY18" s="196">
        <v>0</v>
      </c>
    </row>
    <row r="19" spans="1:51">
      <c r="A19" t="s">
        <v>61</v>
      </c>
      <c r="B19" s="196">
        <v>0</v>
      </c>
      <c r="C19" s="196">
        <v>0</v>
      </c>
      <c r="D19" s="196">
        <v>0</v>
      </c>
      <c r="E19" s="196">
        <v>0</v>
      </c>
      <c r="F19" s="196">
        <v>0</v>
      </c>
      <c r="G19" s="196">
        <v>0</v>
      </c>
      <c r="H19" s="196">
        <v>0</v>
      </c>
      <c r="I19" s="196">
        <v>0</v>
      </c>
      <c r="J19" s="196">
        <v>0</v>
      </c>
      <c r="K19" s="196">
        <v>3.72</v>
      </c>
      <c r="L19" s="196">
        <v>472.5</v>
      </c>
      <c r="M19" s="196">
        <v>1.01</v>
      </c>
      <c r="N19" s="196">
        <v>1.3</v>
      </c>
      <c r="O19" s="196">
        <v>0</v>
      </c>
      <c r="P19" s="196">
        <v>1.36</v>
      </c>
      <c r="Q19" s="196">
        <v>3.97</v>
      </c>
      <c r="R19" s="196">
        <v>11.08</v>
      </c>
      <c r="S19" s="196">
        <v>5.92</v>
      </c>
      <c r="T19" s="196">
        <v>0</v>
      </c>
      <c r="U19" s="196">
        <v>0.92</v>
      </c>
      <c r="V19" s="196">
        <v>4.43</v>
      </c>
      <c r="W19" s="196">
        <v>11.94</v>
      </c>
      <c r="X19" s="196">
        <v>35.619999999999997</v>
      </c>
      <c r="Y19" s="196">
        <v>0</v>
      </c>
      <c r="Z19" s="196">
        <v>58.41</v>
      </c>
      <c r="AA19" s="196">
        <v>19.96</v>
      </c>
      <c r="AB19" s="196">
        <v>0</v>
      </c>
      <c r="AC19" s="196">
        <v>1.46</v>
      </c>
      <c r="AD19" s="196">
        <v>8.9</v>
      </c>
      <c r="AE19" s="196">
        <v>0</v>
      </c>
      <c r="AF19" s="196">
        <v>0</v>
      </c>
      <c r="AG19" s="196">
        <v>51.09</v>
      </c>
      <c r="AH19" s="196">
        <v>0</v>
      </c>
      <c r="AI19" s="196">
        <v>14.46</v>
      </c>
      <c r="AJ19" s="196">
        <v>0</v>
      </c>
      <c r="AK19" s="196">
        <v>10.89</v>
      </c>
      <c r="AL19" s="196">
        <v>0</v>
      </c>
      <c r="AM19" s="196">
        <v>0</v>
      </c>
      <c r="AN19" s="196">
        <v>0</v>
      </c>
      <c r="AO19" s="196">
        <v>274.62</v>
      </c>
      <c r="AP19" s="196">
        <v>0</v>
      </c>
      <c r="AQ19" s="196">
        <v>0</v>
      </c>
      <c r="AR19" s="196">
        <v>9.5</v>
      </c>
      <c r="AS19" s="196">
        <v>21.59</v>
      </c>
      <c r="AT19" s="196">
        <v>28.24</v>
      </c>
      <c r="AU19" s="196">
        <v>0</v>
      </c>
      <c r="AV19" s="196">
        <v>0</v>
      </c>
      <c r="AW19" s="196">
        <v>0</v>
      </c>
      <c r="AX19" s="196">
        <v>0</v>
      </c>
      <c r="AY19" s="196">
        <v>0</v>
      </c>
    </row>
    <row r="20" spans="1:51">
      <c r="A20" t="s">
        <v>62</v>
      </c>
      <c r="B20" s="196">
        <v>0</v>
      </c>
      <c r="C20" s="196">
        <v>0</v>
      </c>
      <c r="D20" s="196">
        <v>0</v>
      </c>
      <c r="E20" s="196">
        <v>0</v>
      </c>
      <c r="F20" s="196">
        <v>0</v>
      </c>
      <c r="G20" s="196">
        <v>0</v>
      </c>
      <c r="H20" s="196">
        <v>0</v>
      </c>
      <c r="I20" s="196">
        <v>0</v>
      </c>
      <c r="J20" s="196">
        <v>0</v>
      </c>
      <c r="K20" s="196">
        <v>3.72</v>
      </c>
      <c r="L20" s="196">
        <v>472.5</v>
      </c>
      <c r="M20" s="196">
        <v>1.01</v>
      </c>
      <c r="N20" s="196">
        <v>1.3</v>
      </c>
      <c r="O20" s="196">
        <v>0</v>
      </c>
      <c r="P20" s="196">
        <v>1.36</v>
      </c>
      <c r="Q20" s="196">
        <v>3.97</v>
      </c>
      <c r="R20" s="196">
        <v>11.08</v>
      </c>
      <c r="S20" s="196">
        <v>5.92</v>
      </c>
      <c r="T20" s="196">
        <v>0</v>
      </c>
      <c r="U20" s="196">
        <v>0.92</v>
      </c>
      <c r="V20" s="196">
        <v>4.43</v>
      </c>
      <c r="W20" s="196">
        <v>11.94</v>
      </c>
      <c r="X20" s="196">
        <v>35.619999999999997</v>
      </c>
      <c r="Y20" s="196">
        <v>0</v>
      </c>
      <c r="Z20" s="196">
        <v>58.41</v>
      </c>
      <c r="AA20" s="196">
        <v>19.96</v>
      </c>
      <c r="AB20" s="196">
        <v>0</v>
      </c>
      <c r="AC20" s="196">
        <v>1.46</v>
      </c>
      <c r="AD20" s="196">
        <v>8.9</v>
      </c>
      <c r="AE20" s="196">
        <v>0</v>
      </c>
      <c r="AF20" s="196">
        <v>0</v>
      </c>
      <c r="AG20" s="196">
        <v>51.09</v>
      </c>
      <c r="AH20" s="196">
        <v>0</v>
      </c>
      <c r="AI20" s="196">
        <v>14.46</v>
      </c>
      <c r="AJ20" s="196">
        <v>0</v>
      </c>
      <c r="AK20" s="196">
        <v>10.89</v>
      </c>
      <c r="AL20" s="196">
        <v>0</v>
      </c>
      <c r="AM20" s="196">
        <v>0</v>
      </c>
      <c r="AN20" s="196">
        <v>0</v>
      </c>
      <c r="AO20" s="196">
        <v>274.62</v>
      </c>
      <c r="AP20" s="196">
        <v>0</v>
      </c>
      <c r="AQ20" s="196">
        <v>0</v>
      </c>
      <c r="AR20" s="196">
        <v>9.5</v>
      </c>
      <c r="AS20" s="196">
        <v>21.59</v>
      </c>
      <c r="AT20" s="196">
        <v>28.24</v>
      </c>
      <c r="AU20" s="196">
        <v>0</v>
      </c>
      <c r="AV20" s="196">
        <v>0</v>
      </c>
      <c r="AW20" s="196">
        <v>0</v>
      </c>
      <c r="AX20" s="196">
        <v>0</v>
      </c>
      <c r="AY20" s="196">
        <v>0</v>
      </c>
    </row>
    <row r="21" spans="1:51">
      <c r="A21" t="s">
        <v>63</v>
      </c>
      <c r="B21" s="196">
        <v>0</v>
      </c>
      <c r="C21" s="196">
        <v>0</v>
      </c>
      <c r="D21" s="196">
        <v>0</v>
      </c>
      <c r="E21" s="196">
        <v>0</v>
      </c>
      <c r="F21" s="196">
        <v>0</v>
      </c>
      <c r="G21" s="196">
        <v>0</v>
      </c>
      <c r="H21" s="196">
        <v>0</v>
      </c>
      <c r="I21" s="196">
        <v>0</v>
      </c>
      <c r="J21" s="196">
        <v>0</v>
      </c>
      <c r="K21" s="196">
        <v>3.72</v>
      </c>
      <c r="L21" s="196">
        <v>472.5</v>
      </c>
      <c r="M21" s="196">
        <v>1.01</v>
      </c>
      <c r="N21" s="196">
        <v>1.3</v>
      </c>
      <c r="O21" s="196">
        <v>0</v>
      </c>
      <c r="P21" s="196">
        <v>1.36</v>
      </c>
      <c r="Q21" s="196">
        <v>3.97</v>
      </c>
      <c r="R21" s="196">
        <v>11.08</v>
      </c>
      <c r="S21" s="196">
        <v>5.92</v>
      </c>
      <c r="T21" s="196">
        <v>0</v>
      </c>
      <c r="U21" s="196">
        <v>0.92</v>
      </c>
      <c r="V21" s="196">
        <v>4.43</v>
      </c>
      <c r="W21" s="196">
        <v>0.5</v>
      </c>
      <c r="X21" s="196">
        <v>1.63</v>
      </c>
      <c r="Y21" s="196">
        <v>0</v>
      </c>
      <c r="Z21" s="196">
        <v>58.41</v>
      </c>
      <c r="AA21" s="196">
        <v>19.96</v>
      </c>
      <c r="AB21" s="196">
        <v>0</v>
      </c>
      <c r="AC21" s="196">
        <v>1.46</v>
      </c>
      <c r="AD21" s="196">
        <v>8.9</v>
      </c>
      <c r="AE21" s="196">
        <v>0</v>
      </c>
      <c r="AF21" s="196">
        <v>0</v>
      </c>
      <c r="AG21" s="196">
        <v>51.09</v>
      </c>
      <c r="AH21" s="196">
        <v>0</v>
      </c>
      <c r="AI21" s="196">
        <v>14.46</v>
      </c>
      <c r="AJ21" s="196">
        <v>0</v>
      </c>
      <c r="AK21" s="196">
        <v>10.89</v>
      </c>
      <c r="AL21" s="196">
        <v>0</v>
      </c>
      <c r="AM21" s="196">
        <v>0</v>
      </c>
      <c r="AN21" s="196">
        <v>0</v>
      </c>
      <c r="AO21" s="196">
        <v>274.62</v>
      </c>
      <c r="AP21" s="196">
        <v>0</v>
      </c>
      <c r="AQ21" s="196">
        <v>0</v>
      </c>
      <c r="AR21" s="196">
        <v>9.5</v>
      </c>
      <c r="AS21" s="196">
        <v>21.59</v>
      </c>
      <c r="AT21" s="196">
        <v>28.24</v>
      </c>
      <c r="AU21" s="196">
        <v>0</v>
      </c>
      <c r="AV21" s="196">
        <v>0</v>
      </c>
      <c r="AW21" s="196">
        <v>0</v>
      </c>
      <c r="AX21" s="196">
        <v>0</v>
      </c>
      <c r="AY21" s="196">
        <v>0</v>
      </c>
    </row>
    <row r="22" spans="1:51">
      <c r="A22" t="s">
        <v>64</v>
      </c>
      <c r="B22" s="196">
        <v>0</v>
      </c>
      <c r="C22" s="196">
        <v>0</v>
      </c>
      <c r="D22" s="196">
        <v>0</v>
      </c>
      <c r="E22" s="196">
        <v>0</v>
      </c>
      <c r="F22" s="196">
        <v>0</v>
      </c>
      <c r="G22" s="196">
        <v>0</v>
      </c>
      <c r="H22" s="196">
        <v>0</v>
      </c>
      <c r="I22" s="196">
        <v>0</v>
      </c>
      <c r="J22" s="196">
        <v>0</v>
      </c>
      <c r="K22" s="196">
        <v>3.72</v>
      </c>
      <c r="L22" s="196">
        <v>472.5</v>
      </c>
      <c r="M22" s="196">
        <v>1.01</v>
      </c>
      <c r="N22" s="196">
        <v>1.3</v>
      </c>
      <c r="O22" s="196">
        <v>0</v>
      </c>
      <c r="P22" s="196">
        <v>1.36</v>
      </c>
      <c r="Q22" s="196">
        <v>3.97</v>
      </c>
      <c r="R22" s="196">
        <v>11.08</v>
      </c>
      <c r="S22" s="196">
        <v>7.14</v>
      </c>
      <c r="T22" s="196">
        <v>0</v>
      </c>
      <c r="U22" s="196">
        <v>0.92</v>
      </c>
      <c r="V22" s="196">
        <v>4.43</v>
      </c>
      <c r="W22" s="196">
        <v>0.5</v>
      </c>
      <c r="X22" s="196">
        <v>1.63</v>
      </c>
      <c r="Y22" s="196">
        <v>0</v>
      </c>
      <c r="Z22" s="196">
        <v>58.41</v>
      </c>
      <c r="AA22" s="196">
        <v>19.96</v>
      </c>
      <c r="AB22" s="196">
        <v>0</v>
      </c>
      <c r="AC22" s="196">
        <v>1.46</v>
      </c>
      <c r="AD22" s="196">
        <v>8.9</v>
      </c>
      <c r="AE22" s="196">
        <v>0</v>
      </c>
      <c r="AF22" s="196">
        <v>0</v>
      </c>
      <c r="AG22" s="196">
        <v>51.09</v>
      </c>
      <c r="AH22" s="196">
        <v>0</v>
      </c>
      <c r="AI22" s="196">
        <v>14.46</v>
      </c>
      <c r="AJ22" s="196">
        <v>0</v>
      </c>
      <c r="AK22" s="196">
        <v>10.89</v>
      </c>
      <c r="AL22" s="196">
        <v>0</v>
      </c>
      <c r="AM22" s="196">
        <v>0</v>
      </c>
      <c r="AN22" s="196">
        <v>0</v>
      </c>
      <c r="AO22" s="196">
        <v>274.62</v>
      </c>
      <c r="AP22" s="196">
        <v>0</v>
      </c>
      <c r="AQ22" s="196">
        <v>0</v>
      </c>
      <c r="AR22" s="196">
        <v>9.5</v>
      </c>
      <c r="AS22" s="196">
        <v>21.59</v>
      </c>
      <c r="AT22" s="196">
        <v>28.24</v>
      </c>
      <c r="AU22" s="196">
        <v>0</v>
      </c>
      <c r="AV22" s="196">
        <v>0</v>
      </c>
      <c r="AW22" s="196">
        <v>0</v>
      </c>
      <c r="AX22" s="196">
        <v>0</v>
      </c>
      <c r="AY22" s="196">
        <v>0</v>
      </c>
    </row>
    <row r="23" spans="1:51">
      <c r="A23" t="s">
        <v>65</v>
      </c>
      <c r="B23" s="196">
        <v>0</v>
      </c>
      <c r="C23" s="196">
        <v>0</v>
      </c>
      <c r="D23" s="196">
        <v>0</v>
      </c>
      <c r="E23" s="196">
        <v>0</v>
      </c>
      <c r="F23" s="196">
        <v>0</v>
      </c>
      <c r="G23" s="196">
        <v>0</v>
      </c>
      <c r="H23" s="196">
        <v>0</v>
      </c>
      <c r="I23" s="196">
        <v>0</v>
      </c>
      <c r="J23" s="196">
        <v>0</v>
      </c>
      <c r="K23" s="196">
        <v>3.72</v>
      </c>
      <c r="L23" s="196">
        <v>472.5</v>
      </c>
      <c r="M23" s="196">
        <v>1.01</v>
      </c>
      <c r="N23" s="196">
        <v>1.3</v>
      </c>
      <c r="O23" s="196">
        <v>0</v>
      </c>
      <c r="P23" s="196">
        <v>1.36</v>
      </c>
      <c r="Q23" s="196">
        <v>3.98</v>
      </c>
      <c r="R23" s="196">
        <v>11.14</v>
      </c>
      <c r="S23" s="196">
        <v>7.14</v>
      </c>
      <c r="T23" s="196">
        <v>0</v>
      </c>
      <c r="U23" s="196">
        <v>0.92</v>
      </c>
      <c r="V23" s="196">
        <v>4.6500000000000004</v>
      </c>
      <c r="W23" s="196">
        <v>0.5</v>
      </c>
      <c r="X23" s="196">
        <v>1.63</v>
      </c>
      <c r="Y23" s="196">
        <v>0</v>
      </c>
      <c r="Z23" s="196">
        <v>58.41</v>
      </c>
      <c r="AA23" s="196">
        <v>19.96</v>
      </c>
      <c r="AB23" s="196">
        <v>0</v>
      </c>
      <c r="AC23" s="196">
        <v>1.46</v>
      </c>
      <c r="AD23" s="196">
        <v>8.9</v>
      </c>
      <c r="AE23" s="196">
        <v>0</v>
      </c>
      <c r="AF23" s="196">
        <v>0</v>
      </c>
      <c r="AG23" s="196">
        <v>51.09</v>
      </c>
      <c r="AH23" s="196">
        <v>0</v>
      </c>
      <c r="AI23" s="196">
        <v>14.46</v>
      </c>
      <c r="AJ23" s="196">
        <v>0</v>
      </c>
      <c r="AK23" s="196">
        <v>10.89</v>
      </c>
      <c r="AL23" s="196">
        <v>0</v>
      </c>
      <c r="AM23" s="196">
        <v>0</v>
      </c>
      <c r="AN23" s="196">
        <v>0</v>
      </c>
      <c r="AO23" s="196">
        <v>274.62</v>
      </c>
      <c r="AP23" s="196">
        <v>0</v>
      </c>
      <c r="AQ23" s="196">
        <v>0</v>
      </c>
      <c r="AR23" s="196">
        <v>9.5</v>
      </c>
      <c r="AS23" s="196">
        <v>21.59</v>
      </c>
      <c r="AT23" s="196">
        <v>28.24</v>
      </c>
      <c r="AU23" s="196">
        <v>0</v>
      </c>
      <c r="AV23" s="196">
        <v>0</v>
      </c>
      <c r="AW23" s="196">
        <v>0</v>
      </c>
      <c r="AX23" s="196">
        <v>0</v>
      </c>
      <c r="AY23" s="196">
        <v>0</v>
      </c>
    </row>
    <row r="24" spans="1:51">
      <c r="A24" t="s">
        <v>66</v>
      </c>
      <c r="B24" s="196">
        <v>0</v>
      </c>
      <c r="C24" s="196">
        <v>0</v>
      </c>
      <c r="D24" s="196">
        <v>0</v>
      </c>
      <c r="E24" s="196">
        <v>0</v>
      </c>
      <c r="F24" s="196">
        <v>0</v>
      </c>
      <c r="G24" s="196">
        <v>0</v>
      </c>
      <c r="H24" s="196">
        <v>0</v>
      </c>
      <c r="I24" s="196">
        <v>0</v>
      </c>
      <c r="J24" s="196">
        <v>0</v>
      </c>
      <c r="K24" s="196">
        <v>0.17</v>
      </c>
      <c r="L24" s="196">
        <v>472.5</v>
      </c>
      <c r="M24" s="196">
        <v>1.01</v>
      </c>
      <c r="N24" s="196">
        <v>1.3</v>
      </c>
      <c r="O24" s="196">
        <v>0</v>
      </c>
      <c r="P24" s="196">
        <v>1.36</v>
      </c>
      <c r="Q24" s="196">
        <v>3.98</v>
      </c>
      <c r="R24" s="196">
        <v>0.47</v>
      </c>
      <c r="S24" s="196">
        <v>7.14</v>
      </c>
      <c r="T24" s="196">
        <v>0</v>
      </c>
      <c r="U24" s="196">
        <v>0.92</v>
      </c>
      <c r="V24" s="196">
        <v>0.66</v>
      </c>
      <c r="W24" s="196">
        <v>0.5</v>
      </c>
      <c r="X24" s="196">
        <v>1.63</v>
      </c>
      <c r="Y24" s="196">
        <v>0</v>
      </c>
      <c r="Z24" s="196">
        <v>10.64</v>
      </c>
      <c r="AA24" s="196">
        <v>8.31</v>
      </c>
      <c r="AB24" s="196">
        <v>0</v>
      </c>
      <c r="AC24" s="196">
        <v>1.26</v>
      </c>
      <c r="AD24" s="196">
        <v>8.9</v>
      </c>
      <c r="AE24" s="196">
        <v>0</v>
      </c>
      <c r="AF24" s="196">
        <v>0</v>
      </c>
      <c r="AG24" s="196">
        <v>51.09</v>
      </c>
      <c r="AH24" s="196">
        <v>0</v>
      </c>
      <c r="AI24" s="196">
        <v>14.46</v>
      </c>
      <c r="AJ24" s="196">
        <v>0</v>
      </c>
      <c r="AK24" s="196">
        <v>10.89</v>
      </c>
      <c r="AL24" s="196">
        <v>0</v>
      </c>
      <c r="AM24" s="196">
        <v>0</v>
      </c>
      <c r="AN24" s="196">
        <v>0</v>
      </c>
      <c r="AO24" s="196">
        <v>274.62</v>
      </c>
      <c r="AP24" s="196">
        <v>0</v>
      </c>
      <c r="AQ24" s="196">
        <v>0</v>
      </c>
      <c r="AR24" s="196">
        <v>9.5</v>
      </c>
      <c r="AS24" s="196">
        <v>21.59</v>
      </c>
      <c r="AT24" s="196">
        <v>28.24</v>
      </c>
      <c r="AU24" s="196">
        <v>0</v>
      </c>
      <c r="AV24" s="196">
        <v>0</v>
      </c>
      <c r="AW24" s="196">
        <v>0</v>
      </c>
      <c r="AX24" s="196">
        <v>0</v>
      </c>
      <c r="AY24" s="196">
        <v>0</v>
      </c>
    </row>
    <row r="25" spans="1:51">
      <c r="A25" t="s">
        <v>67</v>
      </c>
      <c r="B25" s="196">
        <v>0</v>
      </c>
      <c r="C25" s="196">
        <v>0</v>
      </c>
      <c r="D25" s="196">
        <v>0</v>
      </c>
      <c r="E25" s="196">
        <v>0</v>
      </c>
      <c r="F25" s="196">
        <v>0</v>
      </c>
      <c r="G25" s="196">
        <v>0</v>
      </c>
      <c r="H25" s="196">
        <v>0</v>
      </c>
      <c r="I25" s="196">
        <v>0</v>
      </c>
      <c r="J25" s="196">
        <v>0</v>
      </c>
      <c r="K25" s="196">
        <v>0.17</v>
      </c>
      <c r="L25" s="196">
        <v>472.5</v>
      </c>
      <c r="M25" s="196">
        <v>1.01</v>
      </c>
      <c r="N25" s="196">
        <v>1.3</v>
      </c>
      <c r="O25" s="196">
        <v>0</v>
      </c>
      <c r="P25" s="196">
        <v>1.36</v>
      </c>
      <c r="Q25" s="196">
        <v>4.29</v>
      </c>
      <c r="R25" s="196">
        <v>0.47</v>
      </c>
      <c r="S25" s="196">
        <v>7.14</v>
      </c>
      <c r="T25" s="196">
        <v>0</v>
      </c>
      <c r="U25" s="196">
        <v>0.92</v>
      </c>
      <c r="V25" s="196">
        <v>0.39</v>
      </c>
      <c r="W25" s="196">
        <v>0.5</v>
      </c>
      <c r="X25" s="196">
        <v>1.63</v>
      </c>
      <c r="Y25" s="196">
        <v>0</v>
      </c>
      <c r="Z25" s="196">
        <v>2.79</v>
      </c>
      <c r="AA25" s="196">
        <v>1.64</v>
      </c>
      <c r="AB25" s="196">
        <v>0</v>
      </c>
      <c r="AC25" s="196">
        <v>1.26</v>
      </c>
      <c r="AD25" s="196">
        <v>8.9</v>
      </c>
      <c r="AE25" s="196">
        <v>0</v>
      </c>
      <c r="AF25" s="196">
        <v>0</v>
      </c>
      <c r="AG25" s="196">
        <v>51.09</v>
      </c>
      <c r="AH25" s="196">
        <v>0</v>
      </c>
      <c r="AI25" s="196">
        <v>14.46</v>
      </c>
      <c r="AJ25" s="196">
        <v>0</v>
      </c>
      <c r="AK25" s="196">
        <v>12.13</v>
      </c>
      <c r="AL25" s="196">
        <v>0</v>
      </c>
      <c r="AM25" s="196">
        <v>0</v>
      </c>
      <c r="AN25" s="196">
        <v>0</v>
      </c>
      <c r="AO25" s="196">
        <v>274.62</v>
      </c>
      <c r="AP25" s="196">
        <v>0</v>
      </c>
      <c r="AQ25" s="196">
        <v>0</v>
      </c>
      <c r="AR25" s="196">
        <v>9.5</v>
      </c>
      <c r="AS25" s="196">
        <v>21.59</v>
      </c>
      <c r="AT25" s="196">
        <v>28.24</v>
      </c>
      <c r="AU25" s="196">
        <v>0</v>
      </c>
      <c r="AV25" s="196">
        <v>0</v>
      </c>
      <c r="AW25" s="196">
        <v>0</v>
      </c>
      <c r="AX25" s="196">
        <v>0</v>
      </c>
      <c r="AY25" s="196">
        <v>0</v>
      </c>
    </row>
    <row r="26" spans="1:51">
      <c r="A26" t="s">
        <v>68</v>
      </c>
      <c r="B26" s="196">
        <v>0</v>
      </c>
      <c r="C26" s="196">
        <v>0</v>
      </c>
      <c r="D26" s="196">
        <v>0</v>
      </c>
      <c r="E26" s="196">
        <v>0</v>
      </c>
      <c r="F26" s="196">
        <v>0</v>
      </c>
      <c r="G26" s="196">
        <v>0</v>
      </c>
      <c r="H26" s="196">
        <v>0</v>
      </c>
      <c r="I26" s="196">
        <v>0</v>
      </c>
      <c r="J26" s="196">
        <v>0</v>
      </c>
      <c r="K26" s="196">
        <v>0.17</v>
      </c>
      <c r="L26" s="196">
        <v>472.5</v>
      </c>
      <c r="M26" s="196">
        <v>1.01</v>
      </c>
      <c r="N26" s="196">
        <v>1.3</v>
      </c>
      <c r="O26" s="196">
        <v>0</v>
      </c>
      <c r="P26" s="196">
        <v>1.36</v>
      </c>
      <c r="Q26" s="196">
        <v>5.35</v>
      </c>
      <c r="R26" s="196">
        <v>0.47</v>
      </c>
      <c r="S26" s="196">
        <v>7.14</v>
      </c>
      <c r="T26" s="196">
        <v>0</v>
      </c>
      <c r="U26" s="196">
        <v>0.92</v>
      </c>
      <c r="V26" s="196">
        <v>0.23</v>
      </c>
      <c r="W26" s="196">
        <v>0.5</v>
      </c>
      <c r="X26" s="196">
        <v>1.63</v>
      </c>
      <c r="Y26" s="196">
        <v>0</v>
      </c>
      <c r="Z26" s="196">
        <v>2.79</v>
      </c>
      <c r="AA26" s="196">
        <v>1.64</v>
      </c>
      <c r="AB26" s="196">
        <v>0</v>
      </c>
      <c r="AC26" s="196">
        <v>1.26</v>
      </c>
      <c r="AD26" s="196">
        <v>8.9</v>
      </c>
      <c r="AE26" s="196">
        <v>0</v>
      </c>
      <c r="AF26" s="196">
        <v>0</v>
      </c>
      <c r="AG26" s="196">
        <v>51.09</v>
      </c>
      <c r="AH26" s="196">
        <v>0</v>
      </c>
      <c r="AI26" s="196">
        <v>14.46</v>
      </c>
      <c r="AJ26" s="196">
        <v>0</v>
      </c>
      <c r="AK26" s="196">
        <v>12.13</v>
      </c>
      <c r="AL26" s="196">
        <v>0</v>
      </c>
      <c r="AM26" s="196">
        <v>0</v>
      </c>
      <c r="AN26" s="196">
        <v>0</v>
      </c>
      <c r="AO26" s="196">
        <v>274.62</v>
      </c>
      <c r="AP26" s="196">
        <v>0</v>
      </c>
      <c r="AQ26" s="196">
        <v>0</v>
      </c>
      <c r="AR26" s="196">
        <v>9.5</v>
      </c>
      <c r="AS26" s="196">
        <v>21.59</v>
      </c>
      <c r="AT26" s="196">
        <v>28.24</v>
      </c>
      <c r="AU26" s="196">
        <v>0</v>
      </c>
      <c r="AV26" s="196">
        <v>0</v>
      </c>
      <c r="AW26" s="196">
        <v>0</v>
      </c>
      <c r="AX26" s="196">
        <v>0</v>
      </c>
      <c r="AY26" s="196">
        <v>0</v>
      </c>
    </row>
    <row r="27" spans="1:51">
      <c r="A27" t="s">
        <v>69</v>
      </c>
      <c r="B27" s="196">
        <v>0</v>
      </c>
      <c r="C27" s="196">
        <v>0</v>
      </c>
      <c r="D27" s="196">
        <v>0</v>
      </c>
      <c r="E27" s="196">
        <v>0</v>
      </c>
      <c r="F27" s="196">
        <v>0</v>
      </c>
      <c r="G27" s="196">
        <v>0</v>
      </c>
      <c r="H27" s="196">
        <v>0</v>
      </c>
      <c r="I27" s="196">
        <v>0</v>
      </c>
      <c r="J27" s="196">
        <v>0</v>
      </c>
      <c r="K27" s="196">
        <v>0.17</v>
      </c>
      <c r="L27" s="196">
        <v>472.5</v>
      </c>
      <c r="M27" s="196">
        <v>1.01</v>
      </c>
      <c r="N27" s="196">
        <v>1.3</v>
      </c>
      <c r="O27" s="196">
        <v>0</v>
      </c>
      <c r="P27" s="196">
        <v>1.36</v>
      </c>
      <c r="Q27" s="196">
        <v>5.35</v>
      </c>
      <c r="R27" s="196">
        <v>0.47</v>
      </c>
      <c r="S27" s="196">
        <v>7.6</v>
      </c>
      <c r="T27" s="196">
        <v>0</v>
      </c>
      <c r="U27" s="196">
        <v>0.92</v>
      </c>
      <c r="V27" s="196">
        <v>0.23</v>
      </c>
      <c r="W27" s="196">
        <v>0.5</v>
      </c>
      <c r="X27" s="196">
        <v>1.63</v>
      </c>
      <c r="Y27" s="196">
        <v>0</v>
      </c>
      <c r="Z27" s="196">
        <v>2.79</v>
      </c>
      <c r="AA27" s="196">
        <v>1.64</v>
      </c>
      <c r="AB27" s="196">
        <v>0</v>
      </c>
      <c r="AC27" s="196">
        <v>1.26</v>
      </c>
      <c r="AD27" s="196">
        <v>8.9</v>
      </c>
      <c r="AE27" s="196">
        <v>0</v>
      </c>
      <c r="AF27" s="196">
        <v>0</v>
      </c>
      <c r="AG27" s="196">
        <v>51.09</v>
      </c>
      <c r="AH27" s="196">
        <v>0</v>
      </c>
      <c r="AI27" s="196">
        <v>14.46</v>
      </c>
      <c r="AJ27" s="196">
        <v>0</v>
      </c>
      <c r="AK27" s="196">
        <v>12.13</v>
      </c>
      <c r="AL27" s="196">
        <v>0</v>
      </c>
      <c r="AM27" s="196">
        <v>0</v>
      </c>
      <c r="AN27" s="196">
        <v>0</v>
      </c>
      <c r="AO27" s="196">
        <v>274.62</v>
      </c>
      <c r="AP27" s="196">
        <v>0</v>
      </c>
      <c r="AQ27" s="196">
        <v>0</v>
      </c>
      <c r="AR27" s="196">
        <v>9.5</v>
      </c>
      <c r="AS27" s="196">
        <v>21.53</v>
      </c>
      <c r="AT27" s="196">
        <v>28.24</v>
      </c>
      <c r="AU27" s="196">
        <v>0</v>
      </c>
      <c r="AV27" s="196">
        <v>0</v>
      </c>
      <c r="AW27" s="196">
        <v>0</v>
      </c>
      <c r="AX27" s="196">
        <v>0</v>
      </c>
      <c r="AY27" s="196">
        <v>0</v>
      </c>
    </row>
    <row r="28" spans="1:51">
      <c r="A28" t="s">
        <v>70</v>
      </c>
      <c r="B28" s="196">
        <v>0</v>
      </c>
      <c r="C28" s="196">
        <v>0</v>
      </c>
      <c r="D28" s="196">
        <v>0</v>
      </c>
      <c r="E28" s="196">
        <v>0</v>
      </c>
      <c r="F28" s="196">
        <v>0</v>
      </c>
      <c r="G28" s="196">
        <v>0</v>
      </c>
      <c r="H28" s="196">
        <v>0</v>
      </c>
      <c r="I28" s="196">
        <v>0</v>
      </c>
      <c r="J28" s="196">
        <v>0</v>
      </c>
      <c r="K28" s="196">
        <v>0.17</v>
      </c>
      <c r="L28" s="196">
        <v>472.5</v>
      </c>
      <c r="M28" s="196">
        <v>1.01</v>
      </c>
      <c r="N28" s="196">
        <v>1.3</v>
      </c>
      <c r="O28" s="196">
        <v>0</v>
      </c>
      <c r="P28" s="196">
        <v>1.36</v>
      </c>
      <c r="Q28" s="196">
        <v>5.35</v>
      </c>
      <c r="R28" s="196">
        <v>0.47</v>
      </c>
      <c r="S28" s="196">
        <v>7.6</v>
      </c>
      <c r="T28" s="196">
        <v>0</v>
      </c>
      <c r="U28" s="196">
        <v>0.92</v>
      </c>
      <c r="V28" s="196">
        <v>0.23</v>
      </c>
      <c r="W28" s="196">
        <v>0.5</v>
      </c>
      <c r="X28" s="196">
        <v>1.63</v>
      </c>
      <c r="Y28" s="196">
        <v>0</v>
      </c>
      <c r="Z28" s="196">
        <v>2.79</v>
      </c>
      <c r="AA28" s="196">
        <v>1.64</v>
      </c>
      <c r="AB28" s="196">
        <v>0</v>
      </c>
      <c r="AC28" s="196">
        <v>1.26</v>
      </c>
      <c r="AD28" s="196">
        <v>8.9</v>
      </c>
      <c r="AE28" s="196">
        <v>0</v>
      </c>
      <c r="AF28" s="196">
        <v>0</v>
      </c>
      <c r="AG28" s="196">
        <v>51.09</v>
      </c>
      <c r="AH28" s="196">
        <v>0</v>
      </c>
      <c r="AI28" s="196">
        <v>14.46</v>
      </c>
      <c r="AJ28" s="196">
        <v>0</v>
      </c>
      <c r="AK28" s="196">
        <v>12.13</v>
      </c>
      <c r="AL28" s="196">
        <v>0</v>
      </c>
      <c r="AM28" s="196">
        <v>0</v>
      </c>
      <c r="AN28" s="196">
        <v>0</v>
      </c>
      <c r="AO28" s="196">
        <v>274.62</v>
      </c>
      <c r="AP28" s="196">
        <v>0</v>
      </c>
      <c r="AQ28" s="196">
        <v>0</v>
      </c>
      <c r="AR28" s="196">
        <v>9.5</v>
      </c>
      <c r="AS28" s="196">
        <v>21.53</v>
      </c>
      <c r="AT28" s="196">
        <v>28.24</v>
      </c>
      <c r="AU28" s="196">
        <v>0</v>
      </c>
      <c r="AV28" s="196">
        <v>0</v>
      </c>
      <c r="AW28" s="196">
        <v>0</v>
      </c>
      <c r="AX28" s="196">
        <v>0</v>
      </c>
      <c r="AY28" s="196">
        <v>0</v>
      </c>
    </row>
    <row r="29" spans="1:51">
      <c r="A29" t="s">
        <v>71</v>
      </c>
      <c r="B29" s="196">
        <v>0</v>
      </c>
      <c r="C29" s="196">
        <v>0</v>
      </c>
      <c r="D29" s="196">
        <v>0</v>
      </c>
      <c r="E29" s="196">
        <v>0</v>
      </c>
      <c r="F29" s="196">
        <v>0</v>
      </c>
      <c r="G29" s="196">
        <v>0</v>
      </c>
      <c r="H29" s="196">
        <v>0</v>
      </c>
      <c r="I29" s="196">
        <v>0</v>
      </c>
      <c r="J29" s="196">
        <v>0</v>
      </c>
      <c r="K29" s="196">
        <v>0.17</v>
      </c>
      <c r="L29" s="196">
        <v>438.5</v>
      </c>
      <c r="M29" s="196">
        <v>1.01</v>
      </c>
      <c r="N29" s="196">
        <v>1.3</v>
      </c>
      <c r="O29" s="196">
        <v>0</v>
      </c>
      <c r="P29" s="196">
        <v>1.36</v>
      </c>
      <c r="Q29" s="196">
        <v>5.35</v>
      </c>
      <c r="R29" s="196">
        <v>0.47</v>
      </c>
      <c r="S29" s="196">
        <v>7.6</v>
      </c>
      <c r="T29" s="196">
        <v>0</v>
      </c>
      <c r="U29" s="196">
        <v>0.92</v>
      </c>
      <c r="V29" s="196">
        <v>0.23</v>
      </c>
      <c r="W29" s="196">
        <v>0.5</v>
      </c>
      <c r="X29" s="196">
        <v>1.63</v>
      </c>
      <c r="Y29" s="196">
        <v>0</v>
      </c>
      <c r="Z29" s="196">
        <v>2.79</v>
      </c>
      <c r="AA29" s="196">
        <v>1.64</v>
      </c>
      <c r="AB29" s="196">
        <v>0</v>
      </c>
      <c r="AC29" s="196">
        <v>1.26</v>
      </c>
      <c r="AD29" s="196">
        <v>8.9</v>
      </c>
      <c r="AE29" s="196">
        <v>0</v>
      </c>
      <c r="AF29" s="196">
        <v>0</v>
      </c>
      <c r="AG29" s="196">
        <v>51.09</v>
      </c>
      <c r="AH29" s="196">
        <v>0</v>
      </c>
      <c r="AI29" s="196">
        <v>14.46</v>
      </c>
      <c r="AJ29" s="196">
        <v>0</v>
      </c>
      <c r="AK29" s="196">
        <v>17.03</v>
      </c>
      <c r="AL29" s="196">
        <v>0</v>
      </c>
      <c r="AM29" s="196">
        <v>0</v>
      </c>
      <c r="AN29" s="196">
        <v>0</v>
      </c>
      <c r="AO29" s="196">
        <v>274.62</v>
      </c>
      <c r="AP29" s="196">
        <v>0</v>
      </c>
      <c r="AQ29" s="196">
        <v>0</v>
      </c>
      <c r="AR29" s="196">
        <v>9.5</v>
      </c>
      <c r="AS29" s="196">
        <v>21.53</v>
      </c>
      <c r="AT29" s="196">
        <v>28.24</v>
      </c>
      <c r="AU29" s="196">
        <v>0</v>
      </c>
      <c r="AV29" s="196">
        <v>0</v>
      </c>
      <c r="AW29" s="196">
        <v>0</v>
      </c>
      <c r="AX29" s="196">
        <v>0</v>
      </c>
      <c r="AY29" s="196">
        <v>0</v>
      </c>
    </row>
    <row r="30" spans="1:51">
      <c r="A30" t="s">
        <v>72</v>
      </c>
      <c r="B30" s="196">
        <v>0</v>
      </c>
      <c r="C30" s="196">
        <v>0</v>
      </c>
      <c r="D30" s="196">
        <v>0</v>
      </c>
      <c r="E30" s="196">
        <v>0</v>
      </c>
      <c r="F30" s="196">
        <v>0</v>
      </c>
      <c r="G30" s="196">
        <v>0</v>
      </c>
      <c r="H30" s="196">
        <v>0</v>
      </c>
      <c r="I30" s="196">
        <v>0</v>
      </c>
      <c r="J30" s="196">
        <v>0</v>
      </c>
      <c r="K30" s="196">
        <v>0.17</v>
      </c>
      <c r="L30" s="196">
        <v>384.5</v>
      </c>
      <c r="M30" s="196">
        <v>1.01</v>
      </c>
      <c r="N30" s="196">
        <v>1.3</v>
      </c>
      <c r="O30" s="196">
        <v>0</v>
      </c>
      <c r="P30" s="196">
        <v>1.36</v>
      </c>
      <c r="Q30" s="196">
        <v>1.8</v>
      </c>
      <c r="R30" s="196">
        <v>0.47</v>
      </c>
      <c r="S30" s="196">
        <v>5.99</v>
      </c>
      <c r="T30" s="196">
        <v>0</v>
      </c>
      <c r="U30" s="196">
        <v>0.92</v>
      </c>
      <c r="V30" s="196">
        <v>0.23</v>
      </c>
      <c r="W30" s="196">
        <v>0.5</v>
      </c>
      <c r="X30" s="196">
        <v>1.63</v>
      </c>
      <c r="Y30" s="196">
        <v>0</v>
      </c>
      <c r="Z30" s="196">
        <v>2.79</v>
      </c>
      <c r="AA30" s="196">
        <v>1.64</v>
      </c>
      <c r="AB30" s="196">
        <v>0</v>
      </c>
      <c r="AC30" s="196">
        <v>1.26</v>
      </c>
      <c r="AD30" s="196">
        <v>8.9</v>
      </c>
      <c r="AE30" s="196">
        <v>0</v>
      </c>
      <c r="AF30" s="196">
        <v>0</v>
      </c>
      <c r="AG30" s="196">
        <v>51.09</v>
      </c>
      <c r="AH30" s="196">
        <v>0</v>
      </c>
      <c r="AI30" s="196">
        <v>14.46</v>
      </c>
      <c r="AJ30" s="196">
        <v>0</v>
      </c>
      <c r="AK30" s="196">
        <v>0</v>
      </c>
      <c r="AL30" s="196">
        <v>0</v>
      </c>
      <c r="AM30" s="196">
        <v>0</v>
      </c>
      <c r="AN30" s="196">
        <v>0</v>
      </c>
      <c r="AO30" s="196">
        <v>274.62</v>
      </c>
      <c r="AP30" s="196">
        <v>0</v>
      </c>
      <c r="AQ30" s="196">
        <v>0</v>
      </c>
      <c r="AR30" s="196">
        <v>9.5</v>
      </c>
      <c r="AS30" s="196">
        <v>21.53</v>
      </c>
      <c r="AT30" s="196">
        <v>28.24</v>
      </c>
      <c r="AU30" s="196">
        <v>0</v>
      </c>
      <c r="AV30" s="196">
        <v>0</v>
      </c>
      <c r="AW30" s="196">
        <v>0</v>
      </c>
      <c r="AX30" s="196">
        <v>0</v>
      </c>
      <c r="AY30" s="196">
        <v>0</v>
      </c>
    </row>
    <row r="31" spans="1:51">
      <c r="A31" t="s">
        <v>73</v>
      </c>
      <c r="B31" s="196">
        <v>0</v>
      </c>
      <c r="C31" s="196">
        <v>0</v>
      </c>
      <c r="D31" s="196">
        <v>0</v>
      </c>
      <c r="E31" s="196">
        <v>0</v>
      </c>
      <c r="F31" s="196">
        <v>0</v>
      </c>
      <c r="G31" s="196">
        <v>0</v>
      </c>
      <c r="H31" s="196">
        <v>0</v>
      </c>
      <c r="I31" s="196">
        <v>0</v>
      </c>
      <c r="J31" s="196">
        <v>0</v>
      </c>
      <c r="K31" s="196">
        <v>0.17</v>
      </c>
      <c r="L31" s="196">
        <v>368.5</v>
      </c>
      <c r="M31" s="196">
        <v>1.01</v>
      </c>
      <c r="N31" s="196">
        <v>1.3</v>
      </c>
      <c r="O31" s="196">
        <v>0</v>
      </c>
      <c r="P31" s="196">
        <v>1.36</v>
      </c>
      <c r="Q31" s="196">
        <v>0.23</v>
      </c>
      <c r="R31" s="196">
        <v>0.47</v>
      </c>
      <c r="S31" s="196">
        <v>5.99</v>
      </c>
      <c r="T31" s="196">
        <v>0</v>
      </c>
      <c r="U31" s="196">
        <v>0.92</v>
      </c>
      <c r="V31" s="196">
        <v>0.23</v>
      </c>
      <c r="W31" s="196">
        <v>0.5</v>
      </c>
      <c r="X31" s="196">
        <v>1.63</v>
      </c>
      <c r="Y31" s="196">
        <v>0</v>
      </c>
      <c r="Z31" s="196">
        <v>2.79</v>
      </c>
      <c r="AA31" s="196">
        <v>1.64</v>
      </c>
      <c r="AB31" s="196">
        <v>0</v>
      </c>
      <c r="AC31" s="196">
        <v>1.46</v>
      </c>
      <c r="AD31" s="196">
        <v>8.9</v>
      </c>
      <c r="AE31" s="196">
        <v>0</v>
      </c>
      <c r="AF31" s="196">
        <v>0</v>
      </c>
      <c r="AG31" s="196">
        <v>51.09</v>
      </c>
      <c r="AH31" s="196">
        <v>0</v>
      </c>
      <c r="AI31" s="196">
        <v>14.46</v>
      </c>
      <c r="AJ31" s="196">
        <v>0</v>
      </c>
      <c r="AK31" s="196">
        <v>0</v>
      </c>
      <c r="AL31" s="196">
        <v>0</v>
      </c>
      <c r="AM31" s="196">
        <v>0</v>
      </c>
      <c r="AN31" s="196">
        <v>0</v>
      </c>
      <c r="AO31" s="196">
        <v>274.62</v>
      </c>
      <c r="AP31" s="196">
        <v>0</v>
      </c>
      <c r="AQ31" s="196">
        <v>0</v>
      </c>
      <c r="AR31" s="196">
        <v>9.5</v>
      </c>
      <c r="AS31" s="196">
        <v>21.53</v>
      </c>
      <c r="AT31" s="196">
        <v>28.24</v>
      </c>
      <c r="AU31" s="196">
        <v>0</v>
      </c>
      <c r="AV31" s="196">
        <v>0</v>
      </c>
      <c r="AW31" s="196">
        <v>0</v>
      </c>
      <c r="AX31" s="196">
        <v>0</v>
      </c>
      <c r="AY31" s="196">
        <v>0</v>
      </c>
    </row>
    <row r="32" spans="1:51">
      <c r="A32" t="s">
        <v>74</v>
      </c>
      <c r="B32" s="196">
        <v>0</v>
      </c>
      <c r="C32" s="196">
        <v>0</v>
      </c>
      <c r="D32" s="196">
        <v>0</v>
      </c>
      <c r="E32" s="196">
        <v>0</v>
      </c>
      <c r="F32" s="196">
        <v>0</v>
      </c>
      <c r="G32" s="196">
        <v>0</v>
      </c>
      <c r="H32" s="196">
        <v>0</v>
      </c>
      <c r="I32" s="196">
        <v>0</v>
      </c>
      <c r="J32" s="196">
        <v>0</v>
      </c>
      <c r="K32" s="196">
        <v>0.17</v>
      </c>
      <c r="L32" s="196">
        <v>368.5</v>
      </c>
      <c r="M32" s="196">
        <v>1.01</v>
      </c>
      <c r="N32" s="196">
        <v>1.3</v>
      </c>
      <c r="O32" s="196">
        <v>0</v>
      </c>
      <c r="P32" s="196">
        <v>1.36</v>
      </c>
      <c r="Q32" s="196">
        <v>0.23</v>
      </c>
      <c r="R32" s="196">
        <v>0.47</v>
      </c>
      <c r="S32" s="196">
        <v>5.99</v>
      </c>
      <c r="T32" s="196">
        <v>0</v>
      </c>
      <c r="U32" s="196">
        <v>0.92</v>
      </c>
      <c r="V32" s="196">
        <v>0.23</v>
      </c>
      <c r="W32" s="196">
        <v>0.5</v>
      </c>
      <c r="X32" s="196">
        <v>1.63</v>
      </c>
      <c r="Y32" s="196">
        <v>0</v>
      </c>
      <c r="Z32" s="196">
        <v>2.79</v>
      </c>
      <c r="AA32" s="196">
        <v>1.64</v>
      </c>
      <c r="AB32" s="196">
        <v>0</v>
      </c>
      <c r="AC32" s="196">
        <v>1.46</v>
      </c>
      <c r="AD32" s="196">
        <v>8.9</v>
      </c>
      <c r="AE32" s="196">
        <v>0</v>
      </c>
      <c r="AF32" s="196">
        <v>0</v>
      </c>
      <c r="AG32" s="196">
        <v>51.09</v>
      </c>
      <c r="AH32" s="196">
        <v>0</v>
      </c>
      <c r="AI32" s="196">
        <v>14.46</v>
      </c>
      <c r="AJ32" s="196">
        <v>0</v>
      </c>
      <c r="AK32" s="196">
        <v>0</v>
      </c>
      <c r="AL32" s="196">
        <v>0</v>
      </c>
      <c r="AM32" s="196">
        <v>0</v>
      </c>
      <c r="AN32" s="196">
        <v>0</v>
      </c>
      <c r="AO32" s="196">
        <v>274.62</v>
      </c>
      <c r="AP32" s="196">
        <v>0</v>
      </c>
      <c r="AQ32" s="196">
        <v>0</v>
      </c>
      <c r="AR32" s="196">
        <v>9.5</v>
      </c>
      <c r="AS32" s="196">
        <v>21.53</v>
      </c>
      <c r="AT32" s="196">
        <v>28.24</v>
      </c>
      <c r="AU32" s="196">
        <v>0</v>
      </c>
      <c r="AV32" s="196">
        <v>0</v>
      </c>
      <c r="AW32" s="196">
        <v>0</v>
      </c>
      <c r="AX32" s="196">
        <v>0</v>
      </c>
      <c r="AY32" s="196">
        <v>0</v>
      </c>
    </row>
    <row r="33" spans="1:51">
      <c r="A33" t="s">
        <v>75</v>
      </c>
      <c r="B33" s="196">
        <v>0</v>
      </c>
      <c r="C33" s="196">
        <v>0</v>
      </c>
      <c r="D33" s="196">
        <v>0</v>
      </c>
      <c r="E33" s="196">
        <v>0</v>
      </c>
      <c r="F33" s="196">
        <v>0</v>
      </c>
      <c r="G33" s="196">
        <v>0</v>
      </c>
      <c r="H33" s="196">
        <v>0</v>
      </c>
      <c r="I33" s="196">
        <v>0</v>
      </c>
      <c r="J33" s="196">
        <v>0</v>
      </c>
      <c r="K33" s="196">
        <v>0.17</v>
      </c>
      <c r="L33" s="196">
        <v>368.5</v>
      </c>
      <c r="M33" s="196">
        <v>1.01</v>
      </c>
      <c r="N33" s="196">
        <v>1.3</v>
      </c>
      <c r="O33" s="196">
        <v>0</v>
      </c>
      <c r="P33" s="196">
        <v>1.36</v>
      </c>
      <c r="Q33" s="196">
        <v>0.23</v>
      </c>
      <c r="R33" s="196">
        <v>0.47</v>
      </c>
      <c r="S33" s="196">
        <v>5.99</v>
      </c>
      <c r="T33" s="196">
        <v>0</v>
      </c>
      <c r="U33" s="196">
        <v>0.92</v>
      </c>
      <c r="V33" s="196">
        <v>0.23</v>
      </c>
      <c r="W33" s="196">
        <v>0.5</v>
      </c>
      <c r="X33" s="196">
        <v>1.63</v>
      </c>
      <c r="Y33" s="196">
        <v>0</v>
      </c>
      <c r="Z33" s="196">
        <v>2.79</v>
      </c>
      <c r="AA33" s="196">
        <v>1.64</v>
      </c>
      <c r="AB33" s="196">
        <v>0</v>
      </c>
      <c r="AC33" s="196">
        <v>1.46</v>
      </c>
      <c r="AD33" s="196">
        <v>8.9</v>
      </c>
      <c r="AE33" s="196">
        <v>0</v>
      </c>
      <c r="AF33" s="196">
        <v>0</v>
      </c>
      <c r="AG33" s="196">
        <v>51.09</v>
      </c>
      <c r="AH33" s="196">
        <v>0</v>
      </c>
      <c r="AI33" s="196">
        <v>14.46</v>
      </c>
      <c r="AJ33" s="196">
        <v>0</v>
      </c>
      <c r="AK33" s="196">
        <v>0</v>
      </c>
      <c r="AL33" s="196">
        <v>0</v>
      </c>
      <c r="AM33" s="196">
        <v>0</v>
      </c>
      <c r="AN33" s="196">
        <v>0</v>
      </c>
      <c r="AO33" s="196">
        <v>274.62</v>
      </c>
      <c r="AP33" s="196">
        <v>0</v>
      </c>
      <c r="AQ33" s="196">
        <v>0</v>
      </c>
      <c r="AR33" s="196">
        <v>9.5</v>
      </c>
      <c r="AS33" s="196">
        <v>21.53</v>
      </c>
      <c r="AT33" s="196">
        <v>28.24</v>
      </c>
      <c r="AU33" s="196">
        <v>0</v>
      </c>
      <c r="AV33" s="196">
        <v>0</v>
      </c>
      <c r="AW33" s="196">
        <v>0</v>
      </c>
      <c r="AX33" s="196">
        <v>0</v>
      </c>
      <c r="AY33" s="196">
        <v>0</v>
      </c>
    </row>
    <row r="34" spans="1:51">
      <c r="A34" t="s">
        <v>76</v>
      </c>
      <c r="B34" s="196">
        <v>0</v>
      </c>
      <c r="C34" s="196">
        <v>0</v>
      </c>
      <c r="D34" s="196">
        <v>0</v>
      </c>
      <c r="E34" s="196">
        <v>0</v>
      </c>
      <c r="F34" s="196">
        <v>0</v>
      </c>
      <c r="G34" s="196">
        <v>0</v>
      </c>
      <c r="H34" s="196">
        <v>0</v>
      </c>
      <c r="I34" s="196">
        <v>0</v>
      </c>
      <c r="J34" s="196">
        <v>0</v>
      </c>
      <c r="K34" s="196">
        <v>0.17</v>
      </c>
      <c r="L34" s="196">
        <v>368.5</v>
      </c>
      <c r="M34" s="196">
        <v>1.01</v>
      </c>
      <c r="N34" s="196">
        <v>1.3</v>
      </c>
      <c r="O34" s="196">
        <v>0</v>
      </c>
      <c r="P34" s="196">
        <v>1.36</v>
      </c>
      <c r="Q34" s="196">
        <v>0.23</v>
      </c>
      <c r="R34" s="196">
        <v>0.47</v>
      </c>
      <c r="S34" s="196">
        <v>5.99</v>
      </c>
      <c r="T34" s="196">
        <v>0</v>
      </c>
      <c r="U34" s="196">
        <v>0.92</v>
      </c>
      <c r="V34" s="196">
        <v>0.23</v>
      </c>
      <c r="W34" s="196">
        <v>0.5</v>
      </c>
      <c r="X34" s="196">
        <v>1.63</v>
      </c>
      <c r="Y34" s="196">
        <v>0</v>
      </c>
      <c r="Z34" s="196">
        <v>2.79</v>
      </c>
      <c r="AA34" s="196">
        <v>1.64</v>
      </c>
      <c r="AB34" s="196">
        <v>0</v>
      </c>
      <c r="AC34" s="196">
        <v>1.46</v>
      </c>
      <c r="AD34" s="196">
        <v>8.9</v>
      </c>
      <c r="AE34" s="196">
        <v>0</v>
      </c>
      <c r="AF34" s="196">
        <v>0</v>
      </c>
      <c r="AG34" s="196">
        <v>51.09</v>
      </c>
      <c r="AH34" s="196">
        <v>0</v>
      </c>
      <c r="AI34" s="196">
        <v>14.46</v>
      </c>
      <c r="AJ34" s="196">
        <v>0</v>
      </c>
      <c r="AK34" s="196">
        <v>12.26</v>
      </c>
      <c r="AL34" s="196">
        <v>0</v>
      </c>
      <c r="AM34" s="196">
        <v>0</v>
      </c>
      <c r="AN34" s="196">
        <v>0</v>
      </c>
      <c r="AO34" s="196">
        <v>274.62</v>
      </c>
      <c r="AP34" s="196">
        <v>0</v>
      </c>
      <c r="AQ34" s="196">
        <v>0</v>
      </c>
      <c r="AR34" s="196">
        <v>9.5</v>
      </c>
      <c r="AS34" s="196">
        <v>21.53</v>
      </c>
      <c r="AT34" s="196">
        <v>28.24</v>
      </c>
      <c r="AU34" s="196">
        <v>0</v>
      </c>
      <c r="AV34" s="196">
        <v>0</v>
      </c>
      <c r="AW34" s="196">
        <v>0</v>
      </c>
      <c r="AX34" s="196">
        <v>0</v>
      </c>
      <c r="AY34" s="196">
        <v>0</v>
      </c>
    </row>
    <row r="35" spans="1:51">
      <c r="A35" t="s">
        <v>77</v>
      </c>
      <c r="B35" s="196">
        <v>0</v>
      </c>
      <c r="C35" s="196">
        <v>0</v>
      </c>
      <c r="D35" s="196">
        <v>0</v>
      </c>
      <c r="E35" s="196">
        <v>0</v>
      </c>
      <c r="F35" s="196">
        <v>0</v>
      </c>
      <c r="G35" s="196">
        <v>0</v>
      </c>
      <c r="H35" s="196">
        <v>0</v>
      </c>
      <c r="I35" s="196">
        <v>0</v>
      </c>
      <c r="J35" s="196">
        <v>0</v>
      </c>
      <c r="K35" s="196">
        <v>0.17</v>
      </c>
      <c r="L35" s="196">
        <v>368.5</v>
      </c>
      <c r="M35" s="196">
        <v>1.01</v>
      </c>
      <c r="N35" s="196">
        <v>1.3</v>
      </c>
      <c r="O35" s="196">
        <v>0</v>
      </c>
      <c r="P35" s="196">
        <v>1.36</v>
      </c>
      <c r="Q35" s="196">
        <v>0.23</v>
      </c>
      <c r="R35" s="196">
        <v>0.47</v>
      </c>
      <c r="S35" s="196">
        <v>5.99</v>
      </c>
      <c r="T35" s="196">
        <v>0</v>
      </c>
      <c r="U35" s="196">
        <v>0.92</v>
      </c>
      <c r="V35" s="196">
        <v>0.23</v>
      </c>
      <c r="W35" s="196">
        <v>0.5</v>
      </c>
      <c r="X35" s="196">
        <v>1.63</v>
      </c>
      <c r="Y35" s="196">
        <v>0</v>
      </c>
      <c r="Z35" s="196">
        <v>2.79</v>
      </c>
      <c r="AA35" s="196">
        <v>1.64</v>
      </c>
      <c r="AB35" s="196">
        <v>0</v>
      </c>
      <c r="AC35" s="196">
        <v>1.46</v>
      </c>
      <c r="AD35" s="196">
        <v>8.9</v>
      </c>
      <c r="AE35" s="196">
        <v>0</v>
      </c>
      <c r="AF35" s="196">
        <v>0</v>
      </c>
      <c r="AG35" s="196">
        <v>51.09</v>
      </c>
      <c r="AH35" s="196">
        <v>0</v>
      </c>
      <c r="AI35" s="196">
        <v>14.46</v>
      </c>
      <c r="AJ35" s="196">
        <v>0</v>
      </c>
      <c r="AK35" s="196">
        <v>12.26</v>
      </c>
      <c r="AL35" s="196">
        <v>0</v>
      </c>
      <c r="AM35" s="196">
        <v>0</v>
      </c>
      <c r="AN35" s="196">
        <v>0</v>
      </c>
      <c r="AO35" s="196">
        <v>274.62</v>
      </c>
      <c r="AP35" s="196">
        <v>0</v>
      </c>
      <c r="AQ35" s="196">
        <v>0</v>
      </c>
      <c r="AR35" s="196">
        <v>9.34</v>
      </c>
      <c r="AS35" s="196">
        <v>21.53</v>
      </c>
      <c r="AT35" s="196">
        <v>28.24</v>
      </c>
      <c r="AU35" s="196">
        <v>0</v>
      </c>
      <c r="AV35" s="196">
        <v>0</v>
      </c>
      <c r="AW35" s="196">
        <v>0</v>
      </c>
      <c r="AX35" s="196">
        <v>0</v>
      </c>
      <c r="AY35" s="196">
        <v>0</v>
      </c>
    </row>
    <row r="36" spans="1:51">
      <c r="A36" t="s">
        <v>78</v>
      </c>
      <c r="B36" s="196">
        <v>0</v>
      </c>
      <c r="C36" s="196">
        <v>0</v>
      </c>
      <c r="D36" s="196">
        <v>0</v>
      </c>
      <c r="E36" s="196">
        <v>0</v>
      </c>
      <c r="F36" s="196">
        <v>0</v>
      </c>
      <c r="G36" s="196">
        <v>0</v>
      </c>
      <c r="H36" s="196">
        <v>0</v>
      </c>
      <c r="I36" s="196">
        <v>0</v>
      </c>
      <c r="J36" s="196">
        <v>0</v>
      </c>
      <c r="K36" s="196">
        <v>0.17</v>
      </c>
      <c r="L36" s="196">
        <v>368.5</v>
      </c>
      <c r="M36" s="196">
        <v>1.01</v>
      </c>
      <c r="N36" s="196">
        <v>1.3</v>
      </c>
      <c r="O36" s="196">
        <v>0</v>
      </c>
      <c r="P36" s="196">
        <v>1.36</v>
      </c>
      <c r="Q36" s="196">
        <v>0.23</v>
      </c>
      <c r="R36" s="196">
        <v>0.47</v>
      </c>
      <c r="S36" s="196">
        <v>5.99</v>
      </c>
      <c r="T36" s="196">
        <v>0</v>
      </c>
      <c r="U36" s="196">
        <v>0.92</v>
      </c>
      <c r="V36" s="196">
        <v>0.23</v>
      </c>
      <c r="W36" s="196">
        <v>0.5</v>
      </c>
      <c r="X36" s="196">
        <v>1.63</v>
      </c>
      <c r="Y36" s="196">
        <v>0</v>
      </c>
      <c r="Z36" s="196">
        <v>2.79</v>
      </c>
      <c r="AA36" s="196">
        <v>1.64</v>
      </c>
      <c r="AB36" s="196">
        <v>0</v>
      </c>
      <c r="AC36" s="196">
        <v>1.46</v>
      </c>
      <c r="AD36" s="196">
        <v>8.9</v>
      </c>
      <c r="AE36" s="196">
        <v>0</v>
      </c>
      <c r="AF36" s="196">
        <v>0</v>
      </c>
      <c r="AG36" s="196">
        <v>51.09</v>
      </c>
      <c r="AH36" s="196">
        <v>0</v>
      </c>
      <c r="AI36" s="196">
        <v>14.46</v>
      </c>
      <c r="AJ36" s="196">
        <v>0</v>
      </c>
      <c r="AK36" s="196">
        <v>12.26</v>
      </c>
      <c r="AL36" s="196">
        <v>0</v>
      </c>
      <c r="AM36" s="196">
        <v>0</v>
      </c>
      <c r="AN36" s="196">
        <v>0</v>
      </c>
      <c r="AO36" s="196">
        <v>274.62</v>
      </c>
      <c r="AP36" s="196">
        <v>0</v>
      </c>
      <c r="AQ36" s="196">
        <v>0</v>
      </c>
      <c r="AR36" s="196">
        <v>9.34</v>
      </c>
      <c r="AS36" s="196">
        <v>21.53</v>
      </c>
      <c r="AT36" s="196">
        <v>28.24</v>
      </c>
      <c r="AU36" s="196">
        <v>0</v>
      </c>
      <c r="AV36" s="196">
        <v>0</v>
      </c>
      <c r="AW36" s="196">
        <v>0</v>
      </c>
      <c r="AX36" s="196">
        <v>0</v>
      </c>
      <c r="AY36" s="196">
        <v>0</v>
      </c>
    </row>
    <row r="37" spans="1:51">
      <c r="A37" t="s">
        <v>79</v>
      </c>
      <c r="B37" s="196">
        <v>0</v>
      </c>
      <c r="C37" s="196">
        <v>0</v>
      </c>
      <c r="D37" s="196">
        <v>0</v>
      </c>
      <c r="E37" s="196">
        <v>0</v>
      </c>
      <c r="F37" s="196">
        <v>0</v>
      </c>
      <c r="G37" s="196">
        <v>0</v>
      </c>
      <c r="H37" s="196">
        <v>0</v>
      </c>
      <c r="I37" s="196">
        <v>0</v>
      </c>
      <c r="J37" s="196">
        <v>0</v>
      </c>
      <c r="K37" s="196">
        <v>0.17</v>
      </c>
      <c r="L37" s="196">
        <v>368.5</v>
      </c>
      <c r="M37" s="196">
        <v>1.01</v>
      </c>
      <c r="N37" s="196">
        <v>1.3</v>
      </c>
      <c r="O37" s="196">
        <v>0</v>
      </c>
      <c r="P37" s="196">
        <v>1.36</v>
      </c>
      <c r="Q37" s="196">
        <v>0.23</v>
      </c>
      <c r="R37" s="196">
        <v>0.47</v>
      </c>
      <c r="S37" s="196">
        <v>4.93</v>
      </c>
      <c r="T37" s="196">
        <v>0</v>
      </c>
      <c r="U37" s="196">
        <v>0.92</v>
      </c>
      <c r="V37" s="196">
        <v>0.23</v>
      </c>
      <c r="W37" s="196">
        <v>0.5</v>
      </c>
      <c r="X37" s="196">
        <v>1.63</v>
      </c>
      <c r="Y37" s="196">
        <v>0</v>
      </c>
      <c r="Z37" s="196">
        <v>2.79</v>
      </c>
      <c r="AA37" s="196">
        <v>1.64</v>
      </c>
      <c r="AB37" s="196">
        <v>0</v>
      </c>
      <c r="AC37" s="196">
        <v>1.46</v>
      </c>
      <c r="AD37" s="196">
        <v>8.9</v>
      </c>
      <c r="AE37" s="196">
        <v>0</v>
      </c>
      <c r="AF37" s="196">
        <v>0</v>
      </c>
      <c r="AG37" s="196">
        <v>51.09</v>
      </c>
      <c r="AH37" s="196">
        <v>0</v>
      </c>
      <c r="AI37" s="196">
        <v>14.46</v>
      </c>
      <c r="AJ37" s="196">
        <v>0</v>
      </c>
      <c r="AK37" s="196">
        <v>12.26</v>
      </c>
      <c r="AL37" s="196">
        <v>0</v>
      </c>
      <c r="AM37" s="196">
        <v>0</v>
      </c>
      <c r="AN37" s="196">
        <v>0</v>
      </c>
      <c r="AO37" s="196">
        <v>274.62</v>
      </c>
      <c r="AP37" s="196">
        <v>0</v>
      </c>
      <c r="AQ37" s="196">
        <v>0</v>
      </c>
      <c r="AR37" s="196">
        <v>9.34</v>
      </c>
      <c r="AS37" s="196">
        <v>21.53</v>
      </c>
      <c r="AT37" s="196">
        <v>28.24</v>
      </c>
      <c r="AU37" s="196">
        <v>0</v>
      </c>
      <c r="AV37" s="196">
        <v>0</v>
      </c>
      <c r="AW37" s="196">
        <v>0</v>
      </c>
      <c r="AX37" s="196">
        <v>0</v>
      </c>
      <c r="AY37" s="196">
        <v>0</v>
      </c>
    </row>
    <row r="38" spans="1:51">
      <c r="A38" t="s">
        <v>80</v>
      </c>
      <c r="B38" s="196">
        <v>0</v>
      </c>
      <c r="C38" s="196">
        <v>0</v>
      </c>
      <c r="D38" s="196">
        <v>0</v>
      </c>
      <c r="E38" s="196">
        <v>0</v>
      </c>
      <c r="F38" s="196">
        <v>0</v>
      </c>
      <c r="G38" s="196">
        <v>0</v>
      </c>
      <c r="H38" s="196">
        <v>0</v>
      </c>
      <c r="I38" s="196">
        <v>0</v>
      </c>
      <c r="J38" s="196">
        <v>0</v>
      </c>
      <c r="K38" s="196">
        <v>0.17</v>
      </c>
      <c r="L38" s="196">
        <v>368.5</v>
      </c>
      <c r="M38" s="196">
        <v>1.01</v>
      </c>
      <c r="N38" s="196">
        <v>1.3</v>
      </c>
      <c r="O38" s="196">
        <v>0</v>
      </c>
      <c r="P38" s="196">
        <v>1.36</v>
      </c>
      <c r="Q38" s="196">
        <v>0.23</v>
      </c>
      <c r="R38" s="196">
        <v>0.47</v>
      </c>
      <c r="S38" s="196">
        <v>4.93</v>
      </c>
      <c r="T38" s="196">
        <v>0</v>
      </c>
      <c r="U38" s="196">
        <v>0.92</v>
      </c>
      <c r="V38" s="196">
        <v>0.23</v>
      </c>
      <c r="W38" s="196">
        <v>0.5</v>
      </c>
      <c r="X38" s="196">
        <v>1.63</v>
      </c>
      <c r="Y38" s="196">
        <v>0</v>
      </c>
      <c r="Z38" s="196">
        <v>2.79</v>
      </c>
      <c r="AA38" s="196">
        <v>1.64</v>
      </c>
      <c r="AB38" s="196">
        <v>0</v>
      </c>
      <c r="AC38" s="196">
        <v>1.46</v>
      </c>
      <c r="AD38" s="196">
        <v>8.9</v>
      </c>
      <c r="AE38" s="196">
        <v>0</v>
      </c>
      <c r="AF38" s="196">
        <v>0</v>
      </c>
      <c r="AG38" s="196">
        <v>51.09</v>
      </c>
      <c r="AH38" s="196">
        <v>0</v>
      </c>
      <c r="AI38" s="196">
        <v>14.46</v>
      </c>
      <c r="AJ38" s="196">
        <v>0</v>
      </c>
      <c r="AK38" s="196">
        <v>12.26</v>
      </c>
      <c r="AL38" s="196">
        <v>0</v>
      </c>
      <c r="AM38" s="196">
        <v>0</v>
      </c>
      <c r="AN38" s="196">
        <v>0</v>
      </c>
      <c r="AO38" s="196">
        <v>274.62</v>
      </c>
      <c r="AP38" s="196">
        <v>0</v>
      </c>
      <c r="AQ38" s="196">
        <v>0</v>
      </c>
      <c r="AR38" s="196">
        <v>9.34</v>
      </c>
      <c r="AS38" s="196">
        <v>21.53</v>
      </c>
      <c r="AT38" s="196">
        <v>28.24</v>
      </c>
      <c r="AU38" s="196">
        <v>0</v>
      </c>
      <c r="AV38" s="196">
        <v>0</v>
      </c>
      <c r="AW38" s="196">
        <v>0</v>
      </c>
      <c r="AX38" s="196">
        <v>0</v>
      </c>
      <c r="AY38" s="196">
        <v>0</v>
      </c>
    </row>
    <row r="39" spans="1:51">
      <c r="A39" t="s">
        <v>81</v>
      </c>
      <c r="B39" s="196">
        <v>0</v>
      </c>
      <c r="C39" s="196">
        <v>0</v>
      </c>
      <c r="D39" s="196">
        <v>0</v>
      </c>
      <c r="E39" s="196">
        <v>0</v>
      </c>
      <c r="F39" s="196">
        <v>0</v>
      </c>
      <c r="G39" s="196">
        <v>0</v>
      </c>
      <c r="H39" s="196">
        <v>0</v>
      </c>
      <c r="I39" s="196">
        <v>0</v>
      </c>
      <c r="J39" s="196">
        <v>0</v>
      </c>
      <c r="K39" s="196">
        <v>0.17</v>
      </c>
      <c r="L39" s="196">
        <v>368.5</v>
      </c>
      <c r="M39" s="196">
        <v>1.01</v>
      </c>
      <c r="N39" s="196">
        <v>1.3</v>
      </c>
      <c r="O39" s="196">
        <v>0</v>
      </c>
      <c r="P39" s="196">
        <v>1.36</v>
      </c>
      <c r="Q39" s="196">
        <v>5.35</v>
      </c>
      <c r="R39" s="196">
        <v>0.47</v>
      </c>
      <c r="S39" s="196">
        <v>4.93</v>
      </c>
      <c r="T39" s="196">
        <v>0</v>
      </c>
      <c r="U39" s="196">
        <v>0.92</v>
      </c>
      <c r="V39" s="196">
        <v>0.23</v>
      </c>
      <c r="W39" s="196">
        <v>0.5</v>
      </c>
      <c r="X39" s="196">
        <v>1.63</v>
      </c>
      <c r="Y39" s="196">
        <v>0</v>
      </c>
      <c r="Z39" s="196">
        <v>2.79</v>
      </c>
      <c r="AA39" s="196">
        <v>1.64</v>
      </c>
      <c r="AB39" s="196">
        <v>0</v>
      </c>
      <c r="AC39" s="196">
        <v>1.46</v>
      </c>
      <c r="AD39" s="196">
        <v>8.9</v>
      </c>
      <c r="AE39" s="196">
        <v>0</v>
      </c>
      <c r="AF39" s="196">
        <v>0</v>
      </c>
      <c r="AG39" s="196">
        <v>51.09</v>
      </c>
      <c r="AH39" s="196">
        <v>0</v>
      </c>
      <c r="AI39" s="196">
        <v>14.46</v>
      </c>
      <c r="AJ39" s="196">
        <v>0</v>
      </c>
      <c r="AK39" s="196">
        <v>12.26</v>
      </c>
      <c r="AL39" s="196">
        <v>0</v>
      </c>
      <c r="AM39" s="196">
        <v>0</v>
      </c>
      <c r="AN39" s="196">
        <v>0</v>
      </c>
      <c r="AO39" s="196">
        <v>274.62</v>
      </c>
      <c r="AP39" s="196">
        <v>0</v>
      </c>
      <c r="AQ39" s="196">
        <v>0</v>
      </c>
      <c r="AR39" s="196">
        <v>9.34</v>
      </c>
      <c r="AS39" s="196">
        <v>21.53</v>
      </c>
      <c r="AT39" s="196">
        <v>28.24</v>
      </c>
      <c r="AU39" s="196">
        <v>0</v>
      </c>
      <c r="AV39" s="196">
        <v>0</v>
      </c>
      <c r="AW39" s="196">
        <v>0</v>
      </c>
      <c r="AX39" s="196">
        <v>0</v>
      </c>
      <c r="AY39" s="196">
        <v>0</v>
      </c>
    </row>
    <row r="40" spans="1:51">
      <c r="A40" t="s">
        <v>82</v>
      </c>
      <c r="B40" s="196">
        <v>0</v>
      </c>
      <c r="C40" s="196">
        <v>0</v>
      </c>
      <c r="D40" s="196">
        <v>0</v>
      </c>
      <c r="E40" s="196">
        <v>0</v>
      </c>
      <c r="F40" s="196">
        <v>0</v>
      </c>
      <c r="G40" s="196">
        <v>0</v>
      </c>
      <c r="H40" s="196">
        <v>0</v>
      </c>
      <c r="I40" s="196">
        <v>0</v>
      </c>
      <c r="J40" s="196">
        <v>0</v>
      </c>
      <c r="K40" s="196">
        <v>0.17</v>
      </c>
      <c r="L40" s="196">
        <v>368.5</v>
      </c>
      <c r="M40" s="196">
        <v>1.01</v>
      </c>
      <c r="N40" s="196">
        <v>1.3</v>
      </c>
      <c r="O40" s="196">
        <v>0</v>
      </c>
      <c r="P40" s="196">
        <v>1.36</v>
      </c>
      <c r="Q40" s="196">
        <v>5.49</v>
      </c>
      <c r="R40" s="196">
        <v>0.47</v>
      </c>
      <c r="S40" s="196">
        <v>5.99</v>
      </c>
      <c r="T40" s="196">
        <v>0</v>
      </c>
      <c r="U40" s="196">
        <v>0.92</v>
      </c>
      <c r="V40" s="196">
        <v>0.23</v>
      </c>
      <c r="W40" s="196">
        <v>0.5</v>
      </c>
      <c r="X40" s="196">
        <v>1.63</v>
      </c>
      <c r="Y40" s="196">
        <v>0</v>
      </c>
      <c r="Z40" s="196">
        <v>2.79</v>
      </c>
      <c r="AA40" s="196">
        <v>1.64</v>
      </c>
      <c r="AB40" s="196">
        <v>0</v>
      </c>
      <c r="AC40" s="196">
        <v>1.46</v>
      </c>
      <c r="AD40" s="196">
        <v>8.9</v>
      </c>
      <c r="AE40" s="196">
        <v>0</v>
      </c>
      <c r="AF40" s="196">
        <v>0</v>
      </c>
      <c r="AG40" s="196">
        <v>51.09</v>
      </c>
      <c r="AH40" s="196">
        <v>0</v>
      </c>
      <c r="AI40" s="196">
        <v>14.46</v>
      </c>
      <c r="AJ40" s="196">
        <v>0</v>
      </c>
      <c r="AK40" s="196">
        <v>14.6</v>
      </c>
      <c r="AL40" s="196">
        <v>0</v>
      </c>
      <c r="AM40" s="196">
        <v>0</v>
      </c>
      <c r="AN40" s="196">
        <v>0</v>
      </c>
      <c r="AO40" s="196">
        <v>274.62</v>
      </c>
      <c r="AP40" s="196">
        <v>0</v>
      </c>
      <c r="AQ40" s="196">
        <v>0</v>
      </c>
      <c r="AR40" s="196">
        <v>9.34</v>
      </c>
      <c r="AS40" s="196">
        <v>21.53</v>
      </c>
      <c r="AT40" s="196">
        <v>28.24</v>
      </c>
      <c r="AU40" s="196">
        <v>0</v>
      </c>
      <c r="AV40" s="196">
        <v>0</v>
      </c>
      <c r="AW40" s="196">
        <v>0</v>
      </c>
      <c r="AX40" s="196">
        <v>0</v>
      </c>
      <c r="AY40" s="196">
        <v>0</v>
      </c>
    </row>
    <row r="41" spans="1:51">
      <c r="A41" t="s">
        <v>83</v>
      </c>
      <c r="B41" s="196">
        <v>0</v>
      </c>
      <c r="C41" s="196">
        <v>0</v>
      </c>
      <c r="D41" s="196">
        <v>0</v>
      </c>
      <c r="E41" s="196">
        <v>0</v>
      </c>
      <c r="F41" s="196">
        <v>0</v>
      </c>
      <c r="G41" s="196">
        <v>0</v>
      </c>
      <c r="H41" s="196">
        <v>0</v>
      </c>
      <c r="I41" s="196">
        <v>0</v>
      </c>
      <c r="J41" s="196">
        <v>0</v>
      </c>
      <c r="K41" s="196">
        <v>0.17</v>
      </c>
      <c r="L41" s="196">
        <v>368.5</v>
      </c>
      <c r="M41" s="196">
        <v>1.01</v>
      </c>
      <c r="N41" s="196">
        <v>1.3</v>
      </c>
      <c r="O41" s="196">
        <v>0</v>
      </c>
      <c r="P41" s="196">
        <v>1.36</v>
      </c>
      <c r="Q41" s="196">
        <v>5.49</v>
      </c>
      <c r="R41" s="196">
        <v>0.47</v>
      </c>
      <c r="S41" s="196">
        <v>5.99</v>
      </c>
      <c r="T41" s="196">
        <v>0</v>
      </c>
      <c r="U41" s="196">
        <v>0.92</v>
      </c>
      <c r="V41" s="196">
        <v>0.23</v>
      </c>
      <c r="W41" s="196">
        <v>0.5</v>
      </c>
      <c r="X41" s="196">
        <v>1.63</v>
      </c>
      <c r="Y41" s="196">
        <v>0</v>
      </c>
      <c r="Z41" s="196">
        <v>2.79</v>
      </c>
      <c r="AA41" s="196">
        <v>1.64</v>
      </c>
      <c r="AB41" s="196">
        <v>0</v>
      </c>
      <c r="AC41" s="196">
        <v>1.46</v>
      </c>
      <c r="AD41" s="196">
        <v>8.9</v>
      </c>
      <c r="AE41" s="196">
        <v>0</v>
      </c>
      <c r="AF41" s="196">
        <v>0</v>
      </c>
      <c r="AG41" s="196">
        <v>51.09</v>
      </c>
      <c r="AH41" s="196">
        <v>0</v>
      </c>
      <c r="AI41" s="196">
        <v>14.46</v>
      </c>
      <c r="AJ41" s="196">
        <v>0</v>
      </c>
      <c r="AK41" s="196">
        <v>14.6</v>
      </c>
      <c r="AL41" s="196">
        <v>0</v>
      </c>
      <c r="AM41" s="196">
        <v>0</v>
      </c>
      <c r="AN41" s="196">
        <v>0</v>
      </c>
      <c r="AO41" s="196">
        <v>274.62</v>
      </c>
      <c r="AP41" s="196">
        <v>0</v>
      </c>
      <c r="AQ41" s="196">
        <v>0</v>
      </c>
      <c r="AR41" s="196">
        <v>9.34</v>
      </c>
      <c r="AS41" s="196">
        <v>21.49</v>
      </c>
      <c r="AT41" s="196">
        <v>28.24</v>
      </c>
      <c r="AU41" s="196">
        <v>0</v>
      </c>
      <c r="AV41" s="196">
        <v>0</v>
      </c>
      <c r="AW41" s="196">
        <v>0</v>
      </c>
      <c r="AX41" s="196">
        <v>0</v>
      </c>
      <c r="AY41" s="196">
        <v>0</v>
      </c>
    </row>
    <row r="42" spans="1:51">
      <c r="A42" t="s">
        <v>84</v>
      </c>
      <c r="B42" s="196">
        <v>0</v>
      </c>
      <c r="C42" s="196">
        <v>0</v>
      </c>
      <c r="D42" s="196">
        <v>0</v>
      </c>
      <c r="E42" s="196">
        <v>0</v>
      </c>
      <c r="F42" s="196">
        <v>0</v>
      </c>
      <c r="G42" s="196">
        <v>0</v>
      </c>
      <c r="H42" s="196">
        <v>0</v>
      </c>
      <c r="I42" s="196">
        <v>0</v>
      </c>
      <c r="J42" s="196">
        <v>0</v>
      </c>
      <c r="K42" s="196">
        <v>0.17</v>
      </c>
      <c r="L42" s="196">
        <v>368.5</v>
      </c>
      <c r="M42" s="196">
        <v>1.01</v>
      </c>
      <c r="N42" s="196">
        <v>1.3</v>
      </c>
      <c r="O42" s="196">
        <v>0</v>
      </c>
      <c r="P42" s="196">
        <v>1.36</v>
      </c>
      <c r="Q42" s="196">
        <v>5.49</v>
      </c>
      <c r="R42" s="196">
        <v>0.47</v>
      </c>
      <c r="S42" s="196">
        <v>5.99</v>
      </c>
      <c r="T42" s="196">
        <v>0</v>
      </c>
      <c r="U42" s="196">
        <v>0.92</v>
      </c>
      <c r="V42" s="196">
        <v>0.23</v>
      </c>
      <c r="W42" s="196">
        <v>0.5</v>
      </c>
      <c r="X42" s="196">
        <v>1.63</v>
      </c>
      <c r="Y42" s="196">
        <v>0</v>
      </c>
      <c r="Z42" s="196">
        <v>2.79</v>
      </c>
      <c r="AA42" s="196">
        <v>1.64</v>
      </c>
      <c r="AB42" s="196">
        <v>0</v>
      </c>
      <c r="AC42" s="196">
        <v>1.46</v>
      </c>
      <c r="AD42" s="196">
        <v>8.9</v>
      </c>
      <c r="AE42" s="196">
        <v>0</v>
      </c>
      <c r="AF42" s="196">
        <v>0</v>
      </c>
      <c r="AG42" s="196">
        <v>51.09</v>
      </c>
      <c r="AH42" s="196">
        <v>0</v>
      </c>
      <c r="AI42" s="196">
        <v>14.46</v>
      </c>
      <c r="AJ42" s="196">
        <v>0</v>
      </c>
      <c r="AK42" s="196">
        <v>14.6</v>
      </c>
      <c r="AL42" s="196">
        <v>0</v>
      </c>
      <c r="AM42" s="196">
        <v>0</v>
      </c>
      <c r="AN42" s="196">
        <v>0</v>
      </c>
      <c r="AO42" s="196">
        <v>274.62</v>
      </c>
      <c r="AP42" s="196">
        <v>0</v>
      </c>
      <c r="AQ42" s="196">
        <v>0</v>
      </c>
      <c r="AR42" s="196">
        <v>9.34</v>
      </c>
      <c r="AS42" s="196">
        <v>21.49</v>
      </c>
      <c r="AT42" s="196">
        <v>28.24</v>
      </c>
      <c r="AU42" s="196">
        <v>0</v>
      </c>
      <c r="AV42" s="196">
        <v>0</v>
      </c>
      <c r="AW42" s="196">
        <v>0</v>
      </c>
      <c r="AX42" s="196">
        <v>0</v>
      </c>
      <c r="AY42" s="196">
        <v>0</v>
      </c>
    </row>
    <row r="43" spans="1:51">
      <c r="A43" t="s">
        <v>85</v>
      </c>
      <c r="B43" s="196">
        <v>0</v>
      </c>
      <c r="C43" s="196">
        <v>0</v>
      </c>
      <c r="D43" s="196">
        <v>0</v>
      </c>
      <c r="E43" s="196">
        <v>0</v>
      </c>
      <c r="F43" s="196">
        <v>0</v>
      </c>
      <c r="G43" s="196">
        <v>0</v>
      </c>
      <c r="H43" s="196">
        <v>0</v>
      </c>
      <c r="I43" s="196">
        <v>0</v>
      </c>
      <c r="J43" s="196">
        <v>0</v>
      </c>
      <c r="K43" s="196">
        <v>0.17</v>
      </c>
      <c r="L43" s="196">
        <v>368.5</v>
      </c>
      <c r="M43" s="196">
        <v>1.01</v>
      </c>
      <c r="N43" s="196">
        <v>1.3</v>
      </c>
      <c r="O43" s="196">
        <v>0</v>
      </c>
      <c r="P43" s="196">
        <v>1.36</v>
      </c>
      <c r="Q43" s="196">
        <v>2.4900000000000002</v>
      </c>
      <c r="R43" s="196">
        <v>0.47</v>
      </c>
      <c r="S43" s="196">
        <v>5.99</v>
      </c>
      <c r="T43" s="196">
        <v>0</v>
      </c>
      <c r="U43" s="196">
        <v>0.92</v>
      </c>
      <c r="V43" s="196">
        <v>0.23</v>
      </c>
      <c r="W43" s="196">
        <v>0.5</v>
      </c>
      <c r="X43" s="196">
        <v>1.63</v>
      </c>
      <c r="Y43" s="196">
        <v>0</v>
      </c>
      <c r="Z43" s="196">
        <v>2.79</v>
      </c>
      <c r="AA43" s="196">
        <v>1.64</v>
      </c>
      <c r="AB43" s="196">
        <v>0</v>
      </c>
      <c r="AC43" s="196">
        <v>1.46</v>
      </c>
      <c r="AD43" s="196">
        <v>8.9</v>
      </c>
      <c r="AE43" s="196">
        <v>0</v>
      </c>
      <c r="AF43" s="196">
        <v>0</v>
      </c>
      <c r="AG43" s="196">
        <v>51.09</v>
      </c>
      <c r="AH43" s="196">
        <v>0</v>
      </c>
      <c r="AI43" s="196">
        <v>14.46</v>
      </c>
      <c r="AJ43" s="196">
        <v>0</v>
      </c>
      <c r="AK43" s="196">
        <v>0</v>
      </c>
      <c r="AL43" s="196">
        <v>0</v>
      </c>
      <c r="AM43" s="196">
        <v>0</v>
      </c>
      <c r="AN43" s="196">
        <v>0</v>
      </c>
      <c r="AO43" s="196">
        <v>274.62</v>
      </c>
      <c r="AP43" s="196">
        <v>0</v>
      </c>
      <c r="AQ43" s="196">
        <v>0</v>
      </c>
      <c r="AR43" s="196">
        <v>9.34</v>
      </c>
      <c r="AS43" s="196">
        <v>21.39</v>
      </c>
      <c r="AT43" s="196">
        <v>28.24</v>
      </c>
      <c r="AU43" s="196">
        <v>0</v>
      </c>
      <c r="AV43" s="196">
        <v>0</v>
      </c>
      <c r="AW43" s="196">
        <v>0</v>
      </c>
      <c r="AX43" s="196">
        <v>0</v>
      </c>
      <c r="AY43" s="196">
        <v>0</v>
      </c>
    </row>
    <row r="44" spans="1:51">
      <c r="A44" t="s">
        <v>86</v>
      </c>
      <c r="B44" s="196">
        <v>0</v>
      </c>
      <c r="C44" s="196">
        <v>0</v>
      </c>
      <c r="D44" s="196">
        <v>0</v>
      </c>
      <c r="E44" s="196">
        <v>0</v>
      </c>
      <c r="F44" s="196">
        <v>0</v>
      </c>
      <c r="G44" s="196">
        <v>0</v>
      </c>
      <c r="H44" s="196">
        <v>0</v>
      </c>
      <c r="I44" s="196">
        <v>0</v>
      </c>
      <c r="J44" s="196">
        <v>0</v>
      </c>
      <c r="K44" s="196">
        <v>0.17</v>
      </c>
      <c r="L44" s="196">
        <v>368.5</v>
      </c>
      <c r="M44" s="196">
        <v>1.01</v>
      </c>
      <c r="N44" s="196">
        <v>1.3</v>
      </c>
      <c r="O44" s="196">
        <v>0</v>
      </c>
      <c r="P44" s="196">
        <v>1.36</v>
      </c>
      <c r="Q44" s="196">
        <v>2.4900000000000002</v>
      </c>
      <c r="R44" s="196">
        <v>0.47</v>
      </c>
      <c r="S44" s="196">
        <v>5.99</v>
      </c>
      <c r="T44" s="196">
        <v>0</v>
      </c>
      <c r="U44" s="196">
        <v>0.92</v>
      </c>
      <c r="V44" s="196">
        <v>0.23</v>
      </c>
      <c r="W44" s="196">
        <v>0.5</v>
      </c>
      <c r="X44" s="196">
        <v>1.63</v>
      </c>
      <c r="Y44" s="196">
        <v>0</v>
      </c>
      <c r="Z44" s="196">
        <v>2.79</v>
      </c>
      <c r="AA44" s="196">
        <v>1.64</v>
      </c>
      <c r="AB44" s="196">
        <v>0</v>
      </c>
      <c r="AC44" s="196">
        <v>1.46</v>
      </c>
      <c r="AD44" s="196">
        <v>8.9</v>
      </c>
      <c r="AE44" s="196">
        <v>0</v>
      </c>
      <c r="AF44" s="196">
        <v>0</v>
      </c>
      <c r="AG44" s="196">
        <v>51.09</v>
      </c>
      <c r="AH44" s="196">
        <v>0</v>
      </c>
      <c r="AI44" s="196">
        <v>14.46</v>
      </c>
      <c r="AJ44" s="196">
        <v>0</v>
      </c>
      <c r="AK44" s="196">
        <v>0</v>
      </c>
      <c r="AL44" s="196">
        <v>0</v>
      </c>
      <c r="AM44" s="196">
        <v>0</v>
      </c>
      <c r="AN44" s="196">
        <v>0</v>
      </c>
      <c r="AO44" s="196">
        <v>274.62</v>
      </c>
      <c r="AP44" s="196">
        <v>0</v>
      </c>
      <c r="AQ44" s="196">
        <v>0</v>
      </c>
      <c r="AR44" s="196">
        <v>9.18</v>
      </c>
      <c r="AS44" s="196">
        <v>21.39</v>
      </c>
      <c r="AT44" s="196">
        <v>28.24</v>
      </c>
      <c r="AU44" s="196">
        <v>0</v>
      </c>
      <c r="AV44" s="196">
        <v>0</v>
      </c>
      <c r="AW44" s="196">
        <v>0</v>
      </c>
      <c r="AX44" s="196">
        <v>0</v>
      </c>
      <c r="AY44" s="196">
        <v>0</v>
      </c>
    </row>
    <row r="45" spans="1:51">
      <c r="A45" t="s">
        <v>87</v>
      </c>
      <c r="B45" s="196">
        <v>0</v>
      </c>
      <c r="C45" s="196">
        <v>0</v>
      </c>
      <c r="D45" s="196">
        <v>0</v>
      </c>
      <c r="E45" s="196">
        <v>0</v>
      </c>
      <c r="F45" s="196">
        <v>0</v>
      </c>
      <c r="G45" s="196">
        <v>0</v>
      </c>
      <c r="H45" s="196">
        <v>0</v>
      </c>
      <c r="I45" s="196">
        <v>0</v>
      </c>
      <c r="J45" s="196">
        <v>0</v>
      </c>
      <c r="K45" s="196">
        <v>0.17</v>
      </c>
      <c r="L45" s="196">
        <v>380.5</v>
      </c>
      <c r="M45" s="196">
        <v>1.01</v>
      </c>
      <c r="N45" s="196">
        <v>1.3</v>
      </c>
      <c r="O45" s="196">
        <v>0</v>
      </c>
      <c r="P45" s="196">
        <v>1.36</v>
      </c>
      <c r="Q45" s="196">
        <v>2.4900000000000002</v>
      </c>
      <c r="R45" s="196">
        <v>0.47</v>
      </c>
      <c r="S45" s="196">
        <v>5.99</v>
      </c>
      <c r="T45" s="196">
        <v>0</v>
      </c>
      <c r="U45" s="196">
        <v>0.92</v>
      </c>
      <c r="V45" s="196">
        <v>0.23</v>
      </c>
      <c r="W45" s="196">
        <v>0.5</v>
      </c>
      <c r="X45" s="196">
        <v>1.63</v>
      </c>
      <c r="Y45" s="196">
        <v>0</v>
      </c>
      <c r="Z45" s="196">
        <v>2.79</v>
      </c>
      <c r="AA45" s="196">
        <v>1.64</v>
      </c>
      <c r="AB45" s="196">
        <v>0</v>
      </c>
      <c r="AC45" s="196">
        <v>1.46</v>
      </c>
      <c r="AD45" s="196">
        <v>8.9</v>
      </c>
      <c r="AE45" s="196">
        <v>0</v>
      </c>
      <c r="AF45" s="196">
        <v>0</v>
      </c>
      <c r="AG45" s="196">
        <v>51.09</v>
      </c>
      <c r="AH45" s="196">
        <v>0</v>
      </c>
      <c r="AI45" s="196">
        <v>14.46</v>
      </c>
      <c r="AJ45" s="196">
        <v>0</v>
      </c>
      <c r="AK45" s="196">
        <v>0</v>
      </c>
      <c r="AL45" s="196">
        <v>0</v>
      </c>
      <c r="AM45" s="196">
        <v>0</v>
      </c>
      <c r="AN45" s="196">
        <v>0</v>
      </c>
      <c r="AO45" s="196">
        <v>274.62</v>
      </c>
      <c r="AP45" s="196">
        <v>0</v>
      </c>
      <c r="AQ45" s="196">
        <v>0</v>
      </c>
      <c r="AR45" s="196">
        <v>9.18</v>
      </c>
      <c r="AS45" s="196">
        <v>21.39</v>
      </c>
      <c r="AT45" s="196">
        <v>28.24</v>
      </c>
      <c r="AU45" s="196">
        <v>0</v>
      </c>
      <c r="AV45" s="196">
        <v>0</v>
      </c>
      <c r="AW45" s="196">
        <v>0</v>
      </c>
      <c r="AX45" s="196">
        <v>0</v>
      </c>
      <c r="AY45" s="196">
        <v>0</v>
      </c>
    </row>
    <row r="46" spans="1:51">
      <c r="A46" t="s">
        <v>88</v>
      </c>
      <c r="B46" s="196">
        <v>0</v>
      </c>
      <c r="C46" s="196">
        <v>0</v>
      </c>
      <c r="D46" s="196">
        <v>0</v>
      </c>
      <c r="E46" s="196">
        <v>0</v>
      </c>
      <c r="F46" s="196">
        <v>0</v>
      </c>
      <c r="G46" s="196">
        <v>0</v>
      </c>
      <c r="H46" s="196">
        <v>0</v>
      </c>
      <c r="I46" s="196">
        <v>0</v>
      </c>
      <c r="J46" s="196">
        <v>0</v>
      </c>
      <c r="K46" s="196">
        <v>0.17</v>
      </c>
      <c r="L46" s="196">
        <v>380.5</v>
      </c>
      <c r="M46" s="196">
        <v>1.01</v>
      </c>
      <c r="N46" s="196">
        <v>1.3</v>
      </c>
      <c r="O46" s="196">
        <v>0</v>
      </c>
      <c r="P46" s="196">
        <v>1.36</v>
      </c>
      <c r="Q46" s="196">
        <v>1.03</v>
      </c>
      <c r="R46" s="196">
        <v>0.47</v>
      </c>
      <c r="S46" s="196">
        <v>5.99</v>
      </c>
      <c r="T46" s="196">
        <v>0</v>
      </c>
      <c r="U46" s="196">
        <v>0.92</v>
      </c>
      <c r="V46" s="196">
        <v>0.23</v>
      </c>
      <c r="W46" s="196">
        <v>0.5</v>
      </c>
      <c r="X46" s="196">
        <v>1.63</v>
      </c>
      <c r="Y46" s="196">
        <v>0</v>
      </c>
      <c r="Z46" s="196">
        <v>2.79</v>
      </c>
      <c r="AA46" s="196">
        <v>1.64</v>
      </c>
      <c r="AB46" s="196">
        <v>0</v>
      </c>
      <c r="AC46" s="196">
        <v>1.46</v>
      </c>
      <c r="AD46" s="196">
        <v>8.9</v>
      </c>
      <c r="AE46" s="196">
        <v>0</v>
      </c>
      <c r="AF46" s="196">
        <v>0</v>
      </c>
      <c r="AG46" s="196">
        <v>51.09</v>
      </c>
      <c r="AH46" s="196">
        <v>0</v>
      </c>
      <c r="AI46" s="196">
        <v>14.46</v>
      </c>
      <c r="AJ46" s="196">
        <v>0</v>
      </c>
      <c r="AK46" s="196">
        <v>0</v>
      </c>
      <c r="AL46" s="196">
        <v>0</v>
      </c>
      <c r="AM46" s="196">
        <v>0</v>
      </c>
      <c r="AN46" s="196">
        <v>0</v>
      </c>
      <c r="AO46" s="196">
        <v>274.62</v>
      </c>
      <c r="AP46" s="196">
        <v>0</v>
      </c>
      <c r="AQ46" s="196">
        <v>0</v>
      </c>
      <c r="AR46" s="196">
        <v>9.18</v>
      </c>
      <c r="AS46" s="196">
        <v>21.39</v>
      </c>
      <c r="AT46" s="196">
        <v>28.24</v>
      </c>
      <c r="AU46" s="196">
        <v>0</v>
      </c>
      <c r="AV46" s="196">
        <v>0</v>
      </c>
      <c r="AW46" s="196">
        <v>0</v>
      </c>
      <c r="AX46" s="196">
        <v>0</v>
      </c>
      <c r="AY46" s="196">
        <v>0</v>
      </c>
    </row>
    <row r="47" spans="1:51">
      <c r="A47" t="s">
        <v>89</v>
      </c>
      <c r="B47" s="196">
        <v>0</v>
      </c>
      <c r="C47" s="196">
        <v>0</v>
      </c>
      <c r="D47" s="196">
        <v>0</v>
      </c>
      <c r="E47" s="196">
        <v>0</v>
      </c>
      <c r="F47" s="196">
        <v>0</v>
      </c>
      <c r="G47" s="196">
        <v>0</v>
      </c>
      <c r="H47" s="196">
        <v>0</v>
      </c>
      <c r="I47" s="196">
        <v>0</v>
      </c>
      <c r="J47" s="196">
        <v>0</v>
      </c>
      <c r="K47" s="196">
        <v>0.17</v>
      </c>
      <c r="L47" s="196">
        <v>380.5</v>
      </c>
      <c r="M47" s="196">
        <v>1.01</v>
      </c>
      <c r="N47" s="196">
        <v>1.3</v>
      </c>
      <c r="O47" s="196">
        <v>0</v>
      </c>
      <c r="P47" s="196">
        <v>1.36</v>
      </c>
      <c r="Q47" s="196">
        <v>5.35</v>
      </c>
      <c r="R47" s="196">
        <v>0.47</v>
      </c>
      <c r="S47" s="196">
        <v>5.99</v>
      </c>
      <c r="T47" s="196">
        <v>0</v>
      </c>
      <c r="U47" s="196">
        <v>0.92</v>
      </c>
      <c r="V47" s="196">
        <v>0.23</v>
      </c>
      <c r="W47" s="196">
        <v>0.5</v>
      </c>
      <c r="X47" s="196">
        <v>1.63</v>
      </c>
      <c r="Y47" s="196">
        <v>0</v>
      </c>
      <c r="Z47" s="196">
        <v>2.79</v>
      </c>
      <c r="AA47" s="196">
        <v>1.64</v>
      </c>
      <c r="AB47" s="196">
        <v>0</v>
      </c>
      <c r="AC47" s="196">
        <v>1.46</v>
      </c>
      <c r="AD47" s="196">
        <v>8.9</v>
      </c>
      <c r="AE47" s="196">
        <v>0</v>
      </c>
      <c r="AF47" s="196">
        <v>0</v>
      </c>
      <c r="AG47" s="196">
        <v>51.09</v>
      </c>
      <c r="AH47" s="196">
        <v>0</v>
      </c>
      <c r="AI47" s="196">
        <v>14.46</v>
      </c>
      <c r="AJ47" s="196">
        <v>0</v>
      </c>
      <c r="AK47" s="196">
        <v>14.6</v>
      </c>
      <c r="AL47" s="196">
        <v>0</v>
      </c>
      <c r="AM47" s="196">
        <v>0</v>
      </c>
      <c r="AN47" s="196">
        <v>0</v>
      </c>
      <c r="AO47" s="196">
        <v>274.62</v>
      </c>
      <c r="AP47" s="196">
        <v>0</v>
      </c>
      <c r="AQ47" s="196">
        <v>0</v>
      </c>
      <c r="AR47" s="196">
        <v>9.18</v>
      </c>
      <c r="AS47" s="196">
        <v>21.39</v>
      </c>
      <c r="AT47" s="196">
        <v>28.24</v>
      </c>
      <c r="AU47" s="196">
        <v>0</v>
      </c>
      <c r="AV47" s="196">
        <v>0</v>
      </c>
      <c r="AW47" s="196">
        <v>0</v>
      </c>
      <c r="AX47" s="196">
        <v>0</v>
      </c>
      <c r="AY47" s="196">
        <v>0</v>
      </c>
    </row>
    <row r="48" spans="1:51">
      <c r="A48" t="s">
        <v>90</v>
      </c>
      <c r="B48" s="196">
        <v>0</v>
      </c>
      <c r="C48" s="196">
        <v>0</v>
      </c>
      <c r="D48" s="196">
        <v>0</v>
      </c>
      <c r="E48" s="196">
        <v>0</v>
      </c>
      <c r="F48" s="196">
        <v>0</v>
      </c>
      <c r="G48" s="196">
        <v>0</v>
      </c>
      <c r="H48" s="196">
        <v>0</v>
      </c>
      <c r="I48" s="196">
        <v>0</v>
      </c>
      <c r="J48" s="196">
        <v>0</v>
      </c>
      <c r="K48" s="196">
        <v>0.17</v>
      </c>
      <c r="L48" s="196">
        <v>380.5</v>
      </c>
      <c r="M48" s="196">
        <v>1.01</v>
      </c>
      <c r="N48" s="196">
        <v>1.3</v>
      </c>
      <c r="O48" s="196">
        <v>0</v>
      </c>
      <c r="P48" s="196">
        <v>1.36</v>
      </c>
      <c r="Q48" s="196">
        <v>5.35</v>
      </c>
      <c r="R48" s="196">
        <v>0.47</v>
      </c>
      <c r="S48" s="196">
        <v>5.99</v>
      </c>
      <c r="T48" s="196">
        <v>0</v>
      </c>
      <c r="U48" s="196">
        <v>0.92</v>
      </c>
      <c r="V48" s="196">
        <v>0.23</v>
      </c>
      <c r="W48" s="196">
        <v>0.5</v>
      </c>
      <c r="X48" s="196">
        <v>1.63</v>
      </c>
      <c r="Y48" s="196">
        <v>0</v>
      </c>
      <c r="Z48" s="196">
        <v>2.79</v>
      </c>
      <c r="AA48" s="196">
        <v>1.64</v>
      </c>
      <c r="AB48" s="196">
        <v>0</v>
      </c>
      <c r="AC48" s="196">
        <v>1.46</v>
      </c>
      <c r="AD48" s="196">
        <v>8.9</v>
      </c>
      <c r="AE48" s="196">
        <v>0</v>
      </c>
      <c r="AF48" s="196">
        <v>0</v>
      </c>
      <c r="AG48" s="196">
        <v>51.09</v>
      </c>
      <c r="AH48" s="196">
        <v>0</v>
      </c>
      <c r="AI48" s="196">
        <v>14.46</v>
      </c>
      <c r="AJ48" s="196">
        <v>0</v>
      </c>
      <c r="AK48" s="196">
        <v>14.6</v>
      </c>
      <c r="AL48" s="196">
        <v>0</v>
      </c>
      <c r="AM48" s="196">
        <v>0</v>
      </c>
      <c r="AN48" s="196">
        <v>0</v>
      </c>
      <c r="AO48" s="196">
        <v>274.62</v>
      </c>
      <c r="AP48" s="196">
        <v>0</v>
      </c>
      <c r="AQ48" s="196">
        <v>0</v>
      </c>
      <c r="AR48" s="196">
        <v>9.18</v>
      </c>
      <c r="AS48" s="196">
        <v>21.39</v>
      </c>
      <c r="AT48" s="196">
        <v>28.24</v>
      </c>
      <c r="AU48" s="196">
        <v>0</v>
      </c>
      <c r="AV48" s="196">
        <v>0</v>
      </c>
      <c r="AW48" s="196">
        <v>0</v>
      </c>
      <c r="AX48" s="196">
        <v>0</v>
      </c>
      <c r="AY48" s="196">
        <v>0</v>
      </c>
    </row>
    <row r="49" spans="1:51">
      <c r="A49" t="s">
        <v>91</v>
      </c>
      <c r="B49" s="196">
        <v>0</v>
      </c>
      <c r="C49" s="196">
        <v>0</v>
      </c>
      <c r="D49" s="196">
        <v>0</v>
      </c>
      <c r="E49" s="196">
        <v>0</v>
      </c>
      <c r="F49" s="196">
        <v>0</v>
      </c>
      <c r="G49" s="196">
        <v>0</v>
      </c>
      <c r="H49" s="196">
        <v>0</v>
      </c>
      <c r="I49" s="196">
        <v>0</v>
      </c>
      <c r="J49" s="196">
        <v>0</v>
      </c>
      <c r="K49" s="196">
        <v>0.17</v>
      </c>
      <c r="L49" s="196">
        <v>380.5</v>
      </c>
      <c r="M49" s="196">
        <v>1.01</v>
      </c>
      <c r="N49" s="196">
        <v>1.3</v>
      </c>
      <c r="O49" s="196">
        <v>0</v>
      </c>
      <c r="P49" s="196">
        <v>1.36</v>
      </c>
      <c r="Q49" s="196">
        <v>5.35</v>
      </c>
      <c r="R49" s="196">
        <v>0.47</v>
      </c>
      <c r="S49" s="196">
        <v>5.99</v>
      </c>
      <c r="T49" s="196">
        <v>0</v>
      </c>
      <c r="U49" s="196">
        <v>0.92</v>
      </c>
      <c r="V49" s="196">
        <v>0.23</v>
      </c>
      <c r="W49" s="196">
        <v>0.5</v>
      </c>
      <c r="X49" s="196">
        <v>1.63</v>
      </c>
      <c r="Y49" s="196">
        <v>0</v>
      </c>
      <c r="Z49" s="196">
        <v>2.79</v>
      </c>
      <c r="AA49" s="196">
        <v>1.64</v>
      </c>
      <c r="AB49" s="196">
        <v>0</v>
      </c>
      <c r="AC49" s="196">
        <v>1.46</v>
      </c>
      <c r="AD49" s="196">
        <v>8.9</v>
      </c>
      <c r="AE49" s="196">
        <v>0</v>
      </c>
      <c r="AF49" s="196">
        <v>0</v>
      </c>
      <c r="AG49" s="196">
        <v>51.09</v>
      </c>
      <c r="AH49" s="196">
        <v>0</v>
      </c>
      <c r="AI49" s="196">
        <v>14.46</v>
      </c>
      <c r="AJ49" s="196">
        <v>0</v>
      </c>
      <c r="AK49" s="196">
        <v>14.6</v>
      </c>
      <c r="AL49" s="196">
        <v>0</v>
      </c>
      <c r="AM49" s="196">
        <v>0</v>
      </c>
      <c r="AN49" s="196">
        <v>0</v>
      </c>
      <c r="AO49" s="196">
        <v>274.62</v>
      </c>
      <c r="AP49" s="196">
        <v>0</v>
      </c>
      <c r="AQ49" s="196">
        <v>0</v>
      </c>
      <c r="AR49" s="196">
        <v>9.18</v>
      </c>
      <c r="AS49" s="196">
        <v>21.39</v>
      </c>
      <c r="AT49" s="196">
        <v>28.24</v>
      </c>
      <c r="AU49" s="196">
        <v>0</v>
      </c>
      <c r="AV49" s="196">
        <v>0</v>
      </c>
      <c r="AW49" s="196">
        <v>0</v>
      </c>
      <c r="AX49" s="196">
        <v>0</v>
      </c>
      <c r="AY49" s="196">
        <v>0</v>
      </c>
    </row>
    <row r="50" spans="1:51">
      <c r="A50" t="s">
        <v>92</v>
      </c>
      <c r="B50" s="196">
        <v>0</v>
      </c>
      <c r="C50" s="196">
        <v>0</v>
      </c>
      <c r="D50" s="196">
        <v>0</v>
      </c>
      <c r="E50" s="196">
        <v>0</v>
      </c>
      <c r="F50" s="196">
        <v>0</v>
      </c>
      <c r="G50" s="196">
        <v>0</v>
      </c>
      <c r="H50" s="196">
        <v>0</v>
      </c>
      <c r="I50" s="196">
        <v>0</v>
      </c>
      <c r="J50" s="196">
        <v>0</v>
      </c>
      <c r="K50" s="196">
        <v>0.17</v>
      </c>
      <c r="L50" s="196">
        <v>398.5</v>
      </c>
      <c r="M50" s="196">
        <v>1.01</v>
      </c>
      <c r="N50" s="196">
        <v>1.3</v>
      </c>
      <c r="O50" s="196">
        <v>0</v>
      </c>
      <c r="P50" s="196">
        <v>1.36</v>
      </c>
      <c r="Q50" s="196">
        <v>5.35</v>
      </c>
      <c r="R50" s="196">
        <v>0.47</v>
      </c>
      <c r="S50" s="196">
        <v>5.99</v>
      </c>
      <c r="T50" s="196">
        <v>0</v>
      </c>
      <c r="U50" s="196">
        <v>0.92</v>
      </c>
      <c r="V50" s="196">
        <v>0.23</v>
      </c>
      <c r="W50" s="196">
        <v>0.5</v>
      </c>
      <c r="X50" s="196">
        <v>1.63</v>
      </c>
      <c r="Y50" s="196">
        <v>0</v>
      </c>
      <c r="Z50" s="196">
        <v>2.79</v>
      </c>
      <c r="AA50" s="196">
        <v>1.64</v>
      </c>
      <c r="AB50" s="196">
        <v>0</v>
      </c>
      <c r="AC50" s="196">
        <v>1.46</v>
      </c>
      <c r="AD50" s="196">
        <v>8.9</v>
      </c>
      <c r="AE50" s="196">
        <v>0</v>
      </c>
      <c r="AF50" s="196">
        <v>0</v>
      </c>
      <c r="AG50" s="196">
        <v>51.09</v>
      </c>
      <c r="AH50" s="196">
        <v>0</v>
      </c>
      <c r="AI50" s="196">
        <v>14.46</v>
      </c>
      <c r="AJ50" s="196">
        <v>0</v>
      </c>
      <c r="AK50" s="196">
        <v>14.6</v>
      </c>
      <c r="AL50" s="196">
        <v>0</v>
      </c>
      <c r="AM50" s="196">
        <v>0</v>
      </c>
      <c r="AN50" s="196">
        <v>0</v>
      </c>
      <c r="AO50" s="196">
        <v>274.62</v>
      </c>
      <c r="AP50" s="196">
        <v>0</v>
      </c>
      <c r="AQ50" s="196">
        <v>0</v>
      </c>
      <c r="AR50" s="196">
        <v>9.18</v>
      </c>
      <c r="AS50" s="196">
        <v>21.39</v>
      </c>
      <c r="AT50" s="196">
        <v>28.24</v>
      </c>
      <c r="AU50" s="196">
        <v>0</v>
      </c>
      <c r="AV50" s="196">
        <v>0</v>
      </c>
      <c r="AW50" s="196">
        <v>0</v>
      </c>
      <c r="AX50" s="196">
        <v>0</v>
      </c>
      <c r="AY50" s="196">
        <v>0</v>
      </c>
    </row>
    <row r="51" spans="1:51">
      <c r="A51" t="s">
        <v>93</v>
      </c>
      <c r="B51" s="196">
        <v>0</v>
      </c>
      <c r="C51" s="196">
        <v>0</v>
      </c>
      <c r="D51" s="196">
        <v>0</v>
      </c>
      <c r="E51" s="196">
        <v>0</v>
      </c>
      <c r="F51" s="196">
        <v>0</v>
      </c>
      <c r="G51" s="196">
        <v>0</v>
      </c>
      <c r="H51" s="196">
        <v>0</v>
      </c>
      <c r="I51" s="196">
        <v>0</v>
      </c>
      <c r="J51" s="196">
        <v>0</v>
      </c>
      <c r="K51" s="196">
        <v>0.15</v>
      </c>
      <c r="L51" s="196">
        <v>398.5</v>
      </c>
      <c r="M51" s="196">
        <v>1.01</v>
      </c>
      <c r="N51" s="196">
        <v>1.3</v>
      </c>
      <c r="O51" s="196">
        <v>0</v>
      </c>
      <c r="P51" s="196">
        <v>1.36</v>
      </c>
      <c r="Q51" s="196">
        <v>5.35</v>
      </c>
      <c r="R51" s="196">
        <v>0.47</v>
      </c>
      <c r="S51" s="196">
        <v>4.75</v>
      </c>
      <c r="T51" s="196">
        <v>0</v>
      </c>
      <c r="U51" s="196">
        <v>0.92</v>
      </c>
      <c r="V51" s="196">
        <v>0.23</v>
      </c>
      <c r="W51" s="196">
        <v>0.5</v>
      </c>
      <c r="X51" s="196">
        <v>1.63</v>
      </c>
      <c r="Y51" s="196">
        <v>0</v>
      </c>
      <c r="Z51" s="196">
        <v>2.79</v>
      </c>
      <c r="AA51" s="196">
        <v>1.64</v>
      </c>
      <c r="AB51" s="196">
        <v>0</v>
      </c>
      <c r="AC51" s="196">
        <v>1.46</v>
      </c>
      <c r="AD51" s="196">
        <v>8.9</v>
      </c>
      <c r="AE51" s="196">
        <v>0</v>
      </c>
      <c r="AF51" s="196">
        <v>0</v>
      </c>
      <c r="AG51" s="196">
        <v>51.09</v>
      </c>
      <c r="AH51" s="196">
        <v>0</v>
      </c>
      <c r="AI51" s="196">
        <v>14.46</v>
      </c>
      <c r="AJ51" s="196">
        <v>0</v>
      </c>
      <c r="AK51" s="196">
        <v>17.61</v>
      </c>
      <c r="AL51" s="196">
        <v>0</v>
      </c>
      <c r="AM51" s="196">
        <v>0</v>
      </c>
      <c r="AN51" s="196">
        <v>0</v>
      </c>
      <c r="AO51" s="196">
        <v>269.18</v>
      </c>
      <c r="AP51" s="196">
        <v>0</v>
      </c>
      <c r="AQ51" s="196">
        <v>0</v>
      </c>
      <c r="AR51" s="196">
        <v>9.18</v>
      </c>
      <c r="AS51" s="196">
        <v>21.39</v>
      </c>
      <c r="AT51" s="196">
        <v>28.24</v>
      </c>
      <c r="AU51" s="196">
        <v>0</v>
      </c>
      <c r="AV51" s="196">
        <v>0</v>
      </c>
      <c r="AW51" s="196">
        <v>0</v>
      </c>
      <c r="AX51" s="196">
        <v>0</v>
      </c>
      <c r="AY51" s="196">
        <v>0</v>
      </c>
    </row>
    <row r="52" spans="1:51">
      <c r="A52" t="s">
        <v>94</v>
      </c>
      <c r="B52" s="196">
        <v>0</v>
      </c>
      <c r="C52" s="196">
        <v>0</v>
      </c>
      <c r="D52" s="196">
        <v>0</v>
      </c>
      <c r="E52" s="196">
        <v>0</v>
      </c>
      <c r="F52" s="196">
        <v>0</v>
      </c>
      <c r="G52" s="196">
        <v>0</v>
      </c>
      <c r="H52" s="196">
        <v>0</v>
      </c>
      <c r="I52" s="196">
        <v>0</v>
      </c>
      <c r="J52" s="196">
        <v>0</v>
      </c>
      <c r="K52" s="196">
        <v>0.17</v>
      </c>
      <c r="L52" s="196">
        <v>408.5</v>
      </c>
      <c r="M52" s="196">
        <v>1.01</v>
      </c>
      <c r="N52" s="196">
        <v>1.3</v>
      </c>
      <c r="O52" s="196">
        <v>0</v>
      </c>
      <c r="P52" s="196">
        <v>1.36</v>
      </c>
      <c r="Q52" s="196">
        <v>5.35</v>
      </c>
      <c r="R52" s="196">
        <v>0.47</v>
      </c>
      <c r="S52" s="196">
        <v>4.75</v>
      </c>
      <c r="T52" s="196">
        <v>0</v>
      </c>
      <c r="U52" s="196">
        <v>0.92</v>
      </c>
      <c r="V52" s="196">
        <v>0.23</v>
      </c>
      <c r="W52" s="196">
        <v>0.5</v>
      </c>
      <c r="X52" s="196">
        <v>1.63</v>
      </c>
      <c r="Y52" s="196">
        <v>0</v>
      </c>
      <c r="Z52" s="196">
        <v>2.79</v>
      </c>
      <c r="AA52" s="196">
        <v>1.64</v>
      </c>
      <c r="AB52" s="196">
        <v>0</v>
      </c>
      <c r="AC52" s="196">
        <v>1.46</v>
      </c>
      <c r="AD52" s="196">
        <v>8.9</v>
      </c>
      <c r="AE52" s="196">
        <v>0</v>
      </c>
      <c r="AF52" s="196">
        <v>0</v>
      </c>
      <c r="AG52" s="196">
        <v>51.09</v>
      </c>
      <c r="AH52" s="196">
        <v>0</v>
      </c>
      <c r="AI52" s="196">
        <v>14.46</v>
      </c>
      <c r="AJ52" s="196">
        <v>0</v>
      </c>
      <c r="AK52" s="196">
        <v>17.61</v>
      </c>
      <c r="AL52" s="196">
        <v>0</v>
      </c>
      <c r="AM52" s="196">
        <v>0</v>
      </c>
      <c r="AN52" s="196">
        <v>0</v>
      </c>
      <c r="AO52" s="196">
        <v>269.18</v>
      </c>
      <c r="AP52" s="196">
        <v>0</v>
      </c>
      <c r="AQ52" s="196">
        <v>0</v>
      </c>
      <c r="AR52" s="196">
        <v>9.18</v>
      </c>
      <c r="AS52" s="196">
        <v>21.39</v>
      </c>
      <c r="AT52" s="196">
        <v>28.24</v>
      </c>
      <c r="AU52" s="196">
        <v>0</v>
      </c>
      <c r="AV52" s="196">
        <v>0</v>
      </c>
      <c r="AW52" s="196">
        <v>0</v>
      </c>
      <c r="AX52" s="196">
        <v>0</v>
      </c>
      <c r="AY52" s="196">
        <v>0</v>
      </c>
    </row>
    <row r="53" spans="1:51">
      <c r="A53" t="s">
        <v>95</v>
      </c>
      <c r="B53" s="196">
        <v>0</v>
      </c>
      <c r="C53" s="196">
        <v>0</v>
      </c>
      <c r="D53" s="196">
        <v>0</v>
      </c>
      <c r="E53" s="196">
        <v>0</v>
      </c>
      <c r="F53" s="196">
        <v>0</v>
      </c>
      <c r="G53" s="196">
        <v>0</v>
      </c>
      <c r="H53" s="196">
        <v>0</v>
      </c>
      <c r="I53" s="196">
        <v>0</v>
      </c>
      <c r="J53" s="196">
        <v>0</v>
      </c>
      <c r="K53" s="196">
        <v>0.17</v>
      </c>
      <c r="L53" s="196">
        <v>472.5</v>
      </c>
      <c r="M53" s="196">
        <v>1.01</v>
      </c>
      <c r="N53" s="196">
        <v>1.3</v>
      </c>
      <c r="O53" s="196">
        <v>0</v>
      </c>
      <c r="P53" s="196">
        <v>1.36</v>
      </c>
      <c r="Q53" s="196">
        <v>5.35</v>
      </c>
      <c r="R53" s="196">
        <v>0.47</v>
      </c>
      <c r="S53" s="196">
        <v>4.75</v>
      </c>
      <c r="T53" s="196">
        <v>0</v>
      </c>
      <c r="U53" s="196">
        <v>0.92</v>
      </c>
      <c r="V53" s="196">
        <v>0.23</v>
      </c>
      <c r="W53" s="196">
        <v>0.5</v>
      </c>
      <c r="X53" s="196">
        <v>1.63</v>
      </c>
      <c r="Y53" s="196">
        <v>0</v>
      </c>
      <c r="Z53" s="196">
        <v>2.79</v>
      </c>
      <c r="AA53" s="196">
        <v>1.64</v>
      </c>
      <c r="AB53" s="196">
        <v>0</v>
      </c>
      <c r="AC53" s="196">
        <v>1.46</v>
      </c>
      <c r="AD53" s="196">
        <v>8.9</v>
      </c>
      <c r="AE53" s="196">
        <v>0</v>
      </c>
      <c r="AF53" s="196">
        <v>0</v>
      </c>
      <c r="AG53" s="196">
        <v>51.09</v>
      </c>
      <c r="AH53" s="196">
        <v>0</v>
      </c>
      <c r="AI53" s="196">
        <v>14.46</v>
      </c>
      <c r="AJ53" s="196">
        <v>0</v>
      </c>
      <c r="AK53" s="196">
        <v>12.63</v>
      </c>
      <c r="AL53" s="196">
        <v>0</v>
      </c>
      <c r="AM53" s="196">
        <v>0</v>
      </c>
      <c r="AN53" s="196">
        <v>0</v>
      </c>
      <c r="AO53" s="196">
        <v>269.18</v>
      </c>
      <c r="AP53" s="196">
        <v>0</v>
      </c>
      <c r="AQ53" s="196">
        <v>0</v>
      </c>
      <c r="AR53" s="196">
        <v>9.18</v>
      </c>
      <c r="AS53" s="196">
        <v>21.39</v>
      </c>
      <c r="AT53" s="196">
        <v>28.24</v>
      </c>
      <c r="AU53" s="196">
        <v>0</v>
      </c>
      <c r="AV53" s="196">
        <v>0</v>
      </c>
      <c r="AW53" s="196">
        <v>0</v>
      </c>
      <c r="AX53" s="196">
        <v>0</v>
      </c>
      <c r="AY53" s="196">
        <v>0</v>
      </c>
    </row>
    <row r="54" spans="1:51">
      <c r="A54" t="s">
        <v>96</v>
      </c>
      <c r="B54" s="196">
        <v>0</v>
      </c>
      <c r="C54" s="196">
        <v>0</v>
      </c>
      <c r="D54" s="196">
        <v>0</v>
      </c>
      <c r="E54" s="196">
        <v>0</v>
      </c>
      <c r="F54" s="196">
        <v>0</v>
      </c>
      <c r="G54" s="196">
        <v>0</v>
      </c>
      <c r="H54" s="196">
        <v>0</v>
      </c>
      <c r="I54" s="196">
        <v>0</v>
      </c>
      <c r="J54" s="196">
        <v>0</v>
      </c>
      <c r="K54" s="196">
        <v>0.17</v>
      </c>
      <c r="L54" s="196">
        <v>472.5</v>
      </c>
      <c r="M54" s="196">
        <v>1.01</v>
      </c>
      <c r="N54" s="196">
        <v>1.3</v>
      </c>
      <c r="O54" s="196">
        <v>0</v>
      </c>
      <c r="P54" s="196">
        <v>1.36</v>
      </c>
      <c r="Q54" s="196">
        <v>5.35</v>
      </c>
      <c r="R54" s="196">
        <v>0.47</v>
      </c>
      <c r="S54" s="196">
        <v>4.75</v>
      </c>
      <c r="T54" s="196">
        <v>0</v>
      </c>
      <c r="U54" s="196">
        <v>0.92</v>
      </c>
      <c r="V54" s="196">
        <v>0.23</v>
      </c>
      <c r="W54" s="196">
        <v>0.5</v>
      </c>
      <c r="X54" s="196">
        <v>1.63</v>
      </c>
      <c r="Y54" s="196">
        <v>0</v>
      </c>
      <c r="Z54" s="196">
        <v>2.79</v>
      </c>
      <c r="AA54" s="196">
        <v>1.64</v>
      </c>
      <c r="AB54" s="196">
        <v>0</v>
      </c>
      <c r="AC54" s="196">
        <v>1.46</v>
      </c>
      <c r="AD54" s="196">
        <v>8.9</v>
      </c>
      <c r="AE54" s="196">
        <v>0</v>
      </c>
      <c r="AF54" s="196">
        <v>0</v>
      </c>
      <c r="AG54" s="196">
        <v>51.09</v>
      </c>
      <c r="AH54" s="196">
        <v>0</v>
      </c>
      <c r="AI54" s="196">
        <v>14.46</v>
      </c>
      <c r="AJ54" s="196">
        <v>0</v>
      </c>
      <c r="AK54" s="196">
        <v>12.63</v>
      </c>
      <c r="AL54" s="196">
        <v>0</v>
      </c>
      <c r="AM54" s="196">
        <v>0</v>
      </c>
      <c r="AN54" s="196">
        <v>0</v>
      </c>
      <c r="AO54" s="196">
        <v>269.18</v>
      </c>
      <c r="AP54" s="196">
        <v>0</v>
      </c>
      <c r="AQ54" s="196">
        <v>0</v>
      </c>
      <c r="AR54" s="196">
        <v>9.18</v>
      </c>
      <c r="AS54" s="196">
        <v>21.39</v>
      </c>
      <c r="AT54" s="196">
        <v>28.24</v>
      </c>
      <c r="AU54" s="196">
        <v>0</v>
      </c>
      <c r="AV54" s="196">
        <v>0</v>
      </c>
      <c r="AW54" s="196">
        <v>0</v>
      </c>
      <c r="AX54" s="196">
        <v>0</v>
      </c>
      <c r="AY54" s="196">
        <v>0</v>
      </c>
    </row>
    <row r="55" spans="1:51">
      <c r="A55" t="s">
        <v>97</v>
      </c>
      <c r="B55" s="196">
        <v>0</v>
      </c>
      <c r="C55" s="196">
        <v>0</v>
      </c>
      <c r="D55" s="196">
        <v>0</v>
      </c>
      <c r="E55" s="196">
        <v>0</v>
      </c>
      <c r="F55" s="196">
        <v>0</v>
      </c>
      <c r="G55" s="196">
        <v>0</v>
      </c>
      <c r="H55" s="196">
        <v>0</v>
      </c>
      <c r="I55" s="196">
        <v>0</v>
      </c>
      <c r="J55" s="196">
        <v>0</v>
      </c>
      <c r="K55" s="196">
        <v>3.72</v>
      </c>
      <c r="L55" s="196">
        <v>472.5</v>
      </c>
      <c r="M55" s="196">
        <v>1.01</v>
      </c>
      <c r="N55" s="196">
        <v>1.3</v>
      </c>
      <c r="O55" s="196">
        <v>0</v>
      </c>
      <c r="P55" s="196">
        <v>1.36</v>
      </c>
      <c r="Q55" s="196">
        <v>5.29</v>
      </c>
      <c r="R55" s="196">
        <v>0.47</v>
      </c>
      <c r="S55" s="196">
        <v>7.14</v>
      </c>
      <c r="T55" s="196">
        <v>0</v>
      </c>
      <c r="U55" s="196">
        <v>0.92</v>
      </c>
      <c r="V55" s="196">
        <v>0.23</v>
      </c>
      <c r="W55" s="196">
        <v>0.5</v>
      </c>
      <c r="X55" s="196">
        <v>1.63</v>
      </c>
      <c r="Y55" s="196">
        <v>0</v>
      </c>
      <c r="Z55" s="196">
        <v>3.56</v>
      </c>
      <c r="AA55" s="196">
        <v>2.2400000000000002</v>
      </c>
      <c r="AB55" s="196">
        <v>0</v>
      </c>
      <c r="AC55" s="196">
        <v>1.46</v>
      </c>
      <c r="AD55" s="196">
        <v>8.9</v>
      </c>
      <c r="AE55" s="196">
        <v>0</v>
      </c>
      <c r="AF55" s="196">
        <v>0</v>
      </c>
      <c r="AG55" s="196">
        <v>51.09</v>
      </c>
      <c r="AH55" s="196">
        <v>0</v>
      </c>
      <c r="AI55" s="196">
        <v>14.46</v>
      </c>
      <c r="AJ55" s="196">
        <v>0</v>
      </c>
      <c r="AK55" s="196">
        <v>10.89</v>
      </c>
      <c r="AL55" s="196">
        <v>0</v>
      </c>
      <c r="AM55" s="196">
        <v>0</v>
      </c>
      <c r="AN55" s="196">
        <v>0</v>
      </c>
      <c r="AO55" s="196">
        <v>269.18</v>
      </c>
      <c r="AP55" s="196">
        <v>0</v>
      </c>
      <c r="AQ55" s="196">
        <v>0</v>
      </c>
      <c r="AR55" s="196">
        <v>9.18</v>
      </c>
      <c r="AS55" s="196">
        <v>21.39</v>
      </c>
      <c r="AT55" s="196">
        <v>28.24</v>
      </c>
      <c r="AU55" s="196">
        <v>0</v>
      </c>
      <c r="AV55" s="196">
        <v>0</v>
      </c>
      <c r="AW55" s="196">
        <v>0</v>
      </c>
      <c r="AX55" s="196">
        <v>0</v>
      </c>
      <c r="AY55" s="196">
        <v>0</v>
      </c>
    </row>
    <row r="56" spans="1:51">
      <c r="A56" t="s">
        <v>98</v>
      </c>
      <c r="B56" s="196">
        <v>0</v>
      </c>
      <c r="C56" s="196">
        <v>0</v>
      </c>
      <c r="D56" s="196">
        <v>0</v>
      </c>
      <c r="E56" s="196">
        <v>0</v>
      </c>
      <c r="F56" s="196">
        <v>0</v>
      </c>
      <c r="G56" s="196">
        <v>0</v>
      </c>
      <c r="H56" s="196">
        <v>0</v>
      </c>
      <c r="I56" s="196">
        <v>0</v>
      </c>
      <c r="J56" s="196">
        <v>0</v>
      </c>
      <c r="K56" s="196">
        <v>3.72</v>
      </c>
      <c r="L56" s="196">
        <v>472.5</v>
      </c>
      <c r="M56" s="196">
        <v>1.01</v>
      </c>
      <c r="N56" s="196">
        <v>1.3</v>
      </c>
      <c r="O56" s="196">
        <v>0</v>
      </c>
      <c r="P56" s="196">
        <v>1.36</v>
      </c>
      <c r="Q56" s="196">
        <v>3.48</v>
      </c>
      <c r="R56" s="196">
        <v>0.47</v>
      </c>
      <c r="S56" s="196">
        <v>7.14</v>
      </c>
      <c r="T56" s="196">
        <v>0</v>
      </c>
      <c r="U56" s="196">
        <v>0.92</v>
      </c>
      <c r="V56" s="196">
        <v>0.23</v>
      </c>
      <c r="W56" s="196">
        <v>0.5</v>
      </c>
      <c r="X56" s="196">
        <v>1.63</v>
      </c>
      <c r="Y56" s="196">
        <v>0</v>
      </c>
      <c r="Z56" s="196">
        <v>3.56</v>
      </c>
      <c r="AA56" s="196">
        <v>2.2400000000000002</v>
      </c>
      <c r="AB56" s="196">
        <v>0</v>
      </c>
      <c r="AC56" s="196">
        <v>1.46</v>
      </c>
      <c r="AD56" s="196">
        <v>8.9</v>
      </c>
      <c r="AE56" s="196">
        <v>0</v>
      </c>
      <c r="AF56" s="196">
        <v>0</v>
      </c>
      <c r="AG56" s="196">
        <v>51.09</v>
      </c>
      <c r="AH56" s="196">
        <v>0</v>
      </c>
      <c r="AI56" s="196">
        <v>14.46</v>
      </c>
      <c r="AJ56" s="196">
        <v>0</v>
      </c>
      <c r="AK56" s="196">
        <v>10.89</v>
      </c>
      <c r="AL56" s="196">
        <v>0</v>
      </c>
      <c r="AM56" s="196">
        <v>0</v>
      </c>
      <c r="AN56" s="196">
        <v>0</v>
      </c>
      <c r="AO56" s="196">
        <v>269.18</v>
      </c>
      <c r="AP56" s="196">
        <v>0</v>
      </c>
      <c r="AQ56" s="196">
        <v>0</v>
      </c>
      <c r="AR56" s="196">
        <v>9.18</v>
      </c>
      <c r="AS56" s="196">
        <v>21.39</v>
      </c>
      <c r="AT56" s="196">
        <v>28.24</v>
      </c>
      <c r="AU56" s="196">
        <v>0</v>
      </c>
      <c r="AV56" s="196">
        <v>0</v>
      </c>
      <c r="AW56" s="196">
        <v>0</v>
      </c>
      <c r="AX56" s="196">
        <v>0</v>
      </c>
      <c r="AY56" s="196">
        <v>0</v>
      </c>
    </row>
    <row r="57" spans="1:51">
      <c r="A57" t="s">
        <v>99</v>
      </c>
      <c r="B57" s="196">
        <v>0</v>
      </c>
      <c r="C57" s="196">
        <v>0</v>
      </c>
      <c r="D57" s="196">
        <v>0</v>
      </c>
      <c r="E57" s="196">
        <v>0</v>
      </c>
      <c r="F57" s="196">
        <v>0</v>
      </c>
      <c r="G57" s="196">
        <v>0</v>
      </c>
      <c r="H57" s="196">
        <v>0</v>
      </c>
      <c r="I57" s="196">
        <v>0</v>
      </c>
      <c r="J57" s="196">
        <v>0</v>
      </c>
      <c r="K57" s="196">
        <v>3.72</v>
      </c>
      <c r="L57" s="196">
        <v>472.5</v>
      </c>
      <c r="M57" s="196">
        <v>1.01</v>
      </c>
      <c r="N57" s="196">
        <v>1.3</v>
      </c>
      <c r="O57" s="196">
        <v>0</v>
      </c>
      <c r="P57" s="196">
        <v>1.36</v>
      </c>
      <c r="Q57" s="196">
        <v>3.48</v>
      </c>
      <c r="R57" s="196">
        <v>0.47</v>
      </c>
      <c r="S57" s="196">
        <v>7.14</v>
      </c>
      <c r="T57" s="196">
        <v>0</v>
      </c>
      <c r="U57" s="196">
        <v>0.92</v>
      </c>
      <c r="V57" s="196">
        <v>0.23</v>
      </c>
      <c r="W57" s="196">
        <v>0.5</v>
      </c>
      <c r="X57" s="196">
        <v>1.63</v>
      </c>
      <c r="Y57" s="196">
        <v>0</v>
      </c>
      <c r="Z57" s="196">
        <v>2.79</v>
      </c>
      <c r="AA57" s="196">
        <v>1.64</v>
      </c>
      <c r="AB57" s="196">
        <v>0</v>
      </c>
      <c r="AC57" s="196">
        <v>1.46</v>
      </c>
      <c r="AD57" s="196">
        <v>8.9</v>
      </c>
      <c r="AE57" s="196">
        <v>0</v>
      </c>
      <c r="AF57" s="196">
        <v>0</v>
      </c>
      <c r="AG57" s="196">
        <v>51.09</v>
      </c>
      <c r="AH57" s="196">
        <v>0</v>
      </c>
      <c r="AI57" s="196">
        <v>14.46</v>
      </c>
      <c r="AJ57" s="196">
        <v>0</v>
      </c>
      <c r="AK57" s="196">
        <v>10.89</v>
      </c>
      <c r="AL57" s="196">
        <v>0</v>
      </c>
      <c r="AM57" s="196">
        <v>0</v>
      </c>
      <c r="AN57" s="196">
        <v>0</v>
      </c>
      <c r="AO57" s="196">
        <v>269.18</v>
      </c>
      <c r="AP57" s="196">
        <v>0</v>
      </c>
      <c r="AQ57" s="196">
        <v>0</v>
      </c>
      <c r="AR57" s="196">
        <v>9.18</v>
      </c>
      <c r="AS57" s="196">
        <v>21.39</v>
      </c>
      <c r="AT57" s="196">
        <v>28.24</v>
      </c>
      <c r="AU57" s="196">
        <v>0</v>
      </c>
      <c r="AV57" s="196">
        <v>0</v>
      </c>
      <c r="AW57" s="196">
        <v>0</v>
      </c>
      <c r="AX57" s="196">
        <v>0</v>
      </c>
      <c r="AY57" s="196">
        <v>0</v>
      </c>
    </row>
    <row r="58" spans="1:51">
      <c r="A58" t="s">
        <v>100</v>
      </c>
      <c r="B58" s="196">
        <v>0</v>
      </c>
      <c r="C58" s="196">
        <v>0</v>
      </c>
      <c r="D58" s="196">
        <v>0</v>
      </c>
      <c r="E58" s="196">
        <v>0</v>
      </c>
      <c r="F58" s="196">
        <v>0</v>
      </c>
      <c r="G58" s="196">
        <v>0</v>
      </c>
      <c r="H58" s="196">
        <v>0</v>
      </c>
      <c r="I58" s="196">
        <v>0</v>
      </c>
      <c r="J58" s="196">
        <v>0</v>
      </c>
      <c r="K58" s="196">
        <v>0.17</v>
      </c>
      <c r="L58" s="196">
        <v>472.5</v>
      </c>
      <c r="M58" s="196">
        <v>1.01</v>
      </c>
      <c r="N58" s="196">
        <v>1.3</v>
      </c>
      <c r="O58" s="196">
        <v>0</v>
      </c>
      <c r="P58" s="196">
        <v>1.36</v>
      </c>
      <c r="Q58" s="196">
        <v>3.48</v>
      </c>
      <c r="R58" s="196">
        <v>0.47</v>
      </c>
      <c r="S58" s="196">
        <v>7.14</v>
      </c>
      <c r="T58" s="196">
        <v>0</v>
      </c>
      <c r="U58" s="196">
        <v>0.92</v>
      </c>
      <c r="V58" s="196">
        <v>0.23</v>
      </c>
      <c r="W58" s="196">
        <v>0.5</v>
      </c>
      <c r="X58" s="196">
        <v>1.63</v>
      </c>
      <c r="Y58" s="196">
        <v>0</v>
      </c>
      <c r="Z58" s="196">
        <v>2.79</v>
      </c>
      <c r="AA58" s="196">
        <v>1.64</v>
      </c>
      <c r="AB58" s="196">
        <v>0</v>
      </c>
      <c r="AC58" s="196">
        <v>1.46</v>
      </c>
      <c r="AD58" s="196">
        <v>8.9</v>
      </c>
      <c r="AE58" s="196">
        <v>0</v>
      </c>
      <c r="AF58" s="196">
        <v>0</v>
      </c>
      <c r="AG58" s="196">
        <v>51.09</v>
      </c>
      <c r="AH58" s="196">
        <v>0</v>
      </c>
      <c r="AI58" s="196">
        <v>14.46</v>
      </c>
      <c r="AJ58" s="196">
        <v>0</v>
      </c>
      <c r="AK58" s="196">
        <v>10.89</v>
      </c>
      <c r="AL58" s="196">
        <v>0</v>
      </c>
      <c r="AM58" s="196">
        <v>0</v>
      </c>
      <c r="AN58" s="196">
        <v>0</v>
      </c>
      <c r="AO58" s="196">
        <v>269.18</v>
      </c>
      <c r="AP58" s="196">
        <v>0</v>
      </c>
      <c r="AQ58" s="196">
        <v>0</v>
      </c>
      <c r="AR58" s="196">
        <v>9.18</v>
      </c>
      <c r="AS58" s="196">
        <v>21.39</v>
      </c>
      <c r="AT58" s="196">
        <v>28.24</v>
      </c>
      <c r="AU58" s="196">
        <v>0</v>
      </c>
      <c r="AV58" s="196">
        <v>0</v>
      </c>
      <c r="AW58" s="196">
        <v>0</v>
      </c>
      <c r="AX58" s="196">
        <v>0</v>
      </c>
      <c r="AY58" s="196">
        <v>0</v>
      </c>
    </row>
    <row r="59" spans="1:51">
      <c r="A59" t="s">
        <v>101</v>
      </c>
      <c r="B59" s="196">
        <v>0</v>
      </c>
      <c r="C59" s="196">
        <v>0</v>
      </c>
      <c r="D59" s="196">
        <v>0</v>
      </c>
      <c r="E59" s="196">
        <v>0</v>
      </c>
      <c r="F59" s="196">
        <v>0</v>
      </c>
      <c r="G59" s="196">
        <v>0</v>
      </c>
      <c r="H59" s="196">
        <v>0</v>
      </c>
      <c r="I59" s="196">
        <v>0</v>
      </c>
      <c r="J59" s="196">
        <v>0</v>
      </c>
      <c r="K59" s="196">
        <v>0.17</v>
      </c>
      <c r="L59" s="196">
        <v>383.5</v>
      </c>
      <c r="M59" s="196">
        <v>1.01</v>
      </c>
      <c r="N59" s="196">
        <v>1.3</v>
      </c>
      <c r="O59" s="196">
        <v>0</v>
      </c>
      <c r="P59" s="196">
        <v>1.36</v>
      </c>
      <c r="Q59" s="196">
        <v>1.49</v>
      </c>
      <c r="R59" s="196">
        <v>0.47</v>
      </c>
      <c r="S59" s="196">
        <v>4.01</v>
      </c>
      <c r="T59" s="196">
        <v>0</v>
      </c>
      <c r="U59" s="196">
        <v>0.92</v>
      </c>
      <c r="V59" s="196">
        <v>0.23</v>
      </c>
      <c r="W59" s="196">
        <v>0.5</v>
      </c>
      <c r="X59" s="196">
        <v>1.63</v>
      </c>
      <c r="Y59" s="196">
        <v>0</v>
      </c>
      <c r="Z59" s="196">
        <v>2.79</v>
      </c>
      <c r="AA59" s="196">
        <v>1.64</v>
      </c>
      <c r="AB59" s="196">
        <v>0</v>
      </c>
      <c r="AC59" s="196">
        <v>1.46</v>
      </c>
      <c r="AD59" s="196">
        <v>8.9</v>
      </c>
      <c r="AE59" s="196">
        <v>0</v>
      </c>
      <c r="AF59" s="196">
        <v>0</v>
      </c>
      <c r="AG59" s="196">
        <v>51.09</v>
      </c>
      <c r="AH59" s="196">
        <v>0</v>
      </c>
      <c r="AI59" s="196">
        <v>14.46</v>
      </c>
      <c r="AJ59" s="196">
        <v>0</v>
      </c>
      <c r="AK59" s="196">
        <v>12.13</v>
      </c>
      <c r="AL59" s="196">
        <v>0</v>
      </c>
      <c r="AM59" s="196">
        <v>0</v>
      </c>
      <c r="AN59" s="196">
        <v>0</v>
      </c>
      <c r="AO59" s="196">
        <v>269.18</v>
      </c>
      <c r="AP59" s="196">
        <v>0</v>
      </c>
      <c r="AQ59" s="196">
        <v>0</v>
      </c>
      <c r="AR59" s="196">
        <v>9.18</v>
      </c>
      <c r="AS59" s="196">
        <v>21.39</v>
      </c>
      <c r="AT59" s="196">
        <v>28.24</v>
      </c>
      <c r="AU59" s="196">
        <v>0</v>
      </c>
      <c r="AV59" s="196">
        <v>0</v>
      </c>
      <c r="AW59" s="196">
        <v>0</v>
      </c>
      <c r="AX59" s="196">
        <v>0</v>
      </c>
      <c r="AY59" s="196">
        <v>0</v>
      </c>
    </row>
    <row r="60" spans="1:51">
      <c r="A60" t="s">
        <v>102</v>
      </c>
      <c r="B60" s="196">
        <v>0</v>
      </c>
      <c r="C60" s="196">
        <v>0</v>
      </c>
      <c r="D60" s="196">
        <v>0</v>
      </c>
      <c r="E60" s="196">
        <v>0</v>
      </c>
      <c r="F60" s="196">
        <v>0</v>
      </c>
      <c r="G60" s="196">
        <v>0</v>
      </c>
      <c r="H60" s="196">
        <v>0</v>
      </c>
      <c r="I60" s="196">
        <v>0</v>
      </c>
      <c r="J60" s="196">
        <v>0</v>
      </c>
      <c r="K60" s="196">
        <v>0.17</v>
      </c>
      <c r="L60" s="196">
        <v>408.5</v>
      </c>
      <c r="M60" s="196">
        <v>1.01</v>
      </c>
      <c r="N60" s="196">
        <v>1.3</v>
      </c>
      <c r="O60" s="196">
        <v>0</v>
      </c>
      <c r="P60" s="196">
        <v>1.36</v>
      </c>
      <c r="Q60" s="196">
        <v>1.49</v>
      </c>
      <c r="R60" s="196">
        <v>0.47</v>
      </c>
      <c r="S60" s="196">
        <v>3.89</v>
      </c>
      <c r="T60" s="196">
        <v>0</v>
      </c>
      <c r="U60" s="196">
        <v>0.92</v>
      </c>
      <c r="V60" s="196">
        <v>0.23</v>
      </c>
      <c r="W60" s="196">
        <v>0.5</v>
      </c>
      <c r="X60" s="196">
        <v>1.63</v>
      </c>
      <c r="Y60" s="196">
        <v>0</v>
      </c>
      <c r="Z60" s="196">
        <v>2.79</v>
      </c>
      <c r="AA60" s="196">
        <v>1.64</v>
      </c>
      <c r="AB60" s="196">
        <v>0</v>
      </c>
      <c r="AC60" s="196">
        <v>1.46</v>
      </c>
      <c r="AD60" s="196">
        <v>8.9</v>
      </c>
      <c r="AE60" s="196">
        <v>0</v>
      </c>
      <c r="AF60" s="196">
        <v>0</v>
      </c>
      <c r="AG60" s="196">
        <v>51.09</v>
      </c>
      <c r="AH60" s="196">
        <v>0</v>
      </c>
      <c r="AI60" s="196">
        <v>14.46</v>
      </c>
      <c r="AJ60" s="196">
        <v>0</v>
      </c>
      <c r="AK60" s="196">
        <v>12.13</v>
      </c>
      <c r="AL60" s="196">
        <v>0</v>
      </c>
      <c r="AM60" s="196">
        <v>0</v>
      </c>
      <c r="AN60" s="196">
        <v>0</v>
      </c>
      <c r="AO60" s="196">
        <v>269.18</v>
      </c>
      <c r="AP60" s="196">
        <v>0</v>
      </c>
      <c r="AQ60" s="196">
        <v>0</v>
      </c>
      <c r="AR60" s="196">
        <v>9.18</v>
      </c>
      <c r="AS60" s="196">
        <v>21.39</v>
      </c>
      <c r="AT60" s="196">
        <v>28.24</v>
      </c>
      <c r="AU60" s="196">
        <v>0</v>
      </c>
      <c r="AV60" s="196">
        <v>0</v>
      </c>
      <c r="AW60" s="196">
        <v>0</v>
      </c>
      <c r="AX60" s="196">
        <v>0</v>
      </c>
      <c r="AY60" s="196">
        <v>0</v>
      </c>
    </row>
    <row r="61" spans="1:51">
      <c r="A61" t="s">
        <v>103</v>
      </c>
      <c r="B61" s="196">
        <v>0</v>
      </c>
      <c r="C61" s="196">
        <v>0</v>
      </c>
      <c r="D61" s="196">
        <v>0</v>
      </c>
      <c r="E61" s="196">
        <v>0</v>
      </c>
      <c r="F61" s="196">
        <v>0</v>
      </c>
      <c r="G61" s="196">
        <v>0</v>
      </c>
      <c r="H61" s="196">
        <v>0</v>
      </c>
      <c r="I61" s="196">
        <v>0</v>
      </c>
      <c r="J61" s="196">
        <v>0</v>
      </c>
      <c r="K61" s="196">
        <v>0.17</v>
      </c>
      <c r="L61" s="196">
        <v>383.5</v>
      </c>
      <c r="M61" s="196">
        <v>1.01</v>
      </c>
      <c r="N61" s="196">
        <v>1.3</v>
      </c>
      <c r="O61" s="196">
        <v>0</v>
      </c>
      <c r="P61" s="196">
        <v>1.36</v>
      </c>
      <c r="Q61" s="196">
        <v>1.49</v>
      </c>
      <c r="R61" s="196">
        <v>0.47</v>
      </c>
      <c r="S61" s="196">
        <v>3.89</v>
      </c>
      <c r="T61" s="196">
        <v>0</v>
      </c>
      <c r="U61" s="196">
        <v>0.92</v>
      </c>
      <c r="V61" s="196">
        <v>0.23</v>
      </c>
      <c r="W61" s="196">
        <v>0.5</v>
      </c>
      <c r="X61" s="196">
        <v>1.63</v>
      </c>
      <c r="Y61" s="196">
        <v>0</v>
      </c>
      <c r="Z61" s="196">
        <v>2.79</v>
      </c>
      <c r="AA61" s="196">
        <v>1.64</v>
      </c>
      <c r="AB61" s="196">
        <v>0</v>
      </c>
      <c r="AC61" s="196">
        <v>1.46</v>
      </c>
      <c r="AD61" s="196">
        <v>8.9</v>
      </c>
      <c r="AE61" s="196">
        <v>0</v>
      </c>
      <c r="AF61" s="196">
        <v>0</v>
      </c>
      <c r="AG61" s="196">
        <v>51.09</v>
      </c>
      <c r="AH61" s="196">
        <v>0</v>
      </c>
      <c r="AI61" s="196">
        <v>14.46</v>
      </c>
      <c r="AJ61" s="196">
        <v>0</v>
      </c>
      <c r="AK61" s="196">
        <v>12.13</v>
      </c>
      <c r="AL61" s="196">
        <v>0</v>
      </c>
      <c r="AM61" s="196">
        <v>0</v>
      </c>
      <c r="AN61" s="196">
        <v>0</v>
      </c>
      <c r="AO61" s="196">
        <v>269.18</v>
      </c>
      <c r="AP61" s="196">
        <v>0</v>
      </c>
      <c r="AQ61" s="196">
        <v>0</v>
      </c>
      <c r="AR61" s="196">
        <v>9.18</v>
      </c>
      <c r="AS61" s="196">
        <v>21.39</v>
      </c>
      <c r="AT61" s="196">
        <v>21.18</v>
      </c>
      <c r="AU61" s="196">
        <v>0</v>
      </c>
      <c r="AV61" s="196">
        <v>0</v>
      </c>
      <c r="AW61" s="196">
        <v>0</v>
      </c>
      <c r="AX61" s="196">
        <v>0</v>
      </c>
      <c r="AY61" s="196">
        <v>0</v>
      </c>
    </row>
    <row r="62" spans="1:51">
      <c r="A62" t="s">
        <v>104</v>
      </c>
      <c r="B62" s="196">
        <v>0</v>
      </c>
      <c r="C62" s="196">
        <v>0</v>
      </c>
      <c r="D62" s="196">
        <v>0</v>
      </c>
      <c r="E62" s="196">
        <v>0</v>
      </c>
      <c r="F62" s="196">
        <v>0</v>
      </c>
      <c r="G62" s="196">
        <v>0</v>
      </c>
      <c r="H62" s="196">
        <v>0</v>
      </c>
      <c r="I62" s="196">
        <v>0</v>
      </c>
      <c r="J62" s="196">
        <v>0</v>
      </c>
      <c r="K62" s="196">
        <v>0.17</v>
      </c>
      <c r="L62" s="196">
        <v>383.5</v>
      </c>
      <c r="M62" s="196">
        <v>1.01</v>
      </c>
      <c r="N62" s="196">
        <v>1.3</v>
      </c>
      <c r="O62" s="196">
        <v>0</v>
      </c>
      <c r="P62" s="196">
        <v>1.36</v>
      </c>
      <c r="Q62" s="196">
        <v>1.49</v>
      </c>
      <c r="R62" s="196">
        <v>0.47</v>
      </c>
      <c r="S62" s="196">
        <v>3.89</v>
      </c>
      <c r="T62" s="196">
        <v>0</v>
      </c>
      <c r="U62" s="196">
        <v>0.92</v>
      </c>
      <c r="V62" s="196">
        <v>0.23</v>
      </c>
      <c r="W62" s="196">
        <v>0.5</v>
      </c>
      <c r="X62" s="196">
        <v>1.63</v>
      </c>
      <c r="Y62" s="196">
        <v>0</v>
      </c>
      <c r="Z62" s="196">
        <v>2.79</v>
      </c>
      <c r="AA62" s="196">
        <v>1.64</v>
      </c>
      <c r="AB62" s="196">
        <v>0</v>
      </c>
      <c r="AC62" s="196">
        <v>1.46</v>
      </c>
      <c r="AD62" s="196">
        <v>8.9</v>
      </c>
      <c r="AE62" s="196">
        <v>0</v>
      </c>
      <c r="AF62" s="196">
        <v>0</v>
      </c>
      <c r="AG62" s="196">
        <v>51.09</v>
      </c>
      <c r="AH62" s="196">
        <v>0</v>
      </c>
      <c r="AI62" s="196">
        <v>14.46</v>
      </c>
      <c r="AJ62" s="196">
        <v>0</v>
      </c>
      <c r="AK62" s="196">
        <v>12.13</v>
      </c>
      <c r="AL62" s="196">
        <v>0</v>
      </c>
      <c r="AM62" s="196">
        <v>0</v>
      </c>
      <c r="AN62" s="196">
        <v>0</v>
      </c>
      <c r="AO62" s="196">
        <v>269.18</v>
      </c>
      <c r="AP62" s="196">
        <v>0</v>
      </c>
      <c r="AQ62" s="196">
        <v>0</v>
      </c>
      <c r="AR62" s="196">
        <v>9.18</v>
      </c>
      <c r="AS62" s="196">
        <v>21.39</v>
      </c>
      <c r="AT62" s="196">
        <v>21.18</v>
      </c>
      <c r="AU62" s="196">
        <v>0</v>
      </c>
      <c r="AV62" s="196">
        <v>0</v>
      </c>
      <c r="AW62" s="196">
        <v>0</v>
      </c>
      <c r="AX62" s="196">
        <v>0</v>
      </c>
      <c r="AY62" s="196">
        <v>0</v>
      </c>
    </row>
    <row r="63" spans="1:51">
      <c r="A63" t="s">
        <v>105</v>
      </c>
      <c r="B63" s="196">
        <v>0</v>
      </c>
      <c r="C63" s="196">
        <v>0</v>
      </c>
      <c r="D63" s="196">
        <v>0</v>
      </c>
      <c r="E63" s="196">
        <v>0</v>
      </c>
      <c r="F63" s="196">
        <v>0</v>
      </c>
      <c r="G63" s="196">
        <v>0</v>
      </c>
      <c r="H63" s="196">
        <v>0</v>
      </c>
      <c r="I63" s="196">
        <v>0</v>
      </c>
      <c r="J63" s="196">
        <v>0</v>
      </c>
      <c r="K63" s="196">
        <v>0.17</v>
      </c>
      <c r="L63" s="196">
        <v>368.5</v>
      </c>
      <c r="M63" s="196">
        <v>1.01</v>
      </c>
      <c r="N63" s="196">
        <v>1.3</v>
      </c>
      <c r="O63" s="196">
        <v>0</v>
      </c>
      <c r="P63" s="196">
        <v>1.36</v>
      </c>
      <c r="Q63" s="196">
        <v>1.49</v>
      </c>
      <c r="R63" s="196">
        <v>0.47</v>
      </c>
      <c r="S63" s="196">
        <v>3.89</v>
      </c>
      <c r="T63" s="196">
        <v>0</v>
      </c>
      <c r="U63" s="196">
        <v>0.92</v>
      </c>
      <c r="V63" s="196">
        <v>0.23</v>
      </c>
      <c r="W63" s="196">
        <v>0.5</v>
      </c>
      <c r="X63" s="196">
        <v>1.63</v>
      </c>
      <c r="Y63" s="196">
        <v>0</v>
      </c>
      <c r="Z63" s="196">
        <v>2.79</v>
      </c>
      <c r="AA63" s="196">
        <v>1.64</v>
      </c>
      <c r="AB63" s="196">
        <v>0</v>
      </c>
      <c r="AC63" s="196">
        <v>1.46</v>
      </c>
      <c r="AD63" s="196">
        <v>8.9</v>
      </c>
      <c r="AE63" s="196">
        <v>0</v>
      </c>
      <c r="AF63" s="196">
        <v>0</v>
      </c>
      <c r="AG63" s="196">
        <v>51.09</v>
      </c>
      <c r="AH63" s="196">
        <v>0</v>
      </c>
      <c r="AI63" s="196">
        <v>14.46</v>
      </c>
      <c r="AJ63" s="196">
        <v>0</v>
      </c>
      <c r="AK63" s="196">
        <v>0</v>
      </c>
      <c r="AL63" s="196">
        <v>0</v>
      </c>
      <c r="AM63" s="196">
        <v>0</v>
      </c>
      <c r="AN63" s="196">
        <v>0</v>
      </c>
      <c r="AO63" s="196">
        <v>269.18</v>
      </c>
      <c r="AP63" s="196">
        <v>0</v>
      </c>
      <c r="AQ63" s="196">
        <v>0</v>
      </c>
      <c r="AR63" s="196">
        <v>9.18</v>
      </c>
      <c r="AS63" s="196">
        <v>21.39</v>
      </c>
      <c r="AT63" s="196">
        <v>21.18</v>
      </c>
      <c r="AU63" s="196">
        <v>0</v>
      </c>
      <c r="AV63" s="196">
        <v>0</v>
      </c>
      <c r="AW63" s="196">
        <v>0</v>
      </c>
      <c r="AX63" s="196">
        <v>0</v>
      </c>
      <c r="AY63" s="196">
        <v>0</v>
      </c>
    </row>
    <row r="64" spans="1:51">
      <c r="A64" t="s">
        <v>106</v>
      </c>
      <c r="B64" s="196">
        <v>0</v>
      </c>
      <c r="C64" s="196">
        <v>0</v>
      </c>
      <c r="D64" s="196">
        <v>0</v>
      </c>
      <c r="E64" s="196">
        <v>0</v>
      </c>
      <c r="F64" s="196">
        <v>0</v>
      </c>
      <c r="G64" s="196">
        <v>0</v>
      </c>
      <c r="H64" s="196">
        <v>0</v>
      </c>
      <c r="I64" s="196">
        <v>0</v>
      </c>
      <c r="J64" s="196">
        <v>0</v>
      </c>
      <c r="K64" s="196">
        <v>0.17</v>
      </c>
      <c r="L64" s="196">
        <v>368.5</v>
      </c>
      <c r="M64" s="196">
        <v>1.01</v>
      </c>
      <c r="N64" s="196">
        <v>1.3</v>
      </c>
      <c r="O64" s="196">
        <v>0</v>
      </c>
      <c r="P64" s="196">
        <v>1.36</v>
      </c>
      <c r="Q64" s="196">
        <v>1.49</v>
      </c>
      <c r="R64" s="196">
        <v>0.47</v>
      </c>
      <c r="S64" s="196">
        <v>3.89</v>
      </c>
      <c r="T64" s="196">
        <v>0</v>
      </c>
      <c r="U64" s="196">
        <v>0.92</v>
      </c>
      <c r="V64" s="196">
        <v>0.23</v>
      </c>
      <c r="W64" s="196">
        <v>0.5</v>
      </c>
      <c r="X64" s="196">
        <v>1.63</v>
      </c>
      <c r="Y64" s="196">
        <v>0</v>
      </c>
      <c r="Z64" s="196">
        <v>2.79</v>
      </c>
      <c r="AA64" s="196">
        <v>1.64</v>
      </c>
      <c r="AB64" s="196">
        <v>0</v>
      </c>
      <c r="AC64" s="196">
        <v>1.46</v>
      </c>
      <c r="AD64" s="196">
        <v>8.9</v>
      </c>
      <c r="AE64" s="196">
        <v>0</v>
      </c>
      <c r="AF64" s="196">
        <v>0</v>
      </c>
      <c r="AG64" s="196">
        <v>51.09</v>
      </c>
      <c r="AH64" s="196">
        <v>0</v>
      </c>
      <c r="AI64" s="196">
        <v>14.46</v>
      </c>
      <c r="AJ64" s="196">
        <v>0</v>
      </c>
      <c r="AK64" s="196">
        <v>0</v>
      </c>
      <c r="AL64" s="196">
        <v>0</v>
      </c>
      <c r="AM64" s="196">
        <v>0</v>
      </c>
      <c r="AN64" s="196">
        <v>0</v>
      </c>
      <c r="AO64" s="196">
        <v>269.18</v>
      </c>
      <c r="AP64" s="196">
        <v>0</v>
      </c>
      <c r="AQ64" s="196">
        <v>0</v>
      </c>
      <c r="AR64" s="196">
        <v>9.18</v>
      </c>
      <c r="AS64" s="196">
        <v>21.39</v>
      </c>
      <c r="AT64" s="196">
        <v>21.18</v>
      </c>
      <c r="AU64" s="196">
        <v>0</v>
      </c>
      <c r="AV64" s="196">
        <v>0</v>
      </c>
      <c r="AW64" s="196">
        <v>0</v>
      </c>
      <c r="AX64" s="196">
        <v>0</v>
      </c>
      <c r="AY64" s="196">
        <v>0</v>
      </c>
    </row>
    <row r="65" spans="1:51">
      <c r="A65" t="s">
        <v>107</v>
      </c>
      <c r="B65" s="196">
        <v>0</v>
      </c>
      <c r="C65" s="196">
        <v>0</v>
      </c>
      <c r="D65" s="196">
        <v>0</v>
      </c>
      <c r="E65" s="196">
        <v>0</v>
      </c>
      <c r="F65" s="196">
        <v>0</v>
      </c>
      <c r="G65" s="196">
        <v>0</v>
      </c>
      <c r="H65" s="196">
        <v>0</v>
      </c>
      <c r="I65" s="196">
        <v>0</v>
      </c>
      <c r="J65" s="196">
        <v>0</v>
      </c>
      <c r="K65" s="196">
        <v>0.17</v>
      </c>
      <c r="L65" s="196">
        <v>368.5</v>
      </c>
      <c r="M65" s="196">
        <v>1.01</v>
      </c>
      <c r="N65" s="196">
        <v>1.3</v>
      </c>
      <c r="O65" s="196">
        <v>0</v>
      </c>
      <c r="P65" s="196">
        <v>1.36</v>
      </c>
      <c r="Q65" s="196">
        <v>1.49</v>
      </c>
      <c r="R65" s="196">
        <v>0.47</v>
      </c>
      <c r="S65" s="196">
        <v>3.89</v>
      </c>
      <c r="T65" s="196">
        <v>0</v>
      </c>
      <c r="U65" s="196">
        <v>0.92</v>
      </c>
      <c r="V65" s="196">
        <v>0.23</v>
      </c>
      <c r="W65" s="196">
        <v>0.5</v>
      </c>
      <c r="X65" s="196">
        <v>1.63</v>
      </c>
      <c r="Y65" s="196">
        <v>0</v>
      </c>
      <c r="Z65" s="196">
        <v>2.79</v>
      </c>
      <c r="AA65" s="196">
        <v>1.64</v>
      </c>
      <c r="AB65" s="196">
        <v>0</v>
      </c>
      <c r="AC65" s="196">
        <v>1.46</v>
      </c>
      <c r="AD65" s="196">
        <v>8.9</v>
      </c>
      <c r="AE65" s="196">
        <v>0</v>
      </c>
      <c r="AF65" s="196">
        <v>0</v>
      </c>
      <c r="AG65" s="196">
        <v>51.09</v>
      </c>
      <c r="AH65" s="196">
        <v>0</v>
      </c>
      <c r="AI65" s="196">
        <v>14.46</v>
      </c>
      <c r="AJ65" s="196">
        <v>0</v>
      </c>
      <c r="AK65" s="196">
        <v>0</v>
      </c>
      <c r="AL65" s="196">
        <v>0</v>
      </c>
      <c r="AM65" s="196">
        <v>0</v>
      </c>
      <c r="AN65" s="196">
        <v>0</v>
      </c>
      <c r="AO65" s="196">
        <v>269.18</v>
      </c>
      <c r="AP65" s="196">
        <v>0</v>
      </c>
      <c r="AQ65" s="196">
        <v>0</v>
      </c>
      <c r="AR65" s="196">
        <v>9.18</v>
      </c>
      <c r="AS65" s="196">
        <v>21.39</v>
      </c>
      <c r="AT65" s="196">
        <v>21.18</v>
      </c>
      <c r="AU65" s="196">
        <v>0</v>
      </c>
      <c r="AV65" s="196">
        <v>0</v>
      </c>
      <c r="AW65" s="196">
        <v>0</v>
      </c>
      <c r="AX65" s="196">
        <v>0</v>
      </c>
      <c r="AY65" s="196">
        <v>0</v>
      </c>
    </row>
    <row r="66" spans="1:51">
      <c r="A66" t="s">
        <v>108</v>
      </c>
      <c r="B66" s="196">
        <v>0</v>
      </c>
      <c r="C66" s="196">
        <v>0</v>
      </c>
      <c r="D66" s="196">
        <v>0</v>
      </c>
      <c r="E66" s="196">
        <v>0</v>
      </c>
      <c r="F66" s="196">
        <v>0</v>
      </c>
      <c r="G66" s="196">
        <v>0</v>
      </c>
      <c r="H66" s="196">
        <v>0</v>
      </c>
      <c r="I66" s="196">
        <v>0</v>
      </c>
      <c r="J66" s="196">
        <v>0</v>
      </c>
      <c r="K66" s="196">
        <v>0.17</v>
      </c>
      <c r="L66" s="196">
        <v>368.5</v>
      </c>
      <c r="M66" s="196">
        <v>1.01</v>
      </c>
      <c r="N66" s="196">
        <v>1.3</v>
      </c>
      <c r="O66" s="196">
        <v>0</v>
      </c>
      <c r="P66" s="196">
        <v>1.36</v>
      </c>
      <c r="Q66" s="196">
        <v>1.49</v>
      </c>
      <c r="R66" s="196">
        <v>0.47</v>
      </c>
      <c r="S66" s="196">
        <v>3.89</v>
      </c>
      <c r="T66" s="196">
        <v>0</v>
      </c>
      <c r="U66" s="196">
        <v>0.92</v>
      </c>
      <c r="V66" s="196">
        <v>0.23</v>
      </c>
      <c r="W66" s="196">
        <v>0.5</v>
      </c>
      <c r="X66" s="196">
        <v>1.63</v>
      </c>
      <c r="Y66" s="196">
        <v>0</v>
      </c>
      <c r="Z66" s="196">
        <v>2.79</v>
      </c>
      <c r="AA66" s="196">
        <v>1.64</v>
      </c>
      <c r="AB66" s="196">
        <v>0</v>
      </c>
      <c r="AC66" s="196">
        <v>1.46</v>
      </c>
      <c r="AD66" s="196">
        <v>8.9</v>
      </c>
      <c r="AE66" s="196">
        <v>0</v>
      </c>
      <c r="AF66" s="196">
        <v>0</v>
      </c>
      <c r="AG66" s="196">
        <v>51.09</v>
      </c>
      <c r="AH66" s="196">
        <v>0</v>
      </c>
      <c r="AI66" s="196">
        <v>14.46</v>
      </c>
      <c r="AJ66" s="196">
        <v>0</v>
      </c>
      <c r="AK66" s="196">
        <v>0</v>
      </c>
      <c r="AL66" s="196">
        <v>0</v>
      </c>
      <c r="AM66" s="196">
        <v>0</v>
      </c>
      <c r="AN66" s="196">
        <v>0</v>
      </c>
      <c r="AO66" s="196">
        <v>269.18</v>
      </c>
      <c r="AP66" s="196">
        <v>0</v>
      </c>
      <c r="AQ66" s="196">
        <v>0</v>
      </c>
      <c r="AR66" s="196">
        <v>9.18</v>
      </c>
      <c r="AS66" s="196">
        <v>21.39</v>
      </c>
      <c r="AT66" s="196">
        <v>21.18</v>
      </c>
      <c r="AU66" s="196">
        <v>0</v>
      </c>
      <c r="AV66" s="196">
        <v>0</v>
      </c>
      <c r="AW66" s="196">
        <v>0</v>
      </c>
      <c r="AX66" s="196">
        <v>0</v>
      </c>
      <c r="AY66" s="196">
        <v>0</v>
      </c>
    </row>
    <row r="67" spans="1:51">
      <c r="A67" t="s">
        <v>109</v>
      </c>
      <c r="B67" s="196">
        <v>0</v>
      </c>
      <c r="C67" s="196">
        <v>0</v>
      </c>
      <c r="D67" s="196">
        <v>0</v>
      </c>
      <c r="E67" s="196">
        <v>0</v>
      </c>
      <c r="F67" s="196">
        <v>0</v>
      </c>
      <c r="G67" s="196">
        <v>0</v>
      </c>
      <c r="H67" s="196">
        <v>0</v>
      </c>
      <c r="I67" s="196">
        <v>0</v>
      </c>
      <c r="J67" s="196">
        <v>0</v>
      </c>
      <c r="K67" s="196">
        <v>0.17</v>
      </c>
      <c r="L67" s="196">
        <v>368.5</v>
      </c>
      <c r="M67" s="196">
        <v>1.01</v>
      </c>
      <c r="N67" s="196">
        <v>1.3</v>
      </c>
      <c r="O67" s="196">
        <v>0</v>
      </c>
      <c r="P67" s="196">
        <v>1.36</v>
      </c>
      <c r="Q67" s="196">
        <v>1.32</v>
      </c>
      <c r="R67" s="196">
        <v>0.47</v>
      </c>
      <c r="S67" s="196">
        <v>3.89</v>
      </c>
      <c r="T67" s="196">
        <v>0</v>
      </c>
      <c r="U67" s="196">
        <v>0.92</v>
      </c>
      <c r="V67" s="196">
        <v>0.23</v>
      </c>
      <c r="W67" s="196">
        <v>0.5</v>
      </c>
      <c r="X67" s="196">
        <v>1.63</v>
      </c>
      <c r="Y67" s="196">
        <v>0</v>
      </c>
      <c r="Z67" s="196">
        <v>2.79</v>
      </c>
      <c r="AA67" s="196">
        <v>1.64</v>
      </c>
      <c r="AB67" s="196">
        <v>0</v>
      </c>
      <c r="AC67" s="196">
        <v>1.46</v>
      </c>
      <c r="AD67" s="196">
        <v>8.9</v>
      </c>
      <c r="AE67" s="196">
        <v>0</v>
      </c>
      <c r="AF67" s="196">
        <v>0</v>
      </c>
      <c r="AG67" s="196">
        <v>51.09</v>
      </c>
      <c r="AH67" s="196">
        <v>0</v>
      </c>
      <c r="AI67" s="196">
        <v>14.46</v>
      </c>
      <c r="AJ67" s="196">
        <v>0</v>
      </c>
      <c r="AK67" s="196">
        <v>0</v>
      </c>
      <c r="AL67" s="196">
        <v>0</v>
      </c>
      <c r="AM67" s="196">
        <v>0</v>
      </c>
      <c r="AN67" s="196">
        <v>0</v>
      </c>
      <c r="AO67" s="196">
        <v>269.18</v>
      </c>
      <c r="AP67" s="196">
        <v>0</v>
      </c>
      <c r="AQ67" s="196">
        <v>0</v>
      </c>
      <c r="AR67" s="196">
        <v>9.18</v>
      </c>
      <c r="AS67" s="196">
        <v>21.39</v>
      </c>
      <c r="AT67" s="196">
        <v>21.18</v>
      </c>
      <c r="AU67" s="196">
        <v>0</v>
      </c>
      <c r="AV67" s="196">
        <v>0</v>
      </c>
      <c r="AW67" s="196">
        <v>0</v>
      </c>
      <c r="AX67" s="196">
        <v>0</v>
      </c>
      <c r="AY67" s="196">
        <v>0</v>
      </c>
    </row>
    <row r="68" spans="1:51">
      <c r="A68" t="s">
        <v>110</v>
      </c>
      <c r="B68" s="196">
        <v>0</v>
      </c>
      <c r="C68" s="196">
        <v>0</v>
      </c>
      <c r="D68" s="196">
        <v>0</v>
      </c>
      <c r="E68" s="196">
        <v>0</v>
      </c>
      <c r="F68" s="196">
        <v>0</v>
      </c>
      <c r="G68" s="196">
        <v>0</v>
      </c>
      <c r="H68" s="196">
        <v>0</v>
      </c>
      <c r="I68" s="196">
        <v>0</v>
      </c>
      <c r="J68" s="196">
        <v>0</v>
      </c>
      <c r="K68" s="196">
        <v>0.17</v>
      </c>
      <c r="L68" s="196">
        <v>368.5</v>
      </c>
      <c r="M68" s="196">
        <v>1.01</v>
      </c>
      <c r="N68" s="196">
        <v>1.3</v>
      </c>
      <c r="O68" s="196">
        <v>0</v>
      </c>
      <c r="P68" s="196">
        <v>1.36</v>
      </c>
      <c r="Q68" s="196">
        <v>1.17</v>
      </c>
      <c r="R68" s="196">
        <v>0.47</v>
      </c>
      <c r="S68" s="196">
        <v>3.89</v>
      </c>
      <c r="T68" s="196">
        <v>0</v>
      </c>
      <c r="U68" s="196">
        <v>0.92</v>
      </c>
      <c r="V68" s="196">
        <v>0.23</v>
      </c>
      <c r="W68" s="196">
        <v>0.5</v>
      </c>
      <c r="X68" s="196">
        <v>1.63</v>
      </c>
      <c r="Y68" s="196">
        <v>0</v>
      </c>
      <c r="Z68" s="196">
        <v>2.79</v>
      </c>
      <c r="AA68" s="196">
        <v>1.64</v>
      </c>
      <c r="AB68" s="196">
        <v>0</v>
      </c>
      <c r="AC68" s="196">
        <v>1.46</v>
      </c>
      <c r="AD68" s="196">
        <v>8.9</v>
      </c>
      <c r="AE68" s="196">
        <v>0</v>
      </c>
      <c r="AF68" s="196">
        <v>0</v>
      </c>
      <c r="AG68" s="196">
        <v>51.09</v>
      </c>
      <c r="AH68" s="196">
        <v>0</v>
      </c>
      <c r="AI68" s="196">
        <v>14.46</v>
      </c>
      <c r="AJ68" s="196">
        <v>0</v>
      </c>
      <c r="AK68" s="196">
        <v>0</v>
      </c>
      <c r="AL68" s="196">
        <v>0</v>
      </c>
      <c r="AM68" s="196">
        <v>0</v>
      </c>
      <c r="AN68" s="196">
        <v>0</v>
      </c>
      <c r="AO68" s="196">
        <v>269.18</v>
      </c>
      <c r="AP68" s="196">
        <v>0</v>
      </c>
      <c r="AQ68" s="196">
        <v>0</v>
      </c>
      <c r="AR68" s="196">
        <v>9.18</v>
      </c>
      <c r="AS68" s="196">
        <v>21.39</v>
      </c>
      <c r="AT68" s="196">
        <v>21.18</v>
      </c>
      <c r="AU68" s="196">
        <v>0</v>
      </c>
      <c r="AV68" s="196">
        <v>0</v>
      </c>
      <c r="AW68" s="196">
        <v>0</v>
      </c>
      <c r="AX68" s="196">
        <v>0</v>
      </c>
      <c r="AY68" s="196">
        <v>0</v>
      </c>
    </row>
    <row r="69" spans="1:51">
      <c r="A69" t="s">
        <v>111</v>
      </c>
      <c r="B69" s="196">
        <v>0</v>
      </c>
      <c r="C69" s="196">
        <v>0</v>
      </c>
      <c r="D69" s="196">
        <v>0</v>
      </c>
      <c r="E69" s="196">
        <v>0</v>
      </c>
      <c r="F69" s="196">
        <v>0</v>
      </c>
      <c r="G69" s="196">
        <v>0</v>
      </c>
      <c r="H69" s="196">
        <v>0</v>
      </c>
      <c r="I69" s="196">
        <v>0</v>
      </c>
      <c r="J69" s="196">
        <v>0</v>
      </c>
      <c r="K69" s="196">
        <v>0.17</v>
      </c>
      <c r="L69" s="196">
        <v>368.5</v>
      </c>
      <c r="M69" s="196">
        <v>1.01</v>
      </c>
      <c r="N69" s="196">
        <v>1.3</v>
      </c>
      <c r="O69" s="196">
        <v>0</v>
      </c>
      <c r="P69" s="196">
        <v>1.36</v>
      </c>
      <c r="Q69" s="196">
        <v>0.52</v>
      </c>
      <c r="R69" s="196">
        <v>0.47</v>
      </c>
      <c r="S69" s="196">
        <v>3.89</v>
      </c>
      <c r="T69" s="196">
        <v>0</v>
      </c>
      <c r="U69" s="196">
        <v>0.92</v>
      </c>
      <c r="V69" s="196">
        <v>0.23</v>
      </c>
      <c r="W69" s="196">
        <v>0.5</v>
      </c>
      <c r="X69" s="196">
        <v>1.63</v>
      </c>
      <c r="Y69" s="196">
        <v>0</v>
      </c>
      <c r="Z69" s="196">
        <v>2.79</v>
      </c>
      <c r="AA69" s="196">
        <v>1.64</v>
      </c>
      <c r="AB69" s="196">
        <v>0</v>
      </c>
      <c r="AC69" s="196">
        <v>1.46</v>
      </c>
      <c r="AD69" s="196">
        <v>8.9</v>
      </c>
      <c r="AE69" s="196">
        <v>0</v>
      </c>
      <c r="AF69" s="196">
        <v>0</v>
      </c>
      <c r="AG69" s="196">
        <v>51.09</v>
      </c>
      <c r="AH69" s="196">
        <v>0</v>
      </c>
      <c r="AI69" s="196">
        <v>14.46</v>
      </c>
      <c r="AJ69" s="196">
        <v>0</v>
      </c>
      <c r="AK69" s="196">
        <v>0</v>
      </c>
      <c r="AL69" s="196">
        <v>0</v>
      </c>
      <c r="AM69" s="196">
        <v>0</v>
      </c>
      <c r="AN69" s="196">
        <v>0</v>
      </c>
      <c r="AO69" s="196">
        <v>269.18</v>
      </c>
      <c r="AP69" s="196">
        <v>0</v>
      </c>
      <c r="AQ69" s="196">
        <v>0</v>
      </c>
      <c r="AR69" s="196">
        <v>9.18</v>
      </c>
      <c r="AS69" s="196">
        <v>21.39</v>
      </c>
      <c r="AT69" s="196">
        <v>21.18</v>
      </c>
      <c r="AU69" s="196">
        <v>0</v>
      </c>
      <c r="AV69" s="196">
        <v>0</v>
      </c>
      <c r="AW69" s="196">
        <v>0</v>
      </c>
      <c r="AX69" s="196">
        <v>0</v>
      </c>
      <c r="AY69" s="196">
        <v>0</v>
      </c>
    </row>
    <row r="70" spans="1:51">
      <c r="A70" t="s">
        <v>112</v>
      </c>
      <c r="B70" s="196">
        <v>0</v>
      </c>
      <c r="C70" s="196">
        <v>0</v>
      </c>
      <c r="D70" s="196">
        <v>0</v>
      </c>
      <c r="E70" s="196">
        <v>0</v>
      </c>
      <c r="F70" s="196">
        <v>0</v>
      </c>
      <c r="G70" s="196">
        <v>0</v>
      </c>
      <c r="H70" s="196">
        <v>0</v>
      </c>
      <c r="I70" s="196">
        <v>0</v>
      </c>
      <c r="J70" s="196">
        <v>0</v>
      </c>
      <c r="K70" s="196">
        <v>0.17</v>
      </c>
      <c r="L70" s="196">
        <v>368.5</v>
      </c>
      <c r="M70" s="196">
        <v>1.01</v>
      </c>
      <c r="N70" s="196">
        <v>1.3</v>
      </c>
      <c r="O70" s="196">
        <v>0</v>
      </c>
      <c r="P70" s="196">
        <v>1.36</v>
      </c>
      <c r="Q70" s="196">
        <v>0.52</v>
      </c>
      <c r="R70" s="196">
        <v>0.47</v>
      </c>
      <c r="S70" s="196">
        <v>3.89</v>
      </c>
      <c r="T70" s="196">
        <v>0</v>
      </c>
      <c r="U70" s="196">
        <v>0.92</v>
      </c>
      <c r="V70" s="196">
        <v>0.23</v>
      </c>
      <c r="W70" s="196">
        <v>0.5</v>
      </c>
      <c r="X70" s="196">
        <v>1.63</v>
      </c>
      <c r="Y70" s="196">
        <v>0</v>
      </c>
      <c r="Z70" s="196">
        <v>2.79</v>
      </c>
      <c r="AA70" s="196">
        <v>1.64</v>
      </c>
      <c r="AB70" s="196">
        <v>0</v>
      </c>
      <c r="AC70" s="196">
        <v>1.46</v>
      </c>
      <c r="AD70" s="196">
        <v>8.9</v>
      </c>
      <c r="AE70" s="196">
        <v>0</v>
      </c>
      <c r="AF70" s="196">
        <v>0</v>
      </c>
      <c r="AG70" s="196">
        <v>51.09</v>
      </c>
      <c r="AH70" s="196">
        <v>0</v>
      </c>
      <c r="AI70" s="196">
        <v>14.46</v>
      </c>
      <c r="AJ70" s="196">
        <v>0</v>
      </c>
      <c r="AK70" s="196">
        <v>0</v>
      </c>
      <c r="AL70" s="196">
        <v>0</v>
      </c>
      <c r="AM70" s="196">
        <v>0</v>
      </c>
      <c r="AN70" s="196">
        <v>0</v>
      </c>
      <c r="AO70" s="196">
        <v>269.18</v>
      </c>
      <c r="AP70" s="196">
        <v>0</v>
      </c>
      <c r="AQ70" s="196">
        <v>0</v>
      </c>
      <c r="AR70" s="196">
        <v>9.18</v>
      </c>
      <c r="AS70" s="196">
        <v>21.39</v>
      </c>
      <c r="AT70" s="196">
        <v>21.18</v>
      </c>
      <c r="AU70" s="196">
        <v>0</v>
      </c>
      <c r="AV70" s="196">
        <v>0</v>
      </c>
      <c r="AW70" s="196">
        <v>0</v>
      </c>
      <c r="AX70" s="196">
        <v>0</v>
      </c>
      <c r="AY70" s="196">
        <v>0</v>
      </c>
    </row>
    <row r="71" spans="1:51">
      <c r="A71" t="s">
        <v>113</v>
      </c>
      <c r="B71" s="196">
        <v>0</v>
      </c>
      <c r="C71" s="196">
        <v>0</v>
      </c>
      <c r="D71" s="196">
        <v>0</v>
      </c>
      <c r="E71" s="196">
        <v>0</v>
      </c>
      <c r="F71" s="196">
        <v>0</v>
      </c>
      <c r="G71" s="196">
        <v>0</v>
      </c>
      <c r="H71" s="196">
        <v>0</v>
      </c>
      <c r="I71" s="196">
        <v>0</v>
      </c>
      <c r="J71" s="196">
        <v>0</v>
      </c>
      <c r="K71" s="196">
        <v>0.17</v>
      </c>
      <c r="L71" s="196">
        <v>368.5</v>
      </c>
      <c r="M71" s="196">
        <v>1.01</v>
      </c>
      <c r="N71" s="196">
        <v>1.3</v>
      </c>
      <c r="O71" s="196">
        <v>0</v>
      </c>
      <c r="P71" s="196">
        <v>1.36</v>
      </c>
      <c r="Q71" s="196">
        <v>1.07</v>
      </c>
      <c r="R71" s="196">
        <v>0.47</v>
      </c>
      <c r="S71" s="196">
        <v>3.89</v>
      </c>
      <c r="T71" s="196">
        <v>0</v>
      </c>
      <c r="U71" s="196">
        <v>0.92</v>
      </c>
      <c r="V71" s="196">
        <v>0.23</v>
      </c>
      <c r="W71" s="196">
        <v>0.5</v>
      </c>
      <c r="X71" s="196">
        <v>1.63</v>
      </c>
      <c r="Y71" s="196">
        <v>0</v>
      </c>
      <c r="Z71" s="196">
        <v>2.79</v>
      </c>
      <c r="AA71" s="196">
        <v>1.64</v>
      </c>
      <c r="AB71" s="196">
        <v>0</v>
      </c>
      <c r="AC71" s="196">
        <v>1.26</v>
      </c>
      <c r="AD71" s="196">
        <v>8.9</v>
      </c>
      <c r="AE71" s="196">
        <v>0</v>
      </c>
      <c r="AF71" s="196">
        <v>0</v>
      </c>
      <c r="AG71" s="196">
        <v>51.09</v>
      </c>
      <c r="AH71" s="196">
        <v>0</v>
      </c>
      <c r="AI71" s="196">
        <v>14.46</v>
      </c>
      <c r="AJ71" s="196">
        <v>0</v>
      </c>
      <c r="AK71" s="196">
        <v>1.0900000000000001</v>
      </c>
      <c r="AL71" s="196">
        <v>0</v>
      </c>
      <c r="AM71" s="196">
        <v>0</v>
      </c>
      <c r="AN71" s="196">
        <v>0</v>
      </c>
      <c r="AO71" s="196">
        <v>269.18</v>
      </c>
      <c r="AP71" s="196">
        <v>0</v>
      </c>
      <c r="AQ71" s="196">
        <v>0</v>
      </c>
      <c r="AR71" s="196">
        <v>9.18</v>
      </c>
      <c r="AS71" s="196">
        <v>21.39</v>
      </c>
      <c r="AT71" s="196">
        <v>21.18</v>
      </c>
      <c r="AU71" s="196">
        <v>0</v>
      </c>
      <c r="AV71" s="196">
        <v>0</v>
      </c>
      <c r="AW71" s="196">
        <v>0</v>
      </c>
      <c r="AX71" s="196">
        <v>0</v>
      </c>
      <c r="AY71" s="196">
        <v>0</v>
      </c>
    </row>
    <row r="72" spans="1:51">
      <c r="A72" t="s">
        <v>114</v>
      </c>
      <c r="B72" s="196">
        <v>0</v>
      </c>
      <c r="C72" s="196">
        <v>0</v>
      </c>
      <c r="D72" s="196">
        <v>0</v>
      </c>
      <c r="E72" s="196">
        <v>0</v>
      </c>
      <c r="F72" s="196">
        <v>0</v>
      </c>
      <c r="G72" s="196">
        <v>0</v>
      </c>
      <c r="H72" s="196">
        <v>0</v>
      </c>
      <c r="I72" s="196">
        <v>0</v>
      </c>
      <c r="J72" s="196">
        <v>0</v>
      </c>
      <c r="K72" s="196">
        <v>0.17</v>
      </c>
      <c r="L72" s="196">
        <v>368.5</v>
      </c>
      <c r="M72" s="196">
        <v>1.01</v>
      </c>
      <c r="N72" s="196">
        <v>1.3</v>
      </c>
      <c r="O72" s="196">
        <v>0</v>
      </c>
      <c r="P72" s="196">
        <v>1.36</v>
      </c>
      <c r="Q72" s="196">
        <v>1.07</v>
      </c>
      <c r="R72" s="196">
        <v>0.47</v>
      </c>
      <c r="S72" s="196">
        <v>3.89</v>
      </c>
      <c r="T72" s="196">
        <v>0</v>
      </c>
      <c r="U72" s="196">
        <v>0.92</v>
      </c>
      <c r="V72" s="196">
        <v>0.23</v>
      </c>
      <c r="W72" s="196">
        <v>0.5</v>
      </c>
      <c r="X72" s="196">
        <v>1.63</v>
      </c>
      <c r="Y72" s="196">
        <v>0</v>
      </c>
      <c r="Z72" s="196">
        <v>2.79</v>
      </c>
      <c r="AA72" s="196">
        <v>1.64</v>
      </c>
      <c r="AB72" s="196">
        <v>0</v>
      </c>
      <c r="AC72" s="196">
        <v>1.26</v>
      </c>
      <c r="AD72" s="196">
        <v>8.9</v>
      </c>
      <c r="AE72" s="196">
        <v>0</v>
      </c>
      <c r="AF72" s="196">
        <v>0</v>
      </c>
      <c r="AG72" s="196">
        <v>51.09</v>
      </c>
      <c r="AH72" s="196">
        <v>0</v>
      </c>
      <c r="AI72" s="196">
        <v>14.46</v>
      </c>
      <c r="AJ72" s="196">
        <v>0</v>
      </c>
      <c r="AK72" s="196">
        <v>1.0900000000000001</v>
      </c>
      <c r="AL72" s="196">
        <v>0</v>
      </c>
      <c r="AM72" s="196">
        <v>0</v>
      </c>
      <c r="AN72" s="196">
        <v>0</v>
      </c>
      <c r="AO72" s="196">
        <v>269.18</v>
      </c>
      <c r="AP72" s="196">
        <v>0</v>
      </c>
      <c r="AQ72" s="196">
        <v>0</v>
      </c>
      <c r="AR72" s="196">
        <v>9.18</v>
      </c>
      <c r="AS72" s="196">
        <v>21.39</v>
      </c>
      <c r="AT72" s="196">
        <v>21.18</v>
      </c>
      <c r="AU72" s="196">
        <v>0</v>
      </c>
      <c r="AV72" s="196">
        <v>0</v>
      </c>
      <c r="AW72" s="196">
        <v>0</v>
      </c>
      <c r="AX72" s="196">
        <v>0</v>
      </c>
      <c r="AY72" s="196">
        <v>0</v>
      </c>
    </row>
    <row r="73" spans="1:51">
      <c r="A73" t="s">
        <v>115</v>
      </c>
      <c r="B73" s="196">
        <v>0</v>
      </c>
      <c r="C73" s="196">
        <v>0</v>
      </c>
      <c r="D73" s="196">
        <v>0</v>
      </c>
      <c r="E73" s="196">
        <v>0</v>
      </c>
      <c r="F73" s="196">
        <v>0</v>
      </c>
      <c r="G73" s="196">
        <v>0</v>
      </c>
      <c r="H73" s="196">
        <v>0</v>
      </c>
      <c r="I73" s="196">
        <v>0</v>
      </c>
      <c r="J73" s="196">
        <v>0</v>
      </c>
      <c r="K73" s="196">
        <v>0.17</v>
      </c>
      <c r="L73" s="196">
        <v>368.5</v>
      </c>
      <c r="M73" s="196">
        <v>1.01</v>
      </c>
      <c r="N73" s="196">
        <v>1.3</v>
      </c>
      <c r="O73" s="196">
        <v>0</v>
      </c>
      <c r="P73" s="196">
        <v>1.36</v>
      </c>
      <c r="Q73" s="196">
        <v>1.04</v>
      </c>
      <c r="R73" s="196">
        <v>0.47</v>
      </c>
      <c r="S73" s="196">
        <v>3.89</v>
      </c>
      <c r="T73" s="196">
        <v>0</v>
      </c>
      <c r="U73" s="196">
        <v>0.92</v>
      </c>
      <c r="V73" s="196">
        <v>0.23</v>
      </c>
      <c r="W73" s="196">
        <v>0.5</v>
      </c>
      <c r="X73" s="196">
        <v>1.63</v>
      </c>
      <c r="Y73" s="196">
        <v>0</v>
      </c>
      <c r="Z73" s="196">
        <v>2.79</v>
      </c>
      <c r="AA73" s="196">
        <v>1.64</v>
      </c>
      <c r="AB73" s="196">
        <v>0</v>
      </c>
      <c r="AC73" s="196">
        <v>1.26</v>
      </c>
      <c r="AD73" s="196">
        <v>8.9</v>
      </c>
      <c r="AE73" s="196">
        <v>0</v>
      </c>
      <c r="AF73" s="196">
        <v>0</v>
      </c>
      <c r="AG73" s="196">
        <v>51.09</v>
      </c>
      <c r="AH73" s="196">
        <v>0</v>
      </c>
      <c r="AI73" s="196">
        <v>14.46</v>
      </c>
      <c r="AJ73" s="196">
        <v>0</v>
      </c>
      <c r="AK73" s="196">
        <v>1.0900000000000001</v>
      </c>
      <c r="AL73" s="196">
        <v>0</v>
      </c>
      <c r="AM73" s="196">
        <v>0</v>
      </c>
      <c r="AN73" s="196">
        <v>0</v>
      </c>
      <c r="AO73" s="196">
        <v>269.18</v>
      </c>
      <c r="AP73" s="196">
        <v>0</v>
      </c>
      <c r="AQ73" s="196">
        <v>0</v>
      </c>
      <c r="AR73" s="196">
        <v>9.18</v>
      </c>
      <c r="AS73" s="196">
        <v>21.39</v>
      </c>
      <c r="AT73" s="196">
        <v>21.18</v>
      </c>
      <c r="AU73" s="196">
        <v>0</v>
      </c>
      <c r="AV73" s="196">
        <v>0</v>
      </c>
      <c r="AW73" s="196">
        <v>0</v>
      </c>
      <c r="AX73" s="196">
        <v>0</v>
      </c>
      <c r="AY73" s="196">
        <v>0</v>
      </c>
    </row>
    <row r="74" spans="1:51">
      <c r="A74" t="s">
        <v>116</v>
      </c>
      <c r="B74" s="196">
        <v>0</v>
      </c>
      <c r="C74" s="196">
        <v>0</v>
      </c>
      <c r="D74" s="196">
        <v>0</v>
      </c>
      <c r="E74" s="196">
        <v>0</v>
      </c>
      <c r="F74" s="196">
        <v>0</v>
      </c>
      <c r="G74" s="196">
        <v>0</v>
      </c>
      <c r="H74" s="196">
        <v>0</v>
      </c>
      <c r="I74" s="196">
        <v>0</v>
      </c>
      <c r="J74" s="196">
        <v>0</v>
      </c>
      <c r="K74" s="196">
        <v>0.17</v>
      </c>
      <c r="L74" s="196">
        <v>368.5</v>
      </c>
      <c r="M74" s="196">
        <v>1.01</v>
      </c>
      <c r="N74" s="196">
        <v>1.3</v>
      </c>
      <c r="O74" s="196">
        <v>0</v>
      </c>
      <c r="P74" s="196">
        <v>1.36</v>
      </c>
      <c r="Q74" s="196">
        <v>1.04</v>
      </c>
      <c r="R74" s="196">
        <v>0.47</v>
      </c>
      <c r="S74" s="196">
        <v>3.89</v>
      </c>
      <c r="T74" s="196">
        <v>0</v>
      </c>
      <c r="U74" s="196">
        <v>0.92</v>
      </c>
      <c r="V74" s="196">
        <v>0.23</v>
      </c>
      <c r="W74" s="196">
        <v>0.5</v>
      </c>
      <c r="X74" s="196">
        <v>1.63</v>
      </c>
      <c r="Y74" s="196">
        <v>0</v>
      </c>
      <c r="Z74" s="196">
        <v>2.79</v>
      </c>
      <c r="AA74" s="196">
        <v>1.64</v>
      </c>
      <c r="AB74" s="196">
        <v>0</v>
      </c>
      <c r="AC74" s="196">
        <v>1.26</v>
      </c>
      <c r="AD74" s="196">
        <v>8.9</v>
      </c>
      <c r="AE74" s="196">
        <v>0</v>
      </c>
      <c r="AF74" s="196">
        <v>0</v>
      </c>
      <c r="AG74" s="196">
        <v>51.09</v>
      </c>
      <c r="AH74" s="196">
        <v>0</v>
      </c>
      <c r="AI74" s="196">
        <v>14.46</v>
      </c>
      <c r="AJ74" s="196">
        <v>0</v>
      </c>
      <c r="AK74" s="196">
        <v>1.0900000000000001</v>
      </c>
      <c r="AL74" s="196">
        <v>0</v>
      </c>
      <c r="AM74" s="196">
        <v>0</v>
      </c>
      <c r="AN74" s="196">
        <v>0</v>
      </c>
      <c r="AO74" s="196">
        <v>269.18</v>
      </c>
      <c r="AP74" s="196">
        <v>0</v>
      </c>
      <c r="AQ74" s="196">
        <v>0</v>
      </c>
      <c r="AR74" s="196">
        <v>9.18</v>
      </c>
      <c r="AS74" s="196">
        <v>21.39</v>
      </c>
      <c r="AT74" s="196">
        <v>21.18</v>
      </c>
      <c r="AU74" s="196">
        <v>0</v>
      </c>
      <c r="AV74" s="196">
        <v>0</v>
      </c>
      <c r="AW74" s="196">
        <v>0</v>
      </c>
      <c r="AX74" s="196">
        <v>0</v>
      </c>
      <c r="AY74" s="196">
        <v>0</v>
      </c>
    </row>
    <row r="75" spans="1:51">
      <c r="A75" t="s">
        <v>117</v>
      </c>
      <c r="B75" s="196">
        <v>0</v>
      </c>
      <c r="C75" s="196">
        <v>0</v>
      </c>
      <c r="D75" s="196">
        <v>0</v>
      </c>
      <c r="E75" s="196">
        <v>0</v>
      </c>
      <c r="F75" s="196">
        <v>0</v>
      </c>
      <c r="G75" s="196">
        <v>0</v>
      </c>
      <c r="H75" s="196">
        <v>0</v>
      </c>
      <c r="I75" s="196">
        <v>0</v>
      </c>
      <c r="J75" s="196">
        <v>0</v>
      </c>
      <c r="K75" s="196">
        <v>0.17</v>
      </c>
      <c r="L75" s="196">
        <v>368.5</v>
      </c>
      <c r="M75" s="196">
        <v>1.01</v>
      </c>
      <c r="N75" s="196">
        <v>1.3</v>
      </c>
      <c r="O75" s="196">
        <v>0</v>
      </c>
      <c r="P75" s="196">
        <v>1.36</v>
      </c>
      <c r="Q75" s="196">
        <v>1.04</v>
      </c>
      <c r="R75" s="196">
        <v>0.47</v>
      </c>
      <c r="S75" s="196">
        <v>3.89</v>
      </c>
      <c r="T75" s="196">
        <v>0</v>
      </c>
      <c r="U75" s="196">
        <v>0.92</v>
      </c>
      <c r="V75" s="196">
        <v>0.23</v>
      </c>
      <c r="W75" s="196">
        <v>0.5</v>
      </c>
      <c r="X75" s="196">
        <v>1.63</v>
      </c>
      <c r="Y75" s="196">
        <v>0</v>
      </c>
      <c r="Z75" s="196">
        <v>2.79</v>
      </c>
      <c r="AA75" s="196">
        <v>1.64</v>
      </c>
      <c r="AB75" s="196">
        <v>0</v>
      </c>
      <c r="AC75" s="196">
        <v>1.26</v>
      </c>
      <c r="AD75" s="196">
        <v>8.9</v>
      </c>
      <c r="AE75" s="196">
        <v>0</v>
      </c>
      <c r="AF75" s="196">
        <v>0</v>
      </c>
      <c r="AG75" s="196">
        <v>51.09</v>
      </c>
      <c r="AH75" s="196">
        <v>0</v>
      </c>
      <c r="AI75" s="196">
        <v>14.46</v>
      </c>
      <c r="AJ75" s="196">
        <v>0</v>
      </c>
      <c r="AK75" s="196">
        <v>0</v>
      </c>
      <c r="AL75" s="196">
        <v>0</v>
      </c>
      <c r="AM75" s="196">
        <v>0</v>
      </c>
      <c r="AN75" s="196">
        <v>0</v>
      </c>
      <c r="AO75" s="196">
        <v>274.62</v>
      </c>
      <c r="AP75" s="196">
        <v>0</v>
      </c>
      <c r="AQ75" s="196">
        <v>0</v>
      </c>
      <c r="AR75" s="196">
        <v>9.34</v>
      </c>
      <c r="AS75" s="196">
        <v>21.39</v>
      </c>
      <c r="AT75" s="196">
        <v>21.18</v>
      </c>
      <c r="AU75" s="196">
        <v>0</v>
      </c>
      <c r="AV75" s="196">
        <v>0</v>
      </c>
      <c r="AW75" s="196">
        <v>0</v>
      </c>
      <c r="AX75" s="196">
        <v>0</v>
      </c>
      <c r="AY75" s="196">
        <v>0</v>
      </c>
    </row>
    <row r="76" spans="1:51">
      <c r="A76" t="s">
        <v>118</v>
      </c>
      <c r="B76" s="196">
        <v>0</v>
      </c>
      <c r="C76" s="196">
        <v>0</v>
      </c>
      <c r="D76" s="196">
        <v>0</v>
      </c>
      <c r="E76" s="196">
        <v>0</v>
      </c>
      <c r="F76" s="196">
        <v>0</v>
      </c>
      <c r="G76" s="196">
        <v>0</v>
      </c>
      <c r="H76" s="196">
        <v>0</v>
      </c>
      <c r="I76" s="196">
        <v>0</v>
      </c>
      <c r="J76" s="196">
        <v>0</v>
      </c>
      <c r="K76" s="196">
        <v>0.17</v>
      </c>
      <c r="L76" s="196">
        <v>368.5</v>
      </c>
      <c r="M76" s="196">
        <v>1.01</v>
      </c>
      <c r="N76" s="196">
        <v>1.3</v>
      </c>
      <c r="O76" s="196">
        <v>0</v>
      </c>
      <c r="P76" s="196">
        <v>1.36</v>
      </c>
      <c r="Q76" s="196">
        <v>1.04</v>
      </c>
      <c r="R76" s="196">
        <v>0.47</v>
      </c>
      <c r="S76" s="196">
        <v>3.89</v>
      </c>
      <c r="T76" s="196">
        <v>0</v>
      </c>
      <c r="U76" s="196">
        <v>0.92</v>
      </c>
      <c r="V76" s="196">
        <v>0.23</v>
      </c>
      <c r="W76" s="196">
        <v>0.5</v>
      </c>
      <c r="X76" s="196">
        <v>1.63</v>
      </c>
      <c r="Y76" s="196">
        <v>0</v>
      </c>
      <c r="Z76" s="196">
        <v>2.79</v>
      </c>
      <c r="AA76" s="196">
        <v>1.64</v>
      </c>
      <c r="AB76" s="196">
        <v>0</v>
      </c>
      <c r="AC76" s="196">
        <v>1.26</v>
      </c>
      <c r="AD76" s="196">
        <v>8.9</v>
      </c>
      <c r="AE76" s="196">
        <v>0</v>
      </c>
      <c r="AF76" s="196">
        <v>0</v>
      </c>
      <c r="AG76" s="196">
        <v>51.09</v>
      </c>
      <c r="AH76" s="196">
        <v>0</v>
      </c>
      <c r="AI76" s="196">
        <v>14.46</v>
      </c>
      <c r="AJ76" s="196">
        <v>0</v>
      </c>
      <c r="AK76" s="196">
        <v>0</v>
      </c>
      <c r="AL76" s="196">
        <v>0</v>
      </c>
      <c r="AM76" s="196">
        <v>0</v>
      </c>
      <c r="AN76" s="196">
        <v>0</v>
      </c>
      <c r="AO76" s="196">
        <v>274.62</v>
      </c>
      <c r="AP76" s="196">
        <v>0</v>
      </c>
      <c r="AQ76" s="196">
        <v>0</v>
      </c>
      <c r="AR76" s="196">
        <v>9.34</v>
      </c>
      <c r="AS76" s="196">
        <v>21.39</v>
      </c>
      <c r="AT76" s="196">
        <v>21.18</v>
      </c>
      <c r="AU76" s="196">
        <v>0</v>
      </c>
      <c r="AV76" s="196">
        <v>0</v>
      </c>
      <c r="AW76" s="196">
        <v>0</v>
      </c>
      <c r="AX76" s="196">
        <v>0</v>
      </c>
      <c r="AY76" s="196">
        <v>0</v>
      </c>
    </row>
    <row r="77" spans="1:51">
      <c r="A77" t="s">
        <v>119</v>
      </c>
      <c r="B77" s="196">
        <v>0</v>
      </c>
      <c r="C77" s="196">
        <v>0</v>
      </c>
      <c r="D77" s="196">
        <v>0</v>
      </c>
      <c r="E77" s="196">
        <v>0</v>
      </c>
      <c r="F77" s="196">
        <v>0</v>
      </c>
      <c r="G77" s="196">
        <v>0</v>
      </c>
      <c r="H77" s="196">
        <v>0</v>
      </c>
      <c r="I77" s="196">
        <v>0</v>
      </c>
      <c r="J77" s="196">
        <v>0</v>
      </c>
      <c r="K77" s="196">
        <v>0.17</v>
      </c>
      <c r="L77" s="196">
        <v>368.5</v>
      </c>
      <c r="M77" s="196">
        <v>1.01</v>
      </c>
      <c r="N77" s="196">
        <v>1.3</v>
      </c>
      <c r="O77" s="196">
        <v>0</v>
      </c>
      <c r="P77" s="196">
        <v>1.36</v>
      </c>
      <c r="Q77" s="196">
        <v>1.03</v>
      </c>
      <c r="R77" s="196">
        <v>0.47</v>
      </c>
      <c r="S77" s="196">
        <v>3.89</v>
      </c>
      <c r="T77" s="196">
        <v>0</v>
      </c>
      <c r="U77" s="196">
        <v>0.92</v>
      </c>
      <c r="V77" s="196">
        <v>0.23</v>
      </c>
      <c r="W77" s="196">
        <v>0.5</v>
      </c>
      <c r="X77" s="196">
        <v>1.63</v>
      </c>
      <c r="Y77" s="196">
        <v>0</v>
      </c>
      <c r="Z77" s="196">
        <v>2.79</v>
      </c>
      <c r="AA77" s="196">
        <v>1.64</v>
      </c>
      <c r="AB77" s="196">
        <v>0</v>
      </c>
      <c r="AC77" s="196">
        <v>1.26</v>
      </c>
      <c r="AD77" s="196">
        <v>8.9</v>
      </c>
      <c r="AE77" s="196">
        <v>0</v>
      </c>
      <c r="AF77" s="196">
        <v>0</v>
      </c>
      <c r="AG77" s="196">
        <v>51.09</v>
      </c>
      <c r="AH77" s="196">
        <v>0</v>
      </c>
      <c r="AI77" s="196">
        <v>14.46</v>
      </c>
      <c r="AJ77" s="196">
        <v>0</v>
      </c>
      <c r="AK77" s="196">
        <v>0</v>
      </c>
      <c r="AL77" s="196">
        <v>0</v>
      </c>
      <c r="AM77" s="196">
        <v>0</v>
      </c>
      <c r="AN77" s="196">
        <v>0</v>
      </c>
      <c r="AO77" s="196">
        <v>274.62</v>
      </c>
      <c r="AP77" s="196">
        <v>0</v>
      </c>
      <c r="AQ77" s="196">
        <v>0</v>
      </c>
      <c r="AR77" s="196">
        <v>9.34</v>
      </c>
      <c r="AS77" s="196">
        <v>21.39</v>
      </c>
      <c r="AT77" s="196">
        <v>21.18</v>
      </c>
      <c r="AU77" s="196">
        <v>0</v>
      </c>
      <c r="AV77" s="196">
        <v>0</v>
      </c>
      <c r="AW77" s="196">
        <v>0</v>
      </c>
      <c r="AX77" s="196">
        <v>0</v>
      </c>
      <c r="AY77" s="196">
        <v>0</v>
      </c>
    </row>
    <row r="78" spans="1:51">
      <c r="A78" t="s">
        <v>120</v>
      </c>
      <c r="B78" s="196">
        <v>0</v>
      </c>
      <c r="C78" s="196">
        <v>0</v>
      </c>
      <c r="D78" s="196">
        <v>0</v>
      </c>
      <c r="E78" s="196">
        <v>0</v>
      </c>
      <c r="F78" s="196">
        <v>0</v>
      </c>
      <c r="G78" s="196">
        <v>0</v>
      </c>
      <c r="H78" s="196">
        <v>0</v>
      </c>
      <c r="I78" s="196">
        <v>0</v>
      </c>
      <c r="J78" s="196">
        <v>0</v>
      </c>
      <c r="K78" s="196">
        <v>0.17</v>
      </c>
      <c r="L78" s="196">
        <v>368.5</v>
      </c>
      <c r="M78" s="196">
        <v>1.01</v>
      </c>
      <c r="N78" s="196">
        <v>1.3</v>
      </c>
      <c r="O78" s="196">
        <v>0</v>
      </c>
      <c r="P78" s="196">
        <v>1.36</v>
      </c>
      <c r="Q78" s="196">
        <v>1.03</v>
      </c>
      <c r="R78" s="196">
        <v>0.47</v>
      </c>
      <c r="S78" s="196">
        <v>3.89</v>
      </c>
      <c r="T78" s="196">
        <v>0</v>
      </c>
      <c r="U78" s="196">
        <v>0.92</v>
      </c>
      <c r="V78" s="196">
        <v>0.23</v>
      </c>
      <c r="W78" s="196">
        <v>0.5</v>
      </c>
      <c r="X78" s="196">
        <v>1.63</v>
      </c>
      <c r="Y78" s="196">
        <v>0</v>
      </c>
      <c r="Z78" s="196">
        <v>2.79</v>
      </c>
      <c r="AA78" s="196">
        <v>1.64</v>
      </c>
      <c r="AB78" s="196">
        <v>0</v>
      </c>
      <c r="AC78" s="196">
        <v>1.26</v>
      </c>
      <c r="AD78" s="196">
        <v>8.9</v>
      </c>
      <c r="AE78" s="196">
        <v>0</v>
      </c>
      <c r="AF78" s="196">
        <v>0</v>
      </c>
      <c r="AG78" s="196">
        <v>51.09</v>
      </c>
      <c r="AH78" s="196">
        <v>0</v>
      </c>
      <c r="AI78" s="196">
        <v>14.46</v>
      </c>
      <c r="AJ78" s="196">
        <v>0</v>
      </c>
      <c r="AK78" s="196">
        <v>0</v>
      </c>
      <c r="AL78" s="196">
        <v>0</v>
      </c>
      <c r="AM78" s="196">
        <v>0</v>
      </c>
      <c r="AN78" s="196">
        <v>0</v>
      </c>
      <c r="AO78" s="196">
        <v>274.62</v>
      </c>
      <c r="AP78" s="196">
        <v>0</v>
      </c>
      <c r="AQ78" s="196">
        <v>0</v>
      </c>
      <c r="AR78" s="196">
        <v>9.34</v>
      </c>
      <c r="AS78" s="196">
        <v>21.39</v>
      </c>
      <c r="AT78" s="196">
        <v>21.18</v>
      </c>
      <c r="AU78" s="196">
        <v>0</v>
      </c>
      <c r="AV78" s="196">
        <v>0</v>
      </c>
      <c r="AW78" s="196">
        <v>0</v>
      </c>
      <c r="AX78" s="196">
        <v>0</v>
      </c>
      <c r="AY78" s="196">
        <v>0</v>
      </c>
    </row>
    <row r="79" spans="1:51">
      <c r="A79" t="s">
        <v>121</v>
      </c>
      <c r="B79" s="196">
        <v>0</v>
      </c>
      <c r="C79" s="196">
        <v>0</v>
      </c>
      <c r="D79" s="196">
        <v>0</v>
      </c>
      <c r="E79" s="196">
        <v>0</v>
      </c>
      <c r="F79" s="196">
        <v>0</v>
      </c>
      <c r="G79" s="196">
        <v>0</v>
      </c>
      <c r="H79" s="196">
        <v>0</v>
      </c>
      <c r="I79" s="196">
        <v>0</v>
      </c>
      <c r="J79" s="196">
        <v>0</v>
      </c>
      <c r="K79" s="196">
        <v>0.17</v>
      </c>
      <c r="L79" s="196">
        <v>368.5</v>
      </c>
      <c r="M79" s="196">
        <v>1.01</v>
      </c>
      <c r="N79" s="196">
        <v>1.3</v>
      </c>
      <c r="O79" s="196">
        <v>0</v>
      </c>
      <c r="P79" s="196">
        <v>1.36</v>
      </c>
      <c r="Q79" s="196">
        <v>0.89</v>
      </c>
      <c r="R79" s="196">
        <v>0.47</v>
      </c>
      <c r="S79" s="196">
        <v>3.89</v>
      </c>
      <c r="T79" s="196">
        <v>0</v>
      </c>
      <c r="U79" s="196">
        <v>0.92</v>
      </c>
      <c r="V79" s="196">
        <v>0.23</v>
      </c>
      <c r="W79" s="196">
        <v>0.5</v>
      </c>
      <c r="X79" s="196">
        <v>1.63</v>
      </c>
      <c r="Y79" s="196">
        <v>0</v>
      </c>
      <c r="Z79" s="196">
        <v>2.79</v>
      </c>
      <c r="AA79" s="196">
        <v>1.64</v>
      </c>
      <c r="AB79" s="196">
        <v>0</v>
      </c>
      <c r="AC79" s="196">
        <v>1.26</v>
      </c>
      <c r="AD79" s="196">
        <v>8.9</v>
      </c>
      <c r="AE79" s="196">
        <v>0</v>
      </c>
      <c r="AF79" s="196">
        <v>0</v>
      </c>
      <c r="AG79" s="196">
        <v>51.09</v>
      </c>
      <c r="AH79" s="196">
        <v>0</v>
      </c>
      <c r="AI79" s="196">
        <v>14.46</v>
      </c>
      <c r="AJ79" s="196">
        <v>0</v>
      </c>
      <c r="AK79" s="196">
        <v>0</v>
      </c>
      <c r="AL79" s="196">
        <v>0</v>
      </c>
      <c r="AM79" s="196">
        <v>0</v>
      </c>
      <c r="AN79" s="196">
        <v>0</v>
      </c>
      <c r="AO79" s="196">
        <v>274.62</v>
      </c>
      <c r="AP79" s="196">
        <v>0</v>
      </c>
      <c r="AQ79" s="196">
        <v>0</v>
      </c>
      <c r="AR79" s="196">
        <v>9.34</v>
      </c>
      <c r="AS79" s="196">
        <v>21.53</v>
      </c>
      <c r="AT79" s="196">
        <v>21.18</v>
      </c>
      <c r="AU79" s="196">
        <v>0</v>
      </c>
      <c r="AV79" s="196">
        <v>0</v>
      </c>
      <c r="AW79" s="196">
        <v>0</v>
      </c>
      <c r="AX79" s="196">
        <v>0</v>
      </c>
      <c r="AY79" s="196">
        <v>0</v>
      </c>
    </row>
    <row r="80" spans="1:51">
      <c r="A80" t="s">
        <v>122</v>
      </c>
      <c r="B80" s="196">
        <v>0</v>
      </c>
      <c r="C80" s="196">
        <v>0</v>
      </c>
      <c r="D80" s="196">
        <v>0</v>
      </c>
      <c r="E80" s="196">
        <v>0</v>
      </c>
      <c r="F80" s="196">
        <v>0</v>
      </c>
      <c r="G80" s="196">
        <v>0</v>
      </c>
      <c r="H80" s="196">
        <v>0</v>
      </c>
      <c r="I80" s="196">
        <v>0</v>
      </c>
      <c r="J80" s="196">
        <v>0</v>
      </c>
      <c r="K80" s="196">
        <v>0.17</v>
      </c>
      <c r="L80" s="196">
        <v>368.5</v>
      </c>
      <c r="M80" s="196">
        <v>1.01</v>
      </c>
      <c r="N80" s="196">
        <v>1.3</v>
      </c>
      <c r="O80" s="196">
        <v>0</v>
      </c>
      <c r="P80" s="196">
        <v>1.36</v>
      </c>
      <c r="Q80" s="196">
        <v>0.83</v>
      </c>
      <c r="R80" s="196">
        <v>0.47</v>
      </c>
      <c r="S80" s="196">
        <v>3.89</v>
      </c>
      <c r="T80" s="196">
        <v>0</v>
      </c>
      <c r="U80" s="196">
        <v>0.92</v>
      </c>
      <c r="V80" s="196">
        <v>0.23</v>
      </c>
      <c r="W80" s="196">
        <v>0.5</v>
      </c>
      <c r="X80" s="196">
        <v>1.63</v>
      </c>
      <c r="Y80" s="196">
        <v>0</v>
      </c>
      <c r="Z80" s="196">
        <v>2.79</v>
      </c>
      <c r="AA80" s="196">
        <v>1.64</v>
      </c>
      <c r="AB80" s="196">
        <v>0</v>
      </c>
      <c r="AC80" s="196">
        <v>1.26</v>
      </c>
      <c r="AD80" s="196">
        <v>8.9</v>
      </c>
      <c r="AE80" s="196">
        <v>0</v>
      </c>
      <c r="AF80" s="196">
        <v>0</v>
      </c>
      <c r="AG80" s="196">
        <v>51.09</v>
      </c>
      <c r="AH80" s="196">
        <v>0</v>
      </c>
      <c r="AI80" s="196">
        <v>14.46</v>
      </c>
      <c r="AJ80" s="196">
        <v>0</v>
      </c>
      <c r="AK80" s="196">
        <v>0</v>
      </c>
      <c r="AL80" s="196">
        <v>0</v>
      </c>
      <c r="AM80" s="196">
        <v>0</v>
      </c>
      <c r="AN80" s="196">
        <v>0</v>
      </c>
      <c r="AO80" s="196">
        <v>274.62</v>
      </c>
      <c r="AP80" s="196">
        <v>0</v>
      </c>
      <c r="AQ80" s="196">
        <v>0</v>
      </c>
      <c r="AR80" s="196">
        <v>9.34</v>
      </c>
      <c r="AS80" s="196">
        <v>21.53</v>
      </c>
      <c r="AT80" s="196">
        <v>21.18</v>
      </c>
      <c r="AU80" s="196">
        <v>0</v>
      </c>
      <c r="AV80" s="196">
        <v>0</v>
      </c>
      <c r="AW80" s="196">
        <v>0</v>
      </c>
      <c r="AX80" s="196">
        <v>0</v>
      </c>
      <c r="AY80" s="196">
        <v>0</v>
      </c>
    </row>
    <row r="81" spans="1:51">
      <c r="A81" t="s">
        <v>123</v>
      </c>
      <c r="B81" s="196">
        <v>0</v>
      </c>
      <c r="C81" s="196">
        <v>0</v>
      </c>
      <c r="D81" s="196">
        <v>0</v>
      </c>
      <c r="E81" s="196">
        <v>0</v>
      </c>
      <c r="F81" s="196">
        <v>0</v>
      </c>
      <c r="G81" s="196">
        <v>0</v>
      </c>
      <c r="H81" s="196">
        <v>0</v>
      </c>
      <c r="I81" s="196">
        <v>0</v>
      </c>
      <c r="J81" s="196">
        <v>0</v>
      </c>
      <c r="K81" s="196">
        <v>0.17</v>
      </c>
      <c r="L81" s="196">
        <v>368.5</v>
      </c>
      <c r="M81" s="196">
        <v>1.01</v>
      </c>
      <c r="N81" s="196">
        <v>1.3</v>
      </c>
      <c r="O81" s="196">
        <v>0</v>
      </c>
      <c r="P81" s="196">
        <v>1.36</v>
      </c>
      <c r="Q81" s="196">
        <v>0.53</v>
      </c>
      <c r="R81" s="196">
        <v>0.47</v>
      </c>
      <c r="S81" s="196">
        <v>0.94</v>
      </c>
      <c r="T81" s="196">
        <v>0</v>
      </c>
      <c r="U81" s="196">
        <v>0.92</v>
      </c>
      <c r="V81" s="196">
        <v>0.23</v>
      </c>
      <c r="W81" s="196">
        <v>0.5</v>
      </c>
      <c r="X81" s="196">
        <v>1.63</v>
      </c>
      <c r="Y81" s="196">
        <v>0</v>
      </c>
      <c r="Z81" s="196">
        <v>2.79</v>
      </c>
      <c r="AA81" s="196">
        <v>1.64</v>
      </c>
      <c r="AB81" s="196">
        <v>0</v>
      </c>
      <c r="AC81" s="196">
        <v>1.26</v>
      </c>
      <c r="AD81" s="196">
        <v>8.9</v>
      </c>
      <c r="AE81" s="196">
        <v>0</v>
      </c>
      <c r="AF81" s="196">
        <v>0</v>
      </c>
      <c r="AG81" s="196">
        <v>51.09</v>
      </c>
      <c r="AH81" s="196">
        <v>0</v>
      </c>
      <c r="AI81" s="196">
        <v>14.46</v>
      </c>
      <c r="AJ81" s="196">
        <v>0</v>
      </c>
      <c r="AK81" s="196">
        <v>0</v>
      </c>
      <c r="AL81" s="196">
        <v>0</v>
      </c>
      <c r="AM81" s="196">
        <v>0</v>
      </c>
      <c r="AN81" s="196">
        <v>0</v>
      </c>
      <c r="AO81" s="196">
        <v>274.62</v>
      </c>
      <c r="AP81" s="196">
        <v>0</v>
      </c>
      <c r="AQ81" s="196">
        <v>0</v>
      </c>
      <c r="AR81" s="196">
        <v>9.34</v>
      </c>
      <c r="AS81" s="196">
        <v>21.53</v>
      </c>
      <c r="AT81" s="196">
        <v>21.18</v>
      </c>
      <c r="AU81" s="196">
        <v>0</v>
      </c>
      <c r="AV81" s="196">
        <v>0</v>
      </c>
      <c r="AW81" s="196">
        <v>0</v>
      </c>
      <c r="AX81" s="196">
        <v>0</v>
      </c>
      <c r="AY81" s="196">
        <v>0</v>
      </c>
    </row>
    <row r="82" spans="1:51">
      <c r="A82" t="s">
        <v>124</v>
      </c>
      <c r="B82" s="196">
        <v>0</v>
      </c>
      <c r="C82" s="196">
        <v>0</v>
      </c>
      <c r="D82" s="196">
        <v>0</v>
      </c>
      <c r="E82" s="196">
        <v>0</v>
      </c>
      <c r="F82" s="196">
        <v>0</v>
      </c>
      <c r="G82" s="196">
        <v>0</v>
      </c>
      <c r="H82" s="196">
        <v>0</v>
      </c>
      <c r="I82" s="196">
        <v>0</v>
      </c>
      <c r="J82" s="196">
        <v>0</v>
      </c>
      <c r="K82" s="196">
        <v>0.17</v>
      </c>
      <c r="L82" s="196">
        <v>368.5</v>
      </c>
      <c r="M82" s="196">
        <v>1.01</v>
      </c>
      <c r="N82" s="196">
        <v>1.3</v>
      </c>
      <c r="O82" s="196">
        <v>0</v>
      </c>
      <c r="P82" s="196">
        <v>1.36</v>
      </c>
      <c r="Q82" s="196">
        <v>0.53</v>
      </c>
      <c r="R82" s="196">
        <v>0.47</v>
      </c>
      <c r="S82" s="196">
        <v>0.94</v>
      </c>
      <c r="T82" s="196">
        <v>0</v>
      </c>
      <c r="U82" s="196">
        <v>0.92</v>
      </c>
      <c r="V82" s="196">
        <v>0.23</v>
      </c>
      <c r="W82" s="196">
        <v>0.5</v>
      </c>
      <c r="X82" s="196">
        <v>1.63</v>
      </c>
      <c r="Y82" s="196">
        <v>0</v>
      </c>
      <c r="Z82" s="196">
        <v>2.79</v>
      </c>
      <c r="AA82" s="196">
        <v>1.64</v>
      </c>
      <c r="AB82" s="196">
        <v>0</v>
      </c>
      <c r="AC82" s="196">
        <v>1.26</v>
      </c>
      <c r="AD82" s="196">
        <v>8.9</v>
      </c>
      <c r="AE82" s="196">
        <v>0</v>
      </c>
      <c r="AF82" s="196">
        <v>0</v>
      </c>
      <c r="AG82" s="196">
        <v>51.09</v>
      </c>
      <c r="AH82" s="196">
        <v>0</v>
      </c>
      <c r="AI82" s="196">
        <v>14.46</v>
      </c>
      <c r="AJ82" s="196">
        <v>0</v>
      </c>
      <c r="AK82" s="196">
        <v>0</v>
      </c>
      <c r="AL82" s="196">
        <v>0</v>
      </c>
      <c r="AM82" s="196">
        <v>0</v>
      </c>
      <c r="AN82" s="196">
        <v>0</v>
      </c>
      <c r="AO82" s="196">
        <v>274.62</v>
      </c>
      <c r="AP82" s="196">
        <v>0</v>
      </c>
      <c r="AQ82" s="196">
        <v>0</v>
      </c>
      <c r="AR82" s="196">
        <v>9.34</v>
      </c>
      <c r="AS82" s="196">
        <v>21.53</v>
      </c>
      <c r="AT82" s="196">
        <v>21.18</v>
      </c>
      <c r="AU82" s="196">
        <v>0</v>
      </c>
      <c r="AV82" s="196">
        <v>0</v>
      </c>
      <c r="AW82" s="196">
        <v>0</v>
      </c>
      <c r="AX82" s="196">
        <v>0</v>
      </c>
      <c r="AY82" s="196">
        <v>0</v>
      </c>
    </row>
    <row r="83" spans="1:51">
      <c r="A83" t="s">
        <v>125</v>
      </c>
      <c r="B83" s="196">
        <v>0</v>
      </c>
      <c r="C83" s="196">
        <v>0</v>
      </c>
      <c r="D83" s="196">
        <v>0</v>
      </c>
      <c r="E83" s="196">
        <v>0</v>
      </c>
      <c r="F83" s="196">
        <v>0</v>
      </c>
      <c r="G83" s="196">
        <v>0</v>
      </c>
      <c r="H83" s="196">
        <v>0</v>
      </c>
      <c r="I83" s="196">
        <v>0</v>
      </c>
      <c r="J83" s="196">
        <v>0</v>
      </c>
      <c r="K83" s="196">
        <v>0</v>
      </c>
      <c r="L83" s="196">
        <v>368.5</v>
      </c>
      <c r="M83" s="196">
        <v>1.01</v>
      </c>
      <c r="N83" s="196">
        <v>1.3</v>
      </c>
      <c r="O83" s="196">
        <v>0</v>
      </c>
      <c r="P83" s="196">
        <v>1.36</v>
      </c>
      <c r="Q83" s="196">
        <v>0.31</v>
      </c>
      <c r="R83" s="196">
        <v>0.47</v>
      </c>
      <c r="S83" s="196">
        <v>0.44</v>
      </c>
      <c r="T83" s="196">
        <v>0</v>
      </c>
      <c r="U83" s="196">
        <v>0.92</v>
      </c>
      <c r="V83" s="196">
        <v>0.23</v>
      </c>
      <c r="W83" s="196">
        <v>0.5</v>
      </c>
      <c r="X83" s="196">
        <v>1.63</v>
      </c>
      <c r="Y83" s="196">
        <v>0</v>
      </c>
      <c r="Z83" s="196">
        <v>2.79</v>
      </c>
      <c r="AA83" s="196">
        <v>1.64</v>
      </c>
      <c r="AB83" s="196">
        <v>0</v>
      </c>
      <c r="AC83" s="196">
        <v>1.26</v>
      </c>
      <c r="AD83" s="196">
        <v>8.9</v>
      </c>
      <c r="AE83" s="196">
        <v>0</v>
      </c>
      <c r="AF83" s="196">
        <v>0</v>
      </c>
      <c r="AG83" s="196">
        <v>51.09</v>
      </c>
      <c r="AH83" s="196">
        <v>0</v>
      </c>
      <c r="AI83" s="196">
        <v>14.46</v>
      </c>
      <c r="AJ83" s="196">
        <v>0</v>
      </c>
      <c r="AK83" s="196">
        <v>0</v>
      </c>
      <c r="AL83" s="196">
        <v>0</v>
      </c>
      <c r="AM83" s="196">
        <v>0</v>
      </c>
      <c r="AN83" s="196">
        <v>0</v>
      </c>
      <c r="AO83" s="196">
        <v>274.62</v>
      </c>
      <c r="AP83" s="196">
        <v>0</v>
      </c>
      <c r="AQ83" s="196">
        <v>0</v>
      </c>
      <c r="AR83" s="196">
        <v>9.34</v>
      </c>
      <c r="AS83" s="196">
        <v>21.53</v>
      </c>
      <c r="AT83" s="196">
        <v>21.18</v>
      </c>
      <c r="AU83" s="196">
        <v>0</v>
      </c>
      <c r="AV83" s="196">
        <v>0</v>
      </c>
      <c r="AW83" s="196">
        <v>0</v>
      </c>
      <c r="AX83" s="196">
        <v>0</v>
      </c>
      <c r="AY83" s="196">
        <v>0</v>
      </c>
    </row>
    <row r="84" spans="1:51">
      <c r="A84" t="s">
        <v>126</v>
      </c>
      <c r="B84" s="196">
        <v>0</v>
      </c>
      <c r="C84" s="196">
        <v>0</v>
      </c>
      <c r="D84" s="196">
        <v>0</v>
      </c>
      <c r="E84" s="196">
        <v>0</v>
      </c>
      <c r="F84" s="196">
        <v>0</v>
      </c>
      <c r="G84" s="196">
        <v>0</v>
      </c>
      <c r="H84" s="196">
        <v>0</v>
      </c>
      <c r="I84" s="196">
        <v>0</v>
      </c>
      <c r="J84" s="196">
        <v>0</v>
      </c>
      <c r="K84" s="196">
        <v>0.17</v>
      </c>
      <c r="L84" s="196">
        <v>368.5</v>
      </c>
      <c r="M84" s="196">
        <v>1.01</v>
      </c>
      <c r="N84" s="196">
        <v>1.3</v>
      </c>
      <c r="O84" s="196">
        <v>0</v>
      </c>
      <c r="P84" s="196">
        <v>1.36</v>
      </c>
      <c r="Q84" s="196">
        <v>0.31</v>
      </c>
      <c r="R84" s="196">
        <v>0.47</v>
      </c>
      <c r="S84" s="196">
        <v>0.44</v>
      </c>
      <c r="T84" s="196">
        <v>0</v>
      </c>
      <c r="U84" s="196">
        <v>0.92</v>
      </c>
      <c r="V84" s="196">
        <v>0.23</v>
      </c>
      <c r="W84" s="196">
        <v>0.5</v>
      </c>
      <c r="X84" s="196">
        <v>1.63</v>
      </c>
      <c r="Y84" s="196">
        <v>0</v>
      </c>
      <c r="Z84" s="196">
        <v>2.79</v>
      </c>
      <c r="AA84" s="196">
        <v>1.64</v>
      </c>
      <c r="AB84" s="196">
        <v>0</v>
      </c>
      <c r="AC84" s="196">
        <v>1.26</v>
      </c>
      <c r="AD84" s="196">
        <v>8.9</v>
      </c>
      <c r="AE84" s="196">
        <v>0</v>
      </c>
      <c r="AF84" s="196">
        <v>0</v>
      </c>
      <c r="AG84" s="196">
        <v>51.09</v>
      </c>
      <c r="AH84" s="196">
        <v>0</v>
      </c>
      <c r="AI84" s="196">
        <v>14.46</v>
      </c>
      <c r="AJ84" s="196">
        <v>0</v>
      </c>
      <c r="AK84" s="196">
        <v>0</v>
      </c>
      <c r="AL84" s="196">
        <v>0</v>
      </c>
      <c r="AM84" s="196">
        <v>0</v>
      </c>
      <c r="AN84" s="196">
        <v>0</v>
      </c>
      <c r="AO84" s="196">
        <v>274.62</v>
      </c>
      <c r="AP84" s="196">
        <v>0</v>
      </c>
      <c r="AQ84" s="196">
        <v>0</v>
      </c>
      <c r="AR84" s="196">
        <v>9.34</v>
      </c>
      <c r="AS84" s="196">
        <v>21.53</v>
      </c>
      <c r="AT84" s="196">
        <v>21.18</v>
      </c>
      <c r="AU84" s="196">
        <v>0</v>
      </c>
      <c r="AV84" s="196">
        <v>0</v>
      </c>
      <c r="AW84" s="196">
        <v>0</v>
      </c>
      <c r="AX84" s="196">
        <v>0</v>
      </c>
      <c r="AY84" s="196">
        <v>0</v>
      </c>
    </row>
    <row r="85" spans="1:51">
      <c r="A85" t="s">
        <v>127</v>
      </c>
      <c r="B85" s="196">
        <v>0</v>
      </c>
      <c r="C85" s="196">
        <v>0</v>
      </c>
      <c r="D85" s="196">
        <v>0</v>
      </c>
      <c r="E85" s="196">
        <v>0</v>
      </c>
      <c r="F85" s="196">
        <v>0</v>
      </c>
      <c r="G85" s="196">
        <v>0</v>
      </c>
      <c r="H85" s="196">
        <v>0</v>
      </c>
      <c r="I85" s="196">
        <v>0</v>
      </c>
      <c r="J85" s="196">
        <v>0</v>
      </c>
      <c r="K85" s="196">
        <v>0.17</v>
      </c>
      <c r="L85" s="196">
        <v>388.5</v>
      </c>
      <c r="M85" s="196">
        <v>1.01</v>
      </c>
      <c r="N85" s="196">
        <v>1.3</v>
      </c>
      <c r="O85" s="196">
        <v>0</v>
      </c>
      <c r="P85" s="196">
        <v>1.36</v>
      </c>
      <c r="Q85" s="196">
        <v>0.31</v>
      </c>
      <c r="R85" s="196">
        <v>0.47</v>
      </c>
      <c r="S85" s="196">
        <v>0.44</v>
      </c>
      <c r="T85" s="196">
        <v>0</v>
      </c>
      <c r="U85" s="196">
        <v>0.92</v>
      </c>
      <c r="V85" s="196">
        <v>0.23</v>
      </c>
      <c r="W85" s="196">
        <v>0.5</v>
      </c>
      <c r="X85" s="196">
        <v>1.63</v>
      </c>
      <c r="Y85" s="196">
        <v>0</v>
      </c>
      <c r="Z85" s="196">
        <v>2.79</v>
      </c>
      <c r="AA85" s="196">
        <v>1.64</v>
      </c>
      <c r="AB85" s="196">
        <v>0</v>
      </c>
      <c r="AC85" s="196">
        <v>1.26</v>
      </c>
      <c r="AD85" s="196">
        <v>8.9</v>
      </c>
      <c r="AE85" s="196">
        <v>0</v>
      </c>
      <c r="AF85" s="196">
        <v>0</v>
      </c>
      <c r="AG85" s="196">
        <v>51.09</v>
      </c>
      <c r="AH85" s="196">
        <v>0</v>
      </c>
      <c r="AI85" s="196">
        <v>14.46</v>
      </c>
      <c r="AJ85" s="196">
        <v>0</v>
      </c>
      <c r="AK85" s="196">
        <v>0</v>
      </c>
      <c r="AL85" s="196">
        <v>0</v>
      </c>
      <c r="AM85" s="196">
        <v>0</v>
      </c>
      <c r="AN85" s="196">
        <v>0</v>
      </c>
      <c r="AO85" s="196">
        <v>274.62</v>
      </c>
      <c r="AP85" s="196">
        <v>0</v>
      </c>
      <c r="AQ85" s="196">
        <v>0</v>
      </c>
      <c r="AR85" s="196">
        <v>9.34</v>
      </c>
      <c r="AS85" s="196">
        <v>21.53</v>
      </c>
      <c r="AT85" s="196">
        <v>21.18</v>
      </c>
      <c r="AU85" s="196">
        <v>0</v>
      </c>
      <c r="AV85" s="196">
        <v>0</v>
      </c>
      <c r="AW85" s="196">
        <v>0</v>
      </c>
      <c r="AX85" s="196">
        <v>0</v>
      </c>
      <c r="AY85" s="196">
        <v>0</v>
      </c>
    </row>
    <row r="86" spans="1:51">
      <c r="A86" t="s">
        <v>128</v>
      </c>
      <c r="B86" s="196">
        <v>0</v>
      </c>
      <c r="C86" s="196">
        <v>0</v>
      </c>
      <c r="D86" s="196">
        <v>0</v>
      </c>
      <c r="E86" s="196">
        <v>0</v>
      </c>
      <c r="F86" s="196">
        <v>0</v>
      </c>
      <c r="G86" s="196">
        <v>0</v>
      </c>
      <c r="H86" s="196">
        <v>0</v>
      </c>
      <c r="I86" s="196">
        <v>0</v>
      </c>
      <c r="J86" s="196">
        <v>0</v>
      </c>
      <c r="K86" s="196">
        <v>0.17</v>
      </c>
      <c r="L86" s="196">
        <v>408.5</v>
      </c>
      <c r="M86" s="196">
        <v>1.01</v>
      </c>
      <c r="N86" s="196">
        <v>1.3</v>
      </c>
      <c r="O86" s="196">
        <v>0</v>
      </c>
      <c r="P86" s="196">
        <v>1.36</v>
      </c>
      <c r="Q86" s="196">
        <v>2.11</v>
      </c>
      <c r="R86" s="196">
        <v>0.47</v>
      </c>
      <c r="S86" s="196">
        <v>0.44</v>
      </c>
      <c r="T86" s="196">
        <v>0</v>
      </c>
      <c r="U86" s="196">
        <v>0.92</v>
      </c>
      <c r="V86" s="196">
        <v>0.23</v>
      </c>
      <c r="W86" s="196">
        <v>0.5</v>
      </c>
      <c r="X86" s="196">
        <v>1.63</v>
      </c>
      <c r="Y86" s="196">
        <v>0</v>
      </c>
      <c r="Z86" s="196">
        <v>2.79</v>
      </c>
      <c r="AA86" s="196">
        <v>1.64</v>
      </c>
      <c r="AB86" s="196">
        <v>0</v>
      </c>
      <c r="AC86" s="196">
        <v>1.26</v>
      </c>
      <c r="AD86" s="196">
        <v>8.9</v>
      </c>
      <c r="AE86" s="196">
        <v>0</v>
      </c>
      <c r="AF86" s="196">
        <v>0</v>
      </c>
      <c r="AG86" s="196">
        <v>51.09</v>
      </c>
      <c r="AH86" s="196">
        <v>0</v>
      </c>
      <c r="AI86" s="196">
        <v>14.46</v>
      </c>
      <c r="AJ86" s="196">
        <v>0</v>
      </c>
      <c r="AK86" s="196">
        <v>10.89</v>
      </c>
      <c r="AL86" s="196">
        <v>0</v>
      </c>
      <c r="AM86" s="196">
        <v>0</v>
      </c>
      <c r="AN86" s="196">
        <v>0</v>
      </c>
      <c r="AO86" s="196">
        <v>274.62</v>
      </c>
      <c r="AP86" s="196">
        <v>0</v>
      </c>
      <c r="AQ86" s="196">
        <v>0</v>
      </c>
      <c r="AR86" s="196">
        <v>9.5</v>
      </c>
      <c r="AS86" s="196">
        <v>21.53</v>
      </c>
      <c r="AT86" s="196">
        <v>21.18</v>
      </c>
      <c r="AU86" s="196">
        <v>0</v>
      </c>
      <c r="AV86" s="196">
        <v>0</v>
      </c>
      <c r="AW86" s="196">
        <v>0</v>
      </c>
      <c r="AX86" s="196">
        <v>0</v>
      </c>
      <c r="AY86" s="196">
        <v>0</v>
      </c>
    </row>
    <row r="87" spans="1:51">
      <c r="A87" t="s">
        <v>129</v>
      </c>
      <c r="B87" s="196">
        <v>0</v>
      </c>
      <c r="C87" s="196">
        <v>0</v>
      </c>
      <c r="D87" s="196">
        <v>0</v>
      </c>
      <c r="E87" s="196">
        <v>0</v>
      </c>
      <c r="F87" s="196">
        <v>0</v>
      </c>
      <c r="G87" s="196">
        <v>0</v>
      </c>
      <c r="H87" s="196">
        <v>0</v>
      </c>
      <c r="I87" s="196">
        <v>0</v>
      </c>
      <c r="J87" s="196">
        <v>0</v>
      </c>
      <c r="K87" s="196">
        <v>0.17</v>
      </c>
      <c r="L87" s="196">
        <v>448.5</v>
      </c>
      <c r="M87" s="196">
        <v>1.01</v>
      </c>
      <c r="N87" s="196">
        <v>1.3</v>
      </c>
      <c r="O87" s="196">
        <v>0</v>
      </c>
      <c r="P87" s="196">
        <v>1.36</v>
      </c>
      <c r="Q87" s="196">
        <v>2.11</v>
      </c>
      <c r="R87" s="196">
        <v>0.47</v>
      </c>
      <c r="S87" s="196">
        <v>5.5</v>
      </c>
      <c r="T87" s="196">
        <v>0</v>
      </c>
      <c r="U87" s="196">
        <v>0.92</v>
      </c>
      <c r="V87" s="196">
        <v>0.23</v>
      </c>
      <c r="W87" s="196">
        <v>0.5</v>
      </c>
      <c r="X87" s="196">
        <v>1.63</v>
      </c>
      <c r="Y87" s="196">
        <v>0</v>
      </c>
      <c r="Z87" s="196">
        <v>2.79</v>
      </c>
      <c r="AA87" s="196">
        <v>1.64</v>
      </c>
      <c r="AB87" s="196">
        <v>0</v>
      </c>
      <c r="AC87" s="196">
        <v>1.26</v>
      </c>
      <c r="AD87" s="196">
        <v>8.9</v>
      </c>
      <c r="AE87" s="196">
        <v>0</v>
      </c>
      <c r="AF87" s="196">
        <v>0</v>
      </c>
      <c r="AG87" s="196">
        <v>51.09</v>
      </c>
      <c r="AH87" s="196">
        <v>0</v>
      </c>
      <c r="AI87" s="196">
        <v>14.46</v>
      </c>
      <c r="AJ87" s="196">
        <v>0</v>
      </c>
      <c r="AK87" s="196">
        <v>10.89</v>
      </c>
      <c r="AL87" s="196">
        <v>0</v>
      </c>
      <c r="AM87" s="196">
        <v>0</v>
      </c>
      <c r="AN87" s="196">
        <v>0</v>
      </c>
      <c r="AO87" s="196">
        <v>274.62</v>
      </c>
      <c r="AP87" s="196">
        <v>0</v>
      </c>
      <c r="AQ87" s="196">
        <v>0</v>
      </c>
      <c r="AR87" s="196">
        <v>9.5</v>
      </c>
      <c r="AS87" s="196">
        <v>21.53</v>
      </c>
      <c r="AT87" s="196">
        <v>28.24</v>
      </c>
      <c r="AU87" s="196">
        <v>0</v>
      </c>
      <c r="AV87" s="196">
        <v>0</v>
      </c>
      <c r="AW87" s="196">
        <v>0</v>
      </c>
      <c r="AX87" s="196">
        <v>0</v>
      </c>
      <c r="AY87" s="196">
        <v>0</v>
      </c>
    </row>
    <row r="88" spans="1:51">
      <c r="A88" t="s">
        <v>130</v>
      </c>
      <c r="B88" s="196">
        <v>0</v>
      </c>
      <c r="C88" s="196">
        <v>0</v>
      </c>
      <c r="D88" s="196">
        <v>0</v>
      </c>
      <c r="E88" s="196">
        <v>0</v>
      </c>
      <c r="F88" s="196">
        <v>0</v>
      </c>
      <c r="G88" s="196">
        <v>0</v>
      </c>
      <c r="H88" s="196">
        <v>0</v>
      </c>
      <c r="I88" s="196">
        <v>0</v>
      </c>
      <c r="J88" s="196">
        <v>0</v>
      </c>
      <c r="K88" s="196">
        <v>3.72</v>
      </c>
      <c r="L88" s="196">
        <v>472.5</v>
      </c>
      <c r="M88" s="196">
        <v>1.01</v>
      </c>
      <c r="N88" s="196">
        <v>1.3</v>
      </c>
      <c r="O88" s="196">
        <v>0</v>
      </c>
      <c r="P88" s="196">
        <v>1.36</v>
      </c>
      <c r="Q88" s="196">
        <v>2.11</v>
      </c>
      <c r="R88" s="196">
        <v>11.08</v>
      </c>
      <c r="S88" s="196">
        <v>5.5</v>
      </c>
      <c r="T88" s="196">
        <v>0</v>
      </c>
      <c r="U88" s="196">
        <v>0.92</v>
      </c>
      <c r="V88" s="196">
        <v>4.43</v>
      </c>
      <c r="W88" s="196">
        <v>0.5</v>
      </c>
      <c r="X88" s="196">
        <v>1.63</v>
      </c>
      <c r="Y88" s="196">
        <v>0</v>
      </c>
      <c r="Z88" s="196">
        <v>2.79</v>
      </c>
      <c r="AA88" s="196">
        <v>19.96</v>
      </c>
      <c r="AB88" s="196">
        <v>0</v>
      </c>
      <c r="AC88" s="196">
        <v>1.26</v>
      </c>
      <c r="AD88" s="196">
        <v>8.9</v>
      </c>
      <c r="AE88" s="196">
        <v>0</v>
      </c>
      <c r="AF88" s="196">
        <v>0</v>
      </c>
      <c r="AG88" s="196">
        <v>51.09</v>
      </c>
      <c r="AH88" s="196">
        <v>0</v>
      </c>
      <c r="AI88" s="196">
        <v>14.46</v>
      </c>
      <c r="AJ88" s="196">
        <v>0</v>
      </c>
      <c r="AK88" s="196">
        <v>10.89</v>
      </c>
      <c r="AL88" s="196">
        <v>0</v>
      </c>
      <c r="AM88" s="196">
        <v>0</v>
      </c>
      <c r="AN88" s="196">
        <v>0</v>
      </c>
      <c r="AO88" s="196">
        <v>274.62</v>
      </c>
      <c r="AP88" s="196">
        <v>0</v>
      </c>
      <c r="AQ88" s="196">
        <v>0</v>
      </c>
      <c r="AR88" s="196">
        <v>9.5</v>
      </c>
      <c r="AS88" s="196">
        <v>21.53</v>
      </c>
      <c r="AT88" s="196">
        <v>28.24</v>
      </c>
      <c r="AU88" s="196">
        <v>0</v>
      </c>
      <c r="AV88" s="196">
        <v>0</v>
      </c>
      <c r="AW88" s="196">
        <v>0</v>
      </c>
      <c r="AX88" s="196">
        <v>0</v>
      </c>
      <c r="AY88" s="196">
        <v>0</v>
      </c>
    </row>
    <row r="89" spans="1:51">
      <c r="A89" t="s">
        <v>131</v>
      </c>
      <c r="B89" s="196">
        <v>0</v>
      </c>
      <c r="C89" s="196">
        <v>0</v>
      </c>
      <c r="D89" s="196">
        <v>0</v>
      </c>
      <c r="E89" s="196">
        <v>0</v>
      </c>
      <c r="F89" s="196">
        <v>0</v>
      </c>
      <c r="G89" s="196">
        <v>0</v>
      </c>
      <c r="H89" s="196">
        <v>0</v>
      </c>
      <c r="I89" s="196">
        <v>0</v>
      </c>
      <c r="J89" s="196">
        <v>0</v>
      </c>
      <c r="K89" s="196">
        <v>3.72</v>
      </c>
      <c r="L89" s="196">
        <v>472.5</v>
      </c>
      <c r="M89" s="196">
        <v>1.01</v>
      </c>
      <c r="N89" s="196">
        <v>1.3</v>
      </c>
      <c r="O89" s="196">
        <v>0</v>
      </c>
      <c r="P89" s="196">
        <v>1.36</v>
      </c>
      <c r="Q89" s="196">
        <v>2.11</v>
      </c>
      <c r="R89" s="196">
        <v>11.08</v>
      </c>
      <c r="S89" s="196">
        <v>5.5</v>
      </c>
      <c r="T89" s="196">
        <v>0</v>
      </c>
      <c r="U89" s="196">
        <v>0.92</v>
      </c>
      <c r="V89" s="196">
        <v>4.43</v>
      </c>
      <c r="W89" s="196">
        <v>0.5</v>
      </c>
      <c r="X89" s="196">
        <v>1.63</v>
      </c>
      <c r="Y89" s="196">
        <v>0</v>
      </c>
      <c r="Z89" s="196">
        <v>2.79</v>
      </c>
      <c r="AA89" s="196">
        <v>19.96</v>
      </c>
      <c r="AB89" s="196">
        <v>0</v>
      </c>
      <c r="AC89" s="196">
        <v>1.26</v>
      </c>
      <c r="AD89" s="196">
        <v>8.9</v>
      </c>
      <c r="AE89" s="196">
        <v>0</v>
      </c>
      <c r="AF89" s="196">
        <v>0</v>
      </c>
      <c r="AG89" s="196">
        <v>51.09</v>
      </c>
      <c r="AH89" s="196">
        <v>0</v>
      </c>
      <c r="AI89" s="196">
        <v>14.46</v>
      </c>
      <c r="AJ89" s="196">
        <v>0</v>
      </c>
      <c r="AK89" s="196">
        <v>10.89</v>
      </c>
      <c r="AL89" s="196">
        <v>0</v>
      </c>
      <c r="AM89" s="196">
        <v>0</v>
      </c>
      <c r="AN89" s="196">
        <v>0</v>
      </c>
      <c r="AO89" s="196">
        <v>274.62</v>
      </c>
      <c r="AP89" s="196">
        <v>0</v>
      </c>
      <c r="AQ89" s="196">
        <v>0</v>
      </c>
      <c r="AR89" s="196">
        <v>9.5</v>
      </c>
      <c r="AS89" s="196">
        <v>21.56</v>
      </c>
      <c r="AT89" s="196">
        <v>28.24</v>
      </c>
      <c r="AU89" s="196">
        <v>0</v>
      </c>
      <c r="AV89" s="196">
        <v>0</v>
      </c>
      <c r="AW89" s="196">
        <v>0</v>
      </c>
      <c r="AX89" s="196">
        <v>0</v>
      </c>
      <c r="AY89" s="196">
        <v>0</v>
      </c>
    </row>
    <row r="90" spans="1:51">
      <c r="A90" t="s">
        <v>132</v>
      </c>
      <c r="B90" s="196">
        <v>0</v>
      </c>
      <c r="C90" s="196">
        <v>0</v>
      </c>
      <c r="D90" s="196">
        <v>0</v>
      </c>
      <c r="E90" s="196">
        <v>0</v>
      </c>
      <c r="F90" s="196">
        <v>0</v>
      </c>
      <c r="G90" s="196">
        <v>0</v>
      </c>
      <c r="H90" s="196">
        <v>0</v>
      </c>
      <c r="I90" s="196">
        <v>0</v>
      </c>
      <c r="J90" s="196">
        <v>0</v>
      </c>
      <c r="K90" s="196">
        <v>3.72</v>
      </c>
      <c r="L90" s="196">
        <v>472.5</v>
      </c>
      <c r="M90" s="196">
        <v>1.01</v>
      </c>
      <c r="N90" s="196">
        <v>1.3</v>
      </c>
      <c r="O90" s="196">
        <v>0</v>
      </c>
      <c r="P90" s="196">
        <v>1.36</v>
      </c>
      <c r="Q90" s="196">
        <v>2.11</v>
      </c>
      <c r="R90" s="196">
        <v>11.08</v>
      </c>
      <c r="S90" s="196">
        <v>5.5</v>
      </c>
      <c r="T90" s="196">
        <v>0</v>
      </c>
      <c r="U90" s="196">
        <v>0.92</v>
      </c>
      <c r="V90" s="196">
        <v>4.43</v>
      </c>
      <c r="W90" s="196">
        <v>0.5</v>
      </c>
      <c r="X90" s="196">
        <v>1.63</v>
      </c>
      <c r="Y90" s="196">
        <v>0</v>
      </c>
      <c r="Z90" s="196">
        <v>2.79</v>
      </c>
      <c r="AA90" s="196">
        <v>19.96</v>
      </c>
      <c r="AB90" s="196">
        <v>0</v>
      </c>
      <c r="AC90" s="196">
        <v>1.26</v>
      </c>
      <c r="AD90" s="196">
        <v>8.9</v>
      </c>
      <c r="AE90" s="196">
        <v>0</v>
      </c>
      <c r="AF90" s="196">
        <v>0</v>
      </c>
      <c r="AG90" s="196">
        <v>51.09</v>
      </c>
      <c r="AH90" s="196">
        <v>0</v>
      </c>
      <c r="AI90" s="196">
        <v>14.46</v>
      </c>
      <c r="AJ90" s="196">
        <v>0</v>
      </c>
      <c r="AK90" s="196">
        <v>10.89</v>
      </c>
      <c r="AL90" s="196">
        <v>0</v>
      </c>
      <c r="AM90" s="196">
        <v>0</v>
      </c>
      <c r="AN90" s="196">
        <v>0</v>
      </c>
      <c r="AO90" s="196">
        <v>274.62</v>
      </c>
      <c r="AP90" s="196">
        <v>0</v>
      </c>
      <c r="AQ90" s="196">
        <v>0</v>
      </c>
      <c r="AR90" s="196">
        <v>9.5</v>
      </c>
      <c r="AS90" s="196">
        <v>21.56</v>
      </c>
      <c r="AT90" s="196">
        <v>28.24</v>
      </c>
      <c r="AU90" s="196">
        <v>0</v>
      </c>
      <c r="AV90" s="196">
        <v>0</v>
      </c>
      <c r="AW90" s="196">
        <v>0</v>
      </c>
      <c r="AX90" s="196">
        <v>0</v>
      </c>
      <c r="AY90" s="196">
        <v>0</v>
      </c>
    </row>
    <row r="91" spans="1:51">
      <c r="A91" t="s">
        <v>133</v>
      </c>
      <c r="B91" s="196">
        <v>0</v>
      </c>
      <c r="C91" s="196">
        <v>0</v>
      </c>
      <c r="D91" s="196">
        <v>0</v>
      </c>
      <c r="E91" s="196">
        <v>0</v>
      </c>
      <c r="F91" s="196">
        <v>0</v>
      </c>
      <c r="G91" s="196">
        <v>0</v>
      </c>
      <c r="H91" s="196">
        <v>0</v>
      </c>
      <c r="I91" s="196">
        <v>0</v>
      </c>
      <c r="J91" s="196">
        <v>0</v>
      </c>
      <c r="K91" s="196">
        <v>3.73</v>
      </c>
      <c r="L91" s="196">
        <v>472.5</v>
      </c>
      <c r="M91" s="196">
        <v>1.01</v>
      </c>
      <c r="N91" s="196">
        <v>1.3</v>
      </c>
      <c r="O91" s="196">
        <v>0</v>
      </c>
      <c r="P91" s="196">
        <v>1.36</v>
      </c>
      <c r="Q91" s="196">
        <v>2.11</v>
      </c>
      <c r="R91" s="196">
        <v>8.89</v>
      </c>
      <c r="S91" s="196">
        <v>5.5</v>
      </c>
      <c r="T91" s="196">
        <v>0</v>
      </c>
      <c r="U91" s="196">
        <v>0.92</v>
      </c>
      <c r="V91" s="196">
        <v>4.01</v>
      </c>
      <c r="W91" s="196">
        <v>0.5</v>
      </c>
      <c r="X91" s="196">
        <v>1.63</v>
      </c>
      <c r="Y91" s="196">
        <v>0</v>
      </c>
      <c r="Z91" s="196">
        <v>39.130000000000003</v>
      </c>
      <c r="AA91" s="196">
        <v>19.96</v>
      </c>
      <c r="AB91" s="196">
        <v>0</v>
      </c>
      <c r="AC91" s="196">
        <v>1.46</v>
      </c>
      <c r="AD91" s="196">
        <v>8.9</v>
      </c>
      <c r="AE91" s="196">
        <v>0</v>
      </c>
      <c r="AF91" s="196">
        <v>0</v>
      </c>
      <c r="AG91" s="196">
        <v>51.09</v>
      </c>
      <c r="AH91" s="196">
        <v>0</v>
      </c>
      <c r="AI91" s="196">
        <v>14.46</v>
      </c>
      <c r="AJ91" s="196">
        <v>0</v>
      </c>
      <c r="AK91" s="196">
        <v>10.89</v>
      </c>
      <c r="AL91" s="196">
        <v>0</v>
      </c>
      <c r="AM91" s="196">
        <v>0</v>
      </c>
      <c r="AN91" s="196">
        <v>0</v>
      </c>
      <c r="AO91" s="196">
        <v>274.62</v>
      </c>
      <c r="AP91" s="196">
        <v>0</v>
      </c>
      <c r="AQ91" s="196">
        <v>0</v>
      </c>
      <c r="AR91" s="196">
        <v>9.5</v>
      </c>
      <c r="AS91" s="196">
        <v>21.56</v>
      </c>
      <c r="AT91" s="196">
        <v>28.24</v>
      </c>
      <c r="AU91" s="196">
        <v>0</v>
      </c>
      <c r="AV91" s="196">
        <v>0</v>
      </c>
      <c r="AW91" s="196">
        <v>0</v>
      </c>
      <c r="AX91" s="196">
        <v>0</v>
      </c>
      <c r="AY91" s="196">
        <v>0</v>
      </c>
    </row>
    <row r="92" spans="1:51">
      <c r="A92" t="s">
        <v>134</v>
      </c>
      <c r="B92" s="196">
        <v>0</v>
      </c>
      <c r="C92" s="196">
        <v>0</v>
      </c>
      <c r="D92" s="196">
        <v>0</v>
      </c>
      <c r="E92" s="196">
        <v>0</v>
      </c>
      <c r="F92" s="196">
        <v>0</v>
      </c>
      <c r="G92" s="196">
        <v>0</v>
      </c>
      <c r="H92" s="196">
        <v>0</v>
      </c>
      <c r="I92" s="196">
        <v>0</v>
      </c>
      <c r="J92" s="196">
        <v>0</v>
      </c>
      <c r="K92" s="196">
        <v>3.71</v>
      </c>
      <c r="L92" s="196">
        <v>472.5</v>
      </c>
      <c r="M92" s="196">
        <v>1.01</v>
      </c>
      <c r="N92" s="196">
        <v>1.3</v>
      </c>
      <c r="O92" s="196">
        <v>0</v>
      </c>
      <c r="P92" s="196">
        <v>1.36</v>
      </c>
      <c r="Q92" s="196">
        <v>2.11</v>
      </c>
      <c r="R92" s="196">
        <v>11.08</v>
      </c>
      <c r="S92" s="196">
        <v>5.5</v>
      </c>
      <c r="T92" s="196">
        <v>0</v>
      </c>
      <c r="U92" s="196">
        <v>0.92</v>
      </c>
      <c r="V92" s="196">
        <v>4.43</v>
      </c>
      <c r="W92" s="196">
        <v>0.5</v>
      </c>
      <c r="X92" s="196">
        <v>1.63</v>
      </c>
      <c r="Y92" s="196">
        <v>0</v>
      </c>
      <c r="Z92" s="196">
        <v>39.130000000000003</v>
      </c>
      <c r="AA92" s="196">
        <v>19.96</v>
      </c>
      <c r="AB92" s="196">
        <v>0</v>
      </c>
      <c r="AC92" s="196">
        <v>1.46</v>
      </c>
      <c r="AD92" s="196">
        <v>8.9</v>
      </c>
      <c r="AE92" s="196">
        <v>0</v>
      </c>
      <c r="AF92" s="196">
        <v>0</v>
      </c>
      <c r="AG92" s="196">
        <v>51.09</v>
      </c>
      <c r="AH92" s="196">
        <v>0</v>
      </c>
      <c r="AI92" s="196">
        <v>14.46</v>
      </c>
      <c r="AJ92" s="196">
        <v>0</v>
      </c>
      <c r="AK92" s="196">
        <v>10.89</v>
      </c>
      <c r="AL92" s="196">
        <v>0</v>
      </c>
      <c r="AM92" s="196">
        <v>0</v>
      </c>
      <c r="AN92" s="196">
        <v>0</v>
      </c>
      <c r="AO92" s="196">
        <v>274.62</v>
      </c>
      <c r="AP92" s="196">
        <v>0</v>
      </c>
      <c r="AQ92" s="196">
        <v>0</v>
      </c>
      <c r="AR92" s="196">
        <v>9.5</v>
      </c>
      <c r="AS92" s="196">
        <v>21.56</v>
      </c>
      <c r="AT92" s="196">
        <v>28.24</v>
      </c>
      <c r="AU92" s="196">
        <v>0</v>
      </c>
      <c r="AV92" s="196">
        <v>0</v>
      </c>
      <c r="AW92" s="196">
        <v>0</v>
      </c>
      <c r="AX92" s="196">
        <v>0</v>
      </c>
      <c r="AY92" s="196">
        <v>0</v>
      </c>
    </row>
    <row r="93" spans="1:51">
      <c r="A93" t="s">
        <v>135</v>
      </c>
      <c r="B93" s="196">
        <v>0</v>
      </c>
      <c r="C93" s="196">
        <v>0</v>
      </c>
      <c r="D93" s="196">
        <v>0</v>
      </c>
      <c r="E93" s="196">
        <v>0</v>
      </c>
      <c r="F93" s="196">
        <v>0</v>
      </c>
      <c r="G93" s="196">
        <v>0</v>
      </c>
      <c r="H93" s="196">
        <v>0</v>
      </c>
      <c r="I93" s="196">
        <v>0</v>
      </c>
      <c r="J93" s="196">
        <v>0</v>
      </c>
      <c r="K93" s="196">
        <v>3.72</v>
      </c>
      <c r="L93" s="196">
        <v>472.5</v>
      </c>
      <c r="M93" s="196">
        <v>1.01</v>
      </c>
      <c r="N93" s="196">
        <v>1.3</v>
      </c>
      <c r="O93" s="196">
        <v>0</v>
      </c>
      <c r="P93" s="196">
        <v>1.36</v>
      </c>
      <c r="Q93" s="196">
        <v>2.11</v>
      </c>
      <c r="R93" s="196">
        <v>11.08</v>
      </c>
      <c r="S93" s="196">
        <v>5.5</v>
      </c>
      <c r="T93" s="196">
        <v>0</v>
      </c>
      <c r="U93" s="196">
        <v>0.92</v>
      </c>
      <c r="V93" s="196">
        <v>4.43</v>
      </c>
      <c r="W93" s="196">
        <v>0.5</v>
      </c>
      <c r="X93" s="196">
        <v>1.63</v>
      </c>
      <c r="Y93" s="196">
        <v>0</v>
      </c>
      <c r="Z93" s="196">
        <v>39.130000000000003</v>
      </c>
      <c r="AA93" s="196">
        <v>19.96</v>
      </c>
      <c r="AB93" s="196">
        <v>0</v>
      </c>
      <c r="AC93" s="196">
        <v>1.26</v>
      </c>
      <c r="AD93" s="196">
        <v>8.9</v>
      </c>
      <c r="AE93" s="196">
        <v>0</v>
      </c>
      <c r="AF93" s="196">
        <v>0</v>
      </c>
      <c r="AG93" s="196">
        <v>51.09</v>
      </c>
      <c r="AH93" s="196">
        <v>0</v>
      </c>
      <c r="AI93" s="196">
        <v>14.46</v>
      </c>
      <c r="AJ93" s="196">
        <v>0</v>
      </c>
      <c r="AK93" s="196">
        <v>10.89</v>
      </c>
      <c r="AL93" s="196">
        <v>0</v>
      </c>
      <c r="AM93" s="196">
        <v>0</v>
      </c>
      <c r="AN93" s="196">
        <v>0</v>
      </c>
      <c r="AO93" s="196">
        <v>274.62</v>
      </c>
      <c r="AP93" s="196">
        <v>0</v>
      </c>
      <c r="AQ93" s="196">
        <v>0</v>
      </c>
      <c r="AR93" s="196">
        <v>9.5</v>
      </c>
      <c r="AS93" s="196">
        <v>21.56</v>
      </c>
      <c r="AT93" s="196">
        <v>28.24</v>
      </c>
      <c r="AU93" s="196">
        <v>0</v>
      </c>
      <c r="AV93" s="196">
        <v>0</v>
      </c>
      <c r="AW93" s="196">
        <v>0</v>
      </c>
      <c r="AX93" s="196">
        <v>0</v>
      </c>
      <c r="AY93" s="196">
        <v>0</v>
      </c>
    </row>
    <row r="94" spans="1:51">
      <c r="A94" t="s">
        <v>136</v>
      </c>
      <c r="B94" s="196">
        <v>0</v>
      </c>
      <c r="C94" s="196">
        <v>0</v>
      </c>
      <c r="D94" s="196">
        <v>0</v>
      </c>
      <c r="E94" s="196">
        <v>0</v>
      </c>
      <c r="F94" s="196">
        <v>0</v>
      </c>
      <c r="G94" s="196">
        <v>0</v>
      </c>
      <c r="H94" s="196">
        <v>0</v>
      </c>
      <c r="I94" s="196">
        <v>0</v>
      </c>
      <c r="J94" s="196">
        <v>0</v>
      </c>
      <c r="K94" s="196">
        <v>3.72</v>
      </c>
      <c r="L94" s="196">
        <v>472.5</v>
      </c>
      <c r="M94" s="196">
        <v>1.01</v>
      </c>
      <c r="N94" s="196">
        <v>1.3</v>
      </c>
      <c r="O94" s="196">
        <v>0</v>
      </c>
      <c r="P94" s="196">
        <v>1.36</v>
      </c>
      <c r="Q94" s="196">
        <v>2.11</v>
      </c>
      <c r="R94" s="196">
        <v>11.08</v>
      </c>
      <c r="S94" s="196">
        <v>5.5</v>
      </c>
      <c r="T94" s="196">
        <v>0</v>
      </c>
      <c r="U94" s="196">
        <v>0.92</v>
      </c>
      <c r="V94" s="196">
        <v>4.43</v>
      </c>
      <c r="W94" s="196">
        <v>0.5</v>
      </c>
      <c r="X94" s="196">
        <v>1.63</v>
      </c>
      <c r="Y94" s="196">
        <v>0</v>
      </c>
      <c r="Z94" s="196">
        <v>39.130000000000003</v>
      </c>
      <c r="AA94" s="196">
        <v>19.96</v>
      </c>
      <c r="AB94" s="196">
        <v>0</v>
      </c>
      <c r="AC94" s="196">
        <v>1.26</v>
      </c>
      <c r="AD94" s="196">
        <v>8.9</v>
      </c>
      <c r="AE94" s="196">
        <v>0</v>
      </c>
      <c r="AF94" s="196">
        <v>0</v>
      </c>
      <c r="AG94" s="196">
        <v>51.09</v>
      </c>
      <c r="AH94" s="196">
        <v>0</v>
      </c>
      <c r="AI94" s="196">
        <v>14.46</v>
      </c>
      <c r="AJ94" s="196">
        <v>0</v>
      </c>
      <c r="AK94" s="196">
        <v>10.89</v>
      </c>
      <c r="AL94" s="196">
        <v>0</v>
      </c>
      <c r="AM94" s="196">
        <v>0</v>
      </c>
      <c r="AN94" s="196">
        <v>0</v>
      </c>
      <c r="AO94" s="196">
        <v>274.62</v>
      </c>
      <c r="AP94" s="196">
        <v>0</v>
      </c>
      <c r="AQ94" s="196">
        <v>0</v>
      </c>
      <c r="AR94" s="196">
        <v>9.5</v>
      </c>
      <c r="AS94" s="196">
        <v>21.56</v>
      </c>
      <c r="AT94" s="196">
        <v>28.24</v>
      </c>
      <c r="AU94" s="196">
        <v>0</v>
      </c>
      <c r="AV94" s="196">
        <v>0</v>
      </c>
      <c r="AW94" s="196">
        <v>0</v>
      </c>
      <c r="AX94" s="196">
        <v>0</v>
      </c>
      <c r="AY94" s="196">
        <v>0</v>
      </c>
    </row>
    <row r="95" spans="1:51">
      <c r="A95" t="s">
        <v>137</v>
      </c>
      <c r="B95" s="196">
        <v>0</v>
      </c>
      <c r="C95" s="196">
        <v>0</v>
      </c>
      <c r="D95" s="196">
        <v>0</v>
      </c>
      <c r="E95" s="196">
        <v>0</v>
      </c>
      <c r="F95" s="196">
        <v>0</v>
      </c>
      <c r="G95" s="196">
        <v>0</v>
      </c>
      <c r="H95" s="196">
        <v>0</v>
      </c>
      <c r="I95" s="196">
        <v>0</v>
      </c>
      <c r="J95" s="196">
        <v>0</v>
      </c>
      <c r="K95" s="196">
        <v>3.72</v>
      </c>
      <c r="L95" s="196">
        <v>472.5</v>
      </c>
      <c r="M95" s="196">
        <v>1.01</v>
      </c>
      <c r="N95" s="196">
        <v>1.3</v>
      </c>
      <c r="O95" s="196">
        <v>0</v>
      </c>
      <c r="P95" s="196">
        <v>1.36</v>
      </c>
      <c r="Q95" s="196">
        <v>2.11</v>
      </c>
      <c r="R95" s="196">
        <v>11.08</v>
      </c>
      <c r="S95" s="196">
        <v>5.5</v>
      </c>
      <c r="T95" s="196">
        <v>0</v>
      </c>
      <c r="U95" s="196">
        <v>0.92</v>
      </c>
      <c r="V95" s="196">
        <v>4.43</v>
      </c>
      <c r="W95" s="196">
        <v>0.5</v>
      </c>
      <c r="X95" s="196">
        <v>1.63</v>
      </c>
      <c r="Y95" s="196">
        <v>0</v>
      </c>
      <c r="Z95" s="196">
        <v>39.130000000000003</v>
      </c>
      <c r="AA95" s="196">
        <v>19.96</v>
      </c>
      <c r="AB95" s="196">
        <v>0</v>
      </c>
      <c r="AC95" s="196">
        <v>1.26</v>
      </c>
      <c r="AD95" s="196">
        <v>8.9</v>
      </c>
      <c r="AE95" s="196">
        <v>0</v>
      </c>
      <c r="AF95" s="196">
        <v>0</v>
      </c>
      <c r="AG95" s="196">
        <v>51.09</v>
      </c>
      <c r="AH95" s="196">
        <v>0</v>
      </c>
      <c r="AI95" s="196">
        <v>14.46</v>
      </c>
      <c r="AJ95" s="196">
        <v>0</v>
      </c>
      <c r="AK95" s="196">
        <v>10.89</v>
      </c>
      <c r="AL95" s="196">
        <v>0</v>
      </c>
      <c r="AM95" s="196">
        <v>0</v>
      </c>
      <c r="AN95" s="196">
        <v>0</v>
      </c>
      <c r="AO95" s="196">
        <v>274.62</v>
      </c>
      <c r="AP95" s="196">
        <v>0</v>
      </c>
      <c r="AQ95" s="196">
        <v>0</v>
      </c>
      <c r="AR95" s="196">
        <v>9.5</v>
      </c>
      <c r="AS95" s="196">
        <v>21.56</v>
      </c>
      <c r="AT95" s="196">
        <v>28.24</v>
      </c>
      <c r="AU95" s="196">
        <v>0</v>
      </c>
      <c r="AV95" s="196">
        <v>0</v>
      </c>
      <c r="AW95" s="196">
        <v>0</v>
      </c>
      <c r="AX95" s="196">
        <v>0</v>
      </c>
      <c r="AY95" s="196">
        <v>0</v>
      </c>
    </row>
    <row r="96" spans="1:51">
      <c r="A96" t="s">
        <v>138</v>
      </c>
      <c r="B96" s="196">
        <v>0</v>
      </c>
      <c r="C96" s="196">
        <v>0</v>
      </c>
      <c r="D96" s="196">
        <v>0</v>
      </c>
      <c r="E96" s="196">
        <v>0</v>
      </c>
      <c r="F96" s="196">
        <v>0</v>
      </c>
      <c r="G96" s="196">
        <v>0</v>
      </c>
      <c r="H96" s="196">
        <v>0</v>
      </c>
      <c r="I96" s="196">
        <v>0</v>
      </c>
      <c r="J96" s="196">
        <v>0</v>
      </c>
      <c r="K96" s="196">
        <v>3.72</v>
      </c>
      <c r="L96" s="196">
        <v>472.5</v>
      </c>
      <c r="M96" s="196">
        <v>1.01</v>
      </c>
      <c r="N96" s="196">
        <v>1.3</v>
      </c>
      <c r="O96" s="196">
        <v>0</v>
      </c>
      <c r="P96" s="196">
        <v>1.36</v>
      </c>
      <c r="Q96" s="196">
        <v>2.11</v>
      </c>
      <c r="R96" s="196">
        <v>11.08</v>
      </c>
      <c r="S96" s="196">
        <v>5.5</v>
      </c>
      <c r="T96" s="196">
        <v>0</v>
      </c>
      <c r="U96" s="196">
        <v>0.92</v>
      </c>
      <c r="V96" s="196">
        <v>4.43</v>
      </c>
      <c r="W96" s="196">
        <v>11.94</v>
      </c>
      <c r="X96" s="196">
        <v>30.8</v>
      </c>
      <c r="Y96" s="196">
        <v>0</v>
      </c>
      <c r="Z96" s="196">
        <v>58.41</v>
      </c>
      <c r="AA96" s="196">
        <v>19.96</v>
      </c>
      <c r="AB96" s="196">
        <v>0</v>
      </c>
      <c r="AC96" s="196">
        <v>1.26</v>
      </c>
      <c r="AD96" s="196">
        <v>8.9</v>
      </c>
      <c r="AE96" s="196">
        <v>0</v>
      </c>
      <c r="AF96" s="196">
        <v>0</v>
      </c>
      <c r="AG96" s="196">
        <v>51.09</v>
      </c>
      <c r="AH96" s="196">
        <v>0</v>
      </c>
      <c r="AI96" s="196">
        <v>14.46</v>
      </c>
      <c r="AJ96" s="196">
        <v>0</v>
      </c>
      <c r="AK96" s="196">
        <v>10.89</v>
      </c>
      <c r="AL96" s="196">
        <v>0</v>
      </c>
      <c r="AM96" s="196">
        <v>0</v>
      </c>
      <c r="AN96" s="196">
        <v>0</v>
      </c>
      <c r="AO96" s="196">
        <v>274.62</v>
      </c>
      <c r="AP96" s="196">
        <v>0</v>
      </c>
      <c r="AQ96" s="196">
        <v>0</v>
      </c>
      <c r="AR96" s="196">
        <v>9.5</v>
      </c>
      <c r="AS96" s="196">
        <v>21.56</v>
      </c>
      <c r="AT96" s="196">
        <v>28.24</v>
      </c>
      <c r="AU96" s="196">
        <v>0</v>
      </c>
      <c r="AV96" s="196">
        <v>0</v>
      </c>
      <c r="AW96" s="196">
        <v>0</v>
      </c>
      <c r="AX96" s="196">
        <v>0</v>
      </c>
      <c r="AY96" s="196">
        <v>0</v>
      </c>
    </row>
    <row r="97" spans="1:51">
      <c r="A97" t="s">
        <v>139</v>
      </c>
      <c r="B97" s="196">
        <v>0</v>
      </c>
      <c r="C97" s="196">
        <v>0</v>
      </c>
      <c r="D97" s="196">
        <v>0</v>
      </c>
      <c r="E97" s="196">
        <v>0</v>
      </c>
      <c r="F97" s="196">
        <v>0</v>
      </c>
      <c r="G97" s="196">
        <v>0</v>
      </c>
      <c r="H97" s="196">
        <v>0</v>
      </c>
      <c r="I97" s="196">
        <v>0</v>
      </c>
      <c r="J97" s="196">
        <v>0</v>
      </c>
      <c r="K97" s="196">
        <v>3.72</v>
      </c>
      <c r="L97" s="196">
        <v>472.5</v>
      </c>
      <c r="M97" s="196">
        <v>1.01</v>
      </c>
      <c r="N97" s="196">
        <v>1.3</v>
      </c>
      <c r="O97" s="196">
        <v>0</v>
      </c>
      <c r="P97" s="196">
        <v>1.36</v>
      </c>
      <c r="Q97" s="196">
        <v>2.11</v>
      </c>
      <c r="R97" s="196">
        <v>11.08</v>
      </c>
      <c r="S97" s="196">
        <v>5.5</v>
      </c>
      <c r="T97" s="196">
        <v>0</v>
      </c>
      <c r="U97" s="196">
        <v>0.92</v>
      </c>
      <c r="V97" s="196">
        <v>4.43</v>
      </c>
      <c r="W97" s="196">
        <v>11.94</v>
      </c>
      <c r="X97" s="196">
        <v>30.8</v>
      </c>
      <c r="Y97" s="196">
        <v>0</v>
      </c>
      <c r="Z97" s="196">
        <v>58.41</v>
      </c>
      <c r="AA97" s="196">
        <v>19.96</v>
      </c>
      <c r="AB97" s="196">
        <v>0</v>
      </c>
      <c r="AC97" s="196">
        <v>1.26</v>
      </c>
      <c r="AD97" s="196">
        <v>8.9</v>
      </c>
      <c r="AE97" s="196">
        <v>0</v>
      </c>
      <c r="AF97" s="196">
        <v>0</v>
      </c>
      <c r="AG97" s="196">
        <v>51.09</v>
      </c>
      <c r="AH97" s="196">
        <v>0</v>
      </c>
      <c r="AI97" s="196">
        <v>14.46</v>
      </c>
      <c r="AJ97" s="196">
        <v>0</v>
      </c>
      <c r="AK97" s="196">
        <v>10.89</v>
      </c>
      <c r="AL97" s="196">
        <v>0</v>
      </c>
      <c r="AM97" s="196">
        <v>0</v>
      </c>
      <c r="AN97" s="196">
        <v>0</v>
      </c>
      <c r="AO97" s="196">
        <v>274.62</v>
      </c>
      <c r="AP97" s="196">
        <v>0</v>
      </c>
      <c r="AQ97" s="196">
        <v>0</v>
      </c>
      <c r="AR97" s="196">
        <v>9.5</v>
      </c>
      <c r="AS97" s="196">
        <v>21.56</v>
      </c>
      <c r="AT97" s="196">
        <v>28.24</v>
      </c>
      <c r="AU97" s="196">
        <v>0</v>
      </c>
      <c r="AV97" s="196">
        <v>0</v>
      </c>
      <c r="AW97" s="196">
        <v>0</v>
      </c>
      <c r="AX97" s="196">
        <v>0</v>
      </c>
      <c r="AY97" s="196">
        <v>0</v>
      </c>
    </row>
    <row r="98" spans="1:51">
      <c r="A98" t="s">
        <v>140</v>
      </c>
      <c r="B98" s="196">
        <v>0</v>
      </c>
      <c r="C98" s="196">
        <v>0</v>
      </c>
      <c r="D98" s="196">
        <v>0</v>
      </c>
      <c r="E98" s="196">
        <v>0</v>
      </c>
      <c r="F98" s="196">
        <v>0</v>
      </c>
      <c r="G98" s="196">
        <v>0</v>
      </c>
      <c r="H98" s="196">
        <v>0</v>
      </c>
      <c r="I98" s="196">
        <v>0</v>
      </c>
      <c r="J98" s="196">
        <v>0</v>
      </c>
      <c r="K98" s="196">
        <v>3.72</v>
      </c>
      <c r="L98" s="196">
        <v>472.5</v>
      </c>
      <c r="M98" s="196">
        <v>1.01</v>
      </c>
      <c r="N98" s="196">
        <v>1.3</v>
      </c>
      <c r="O98" s="196">
        <v>0</v>
      </c>
      <c r="P98" s="196">
        <v>1.36</v>
      </c>
      <c r="Q98" s="196">
        <v>2.11</v>
      </c>
      <c r="R98" s="196">
        <v>11.08</v>
      </c>
      <c r="S98" s="196">
        <v>5.5</v>
      </c>
      <c r="T98" s="196">
        <v>0</v>
      </c>
      <c r="U98" s="196">
        <v>0.92</v>
      </c>
      <c r="V98" s="196">
        <v>4.43</v>
      </c>
      <c r="W98" s="196">
        <v>11.94</v>
      </c>
      <c r="X98" s="196">
        <v>30.8</v>
      </c>
      <c r="Y98" s="196">
        <v>0</v>
      </c>
      <c r="Z98" s="196">
        <v>58.41</v>
      </c>
      <c r="AA98" s="196">
        <v>19.96</v>
      </c>
      <c r="AB98" s="196">
        <v>0</v>
      </c>
      <c r="AC98" s="196">
        <v>1.26</v>
      </c>
      <c r="AD98" s="196">
        <v>8.9</v>
      </c>
      <c r="AE98" s="196">
        <v>0</v>
      </c>
      <c r="AF98" s="196">
        <v>0</v>
      </c>
      <c r="AG98" s="196">
        <v>51.09</v>
      </c>
      <c r="AH98" s="196">
        <v>0</v>
      </c>
      <c r="AI98" s="196">
        <v>14.46</v>
      </c>
      <c r="AJ98" s="196">
        <v>0</v>
      </c>
      <c r="AK98" s="196">
        <v>10.89</v>
      </c>
      <c r="AL98" s="196">
        <v>0</v>
      </c>
      <c r="AM98" s="196">
        <v>0</v>
      </c>
      <c r="AN98" s="196">
        <v>0</v>
      </c>
      <c r="AO98" s="196">
        <v>274.62</v>
      </c>
      <c r="AP98" s="196">
        <v>0</v>
      </c>
      <c r="AQ98" s="196">
        <v>0</v>
      </c>
      <c r="AR98" s="196">
        <v>9.5</v>
      </c>
      <c r="AS98" s="196">
        <v>21.56</v>
      </c>
      <c r="AT98" s="196">
        <v>28.24</v>
      </c>
      <c r="AU98" s="196">
        <v>0</v>
      </c>
      <c r="AV98" s="196">
        <v>0</v>
      </c>
      <c r="AW98" s="196">
        <v>0</v>
      </c>
      <c r="AX98" s="196">
        <v>0</v>
      </c>
      <c r="AY98" s="196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3.5095000000000022E-2</v>
      </c>
      <c r="L99">
        <f t="shared" si="0"/>
        <v>10.079750000000001</v>
      </c>
      <c r="M99">
        <f t="shared" si="0"/>
        <v>2.4240000000000029E-2</v>
      </c>
      <c r="N99">
        <f t="shared" si="0"/>
        <v>3.1199999999999953E-2</v>
      </c>
      <c r="O99">
        <f t="shared" si="0"/>
        <v>0</v>
      </c>
      <c r="P99">
        <f t="shared" si="0"/>
        <v>3.2639999999999995E-2</v>
      </c>
      <c r="Q99">
        <f t="shared" si="0"/>
        <v>6.5122500000000041E-2</v>
      </c>
      <c r="R99">
        <f t="shared" si="0"/>
        <v>9.5627500000000074E-2</v>
      </c>
      <c r="S99">
        <f t="shared" si="0"/>
        <v>0.12412249999999994</v>
      </c>
      <c r="T99">
        <f t="shared" si="0"/>
        <v>0</v>
      </c>
      <c r="U99">
        <f t="shared" si="0"/>
        <v>2.2080000000000034E-2</v>
      </c>
      <c r="V99">
        <f t="shared" si="0"/>
        <v>3.9060000000000081E-2</v>
      </c>
      <c r="W99">
        <f t="shared" si="0"/>
        <v>5.2039999999999996E-2</v>
      </c>
      <c r="X99">
        <f t="shared" si="0"/>
        <v>0.15441499999999989</v>
      </c>
      <c r="Y99">
        <f t="shared" si="0"/>
        <v>0</v>
      </c>
      <c r="Z99">
        <f t="shared" si="0"/>
        <v>0.44457999999999959</v>
      </c>
      <c r="AA99">
        <f t="shared" si="0"/>
        <v>0.18644749999999988</v>
      </c>
      <c r="AB99">
        <f t="shared" si="0"/>
        <v>0</v>
      </c>
      <c r="AC99">
        <f t="shared" si="0"/>
        <v>3.3089999999999987E-2</v>
      </c>
      <c r="AD99">
        <f t="shared" si="0"/>
        <v>0.21359999999999965</v>
      </c>
      <c r="AE99">
        <f t="shared" si="0"/>
        <v>0</v>
      </c>
      <c r="AF99">
        <f t="shared" si="0"/>
        <v>0</v>
      </c>
      <c r="AG99">
        <f t="shared" si="0"/>
        <v>1.2261600000000017</v>
      </c>
      <c r="AH99">
        <f t="shared" si="0"/>
        <v>0</v>
      </c>
      <c r="AI99">
        <f t="shared" si="0"/>
        <v>0.34704000000000046</v>
      </c>
      <c r="AJ99">
        <f t="shared" si="0"/>
        <v>0</v>
      </c>
      <c r="AK99">
        <f t="shared" si="0"/>
        <v>0.19484499999999996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6.5582399999999987</v>
      </c>
      <c r="AP99">
        <f t="shared" si="0"/>
        <v>0</v>
      </c>
      <c r="AQ99">
        <f t="shared" si="0"/>
        <v>0</v>
      </c>
      <c r="AR99">
        <f t="shared" si="0"/>
        <v>0.22471999999999984</v>
      </c>
      <c r="AS99">
        <f t="shared" si="0"/>
        <v>0.51587500000000031</v>
      </c>
      <c r="AT99">
        <f t="shared" si="0"/>
        <v>0.63186999999999949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145</v>
      </c>
      <c r="B1" s="78" t="s">
        <v>44</v>
      </c>
      <c r="C1" s="78" t="s">
        <v>146</v>
      </c>
      <c r="D1" s="78" t="s">
        <v>147</v>
      </c>
      <c r="E1" s="78" t="s">
        <v>148</v>
      </c>
      <c r="F1" s="78" t="s">
        <v>149</v>
      </c>
      <c r="G1" s="78" t="s">
        <v>142</v>
      </c>
      <c r="H1" s="77" t="s">
        <v>146</v>
      </c>
      <c r="I1" s="78" t="s">
        <v>44</v>
      </c>
      <c r="J1" s="78" t="s">
        <v>145</v>
      </c>
      <c r="K1" s="78" t="s">
        <v>147</v>
      </c>
      <c r="L1" s="78" t="s">
        <v>148</v>
      </c>
      <c r="M1" s="78" t="s">
        <v>149</v>
      </c>
      <c r="N1" s="78" t="s">
        <v>142</v>
      </c>
      <c r="O1" s="77" t="s">
        <v>147</v>
      </c>
      <c r="P1" s="78" t="s">
        <v>44</v>
      </c>
      <c r="Q1" s="78" t="s">
        <v>145</v>
      </c>
      <c r="R1" s="78" t="s">
        <v>146</v>
      </c>
      <c r="S1" s="78" t="s">
        <v>148</v>
      </c>
      <c r="T1" s="78" t="s">
        <v>149</v>
      </c>
      <c r="U1" s="78" t="s">
        <v>142</v>
      </c>
      <c r="V1" s="77" t="s">
        <v>148</v>
      </c>
      <c r="W1" s="78" t="s">
        <v>44</v>
      </c>
      <c r="X1" s="78" t="s">
        <v>145</v>
      </c>
      <c r="Y1" s="78" t="s">
        <v>146</v>
      </c>
      <c r="Z1" s="78" t="s">
        <v>147</v>
      </c>
      <c r="AA1" s="78" t="s">
        <v>149</v>
      </c>
      <c r="AB1" s="78" t="s">
        <v>142</v>
      </c>
      <c r="AC1" s="77" t="s">
        <v>149</v>
      </c>
      <c r="AD1" s="78" t="s">
        <v>44</v>
      </c>
      <c r="AE1" s="78" t="s">
        <v>145</v>
      </c>
      <c r="AF1" s="78" t="s">
        <v>146</v>
      </c>
      <c r="AG1" s="78" t="s">
        <v>147</v>
      </c>
      <c r="AH1" s="78" t="s">
        <v>148</v>
      </c>
      <c r="AI1" s="78" t="s">
        <v>142</v>
      </c>
      <c r="AN1" t="s">
        <v>296</v>
      </c>
      <c r="AU1" t="s">
        <v>297</v>
      </c>
      <c r="BB1" t="s">
        <v>298</v>
      </c>
      <c r="BI1" t="s">
        <v>299</v>
      </c>
      <c r="BP1" t="s">
        <v>300</v>
      </c>
      <c r="BX1" t="s">
        <v>301</v>
      </c>
      <c r="CE1" t="s">
        <v>302</v>
      </c>
      <c r="CL1" t="s">
        <v>303</v>
      </c>
      <c r="CS1" t="s">
        <v>304</v>
      </c>
      <c r="CZ1" t="s">
        <v>305</v>
      </c>
      <c r="DF1" t="s">
        <v>306</v>
      </c>
    </row>
    <row r="2" spans="1:115" ht="30.75" thickBot="1">
      <c r="A2" s="78"/>
      <c r="B2" s="78" t="s">
        <v>44</v>
      </c>
      <c r="C2" s="78" t="s">
        <v>146</v>
      </c>
      <c r="D2" s="78" t="s">
        <v>147</v>
      </c>
      <c r="E2" s="78" t="s">
        <v>148</v>
      </c>
      <c r="F2" s="78" t="s">
        <v>216</v>
      </c>
      <c r="G2" s="78" t="s">
        <v>142</v>
      </c>
      <c r="H2" s="78"/>
      <c r="I2" s="78" t="s">
        <v>44</v>
      </c>
      <c r="J2" s="78" t="s">
        <v>145</v>
      </c>
      <c r="K2" s="78" t="s">
        <v>147</v>
      </c>
      <c r="L2" s="78" t="s">
        <v>148</v>
      </c>
      <c r="M2" s="78" t="s">
        <v>216</v>
      </c>
      <c r="N2" s="78" t="s">
        <v>142</v>
      </c>
      <c r="O2" s="78"/>
      <c r="P2" s="78" t="s">
        <v>44</v>
      </c>
      <c r="Q2" s="78" t="s">
        <v>145</v>
      </c>
      <c r="R2" s="78" t="s">
        <v>146</v>
      </c>
      <c r="S2" s="78" t="s">
        <v>148</v>
      </c>
      <c r="T2" s="78" t="s">
        <v>216</v>
      </c>
      <c r="U2" s="78" t="s">
        <v>142</v>
      </c>
      <c r="V2" s="78"/>
      <c r="W2" s="78" t="s">
        <v>44</v>
      </c>
      <c r="X2" s="78" t="s">
        <v>145</v>
      </c>
      <c r="Y2" s="78" t="s">
        <v>146</v>
      </c>
      <c r="Z2" s="78" t="s">
        <v>147</v>
      </c>
      <c r="AA2" s="78" t="s">
        <v>216</v>
      </c>
      <c r="AB2" s="78" t="s">
        <v>142</v>
      </c>
      <c r="AC2" s="78"/>
      <c r="AD2" s="78" t="s">
        <v>44</v>
      </c>
      <c r="AE2" s="78" t="s">
        <v>145</v>
      </c>
      <c r="AF2" s="78" t="s">
        <v>146</v>
      </c>
      <c r="AG2" s="78" t="s">
        <v>147</v>
      </c>
      <c r="AH2" s="78" t="s">
        <v>148</v>
      </c>
      <c r="AI2" s="78" t="s">
        <v>142</v>
      </c>
      <c r="AJ2" s="78" t="s">
        <v>307</v>
      </c>
      <c r="AK2" s="78" t="s">
        <v>308</v>
      </c>
      <c r="AL2" s="78" t="s">
        <v>145</v>
      </c>
      <c r="AM2" s="79" t="s">
        <v>44</v>
      </c>
      <c r="AN2" s="79" t="s">
        <v>146</v>
      </c>
      <c r="AO2" s="79" t="s">
        <v>147</v>
      </c>
      <c r="AP2" s="79" t="s">
        <v>148</v>
      </c>
      <c r="AQ2" s="79" t="s">
        <v>149</v>
      </c>
      <c r="AR2" s="79" t="s">
        <v>142</v>
      </c>
      <c r="AS2" s="79" t="s">
        <v>146</v>
      </c>
      <c r="AT2" s="79" t="s">
        <v>44</v>
      </c>
      <c r="AU2" s="79" t="s">
        <v>145</v>
      </c>
      <c r="AV2" s="79" t="s">
        <v>147</v>
      </c>
      <c r="AW2" s="79" t="s">
        <v>148</v>
      </c>
      <c r="AX2" s="79" t="s">
        <v>149</v>
      </c>
      <c r="AY2" s="79" t="s">
        <v>142</v>
      </c>
      <c r="AZ2" s="79" t="s">
        <v>147</v>
      </c>
      <c r="BA2" s="79" t="s">
        <v>44</v>
      </c>
      <c r="BB2" s="79" t="s">
        <v>145</v>
      </c>
      <c r="BC2" s="79" t="s">
        <v>146</v>
      </c>
      <c r="BD2" s="79" t="s">
        <v>148</v>
      </c>
      <c r="BE2" s="79" t="s">
        <v>149</v>
      </c>
      <c r="BF2" s="79" t="s">
        <v>142</v>
      </c>
      <c r="BG2" s="79" t="s">
        <v>148</v>
      </c>
      <c r="BH2" s="79" t="s">
        <v>44</v>
      </c>
      <c r="BI2" s="79" t="s">
        <v>145</v>
      </c>
      <c r="BJ2" s="79" t="s">
        <v>146</v>
      </c>
      <c r="BK2" s="79" t="s">
        <v>147</v>
      </c>
      <c r="BL2" s="79" t="s">
        <v>149</v>
      </c>
      <c r="BM2" s="79" t="s">
        <v>142</v>
      </c>
      <c r="BN2" s="79" t="s">
        <v>149</v>
      </c>
      <c r="BO2" s="79" t="s">
        <v>44</v>
      </c>
      <c r="BP2" s="79" t="s">
        <v>145</v>
      </c>
      <c r="BQ2" s="79" t="s">
        <v>146</v>
      </c>
      <c r="BR2" s="79" t="s">
        <v>147</v>
      </c>
      <c r="BS2" s="79" t="s">
        <v>148</v>
      </c>
      <c r="BT2" s="79" t="s">
        <v>142</v>
      </c>
      <c r="BV2" s="80" t="s">
        <v>145</v>
      </c>
      <c r="BW2" s="80" t="s">
        <v>44</v>
      </c>
      <c r="BX2" s="80" t="s">
        <v>146</v>
      </c>
      <c r="BY2" s="80" t="s">
        <v>147</v>
      </c>
      <c r="BZ2" s="80" t="s">
        <v>148</v>
      </c>
      <c r="CA2" s="80" t="s">
        <v>149</v>
      </c>
      <c r="CB2" s="80" t="s">
        <v>142</v>
      </c>
      <c r="CC2" s="80" t="s">
        <v>146</v>
      </c>
      <c r="CD2" s="80" t="s">
        <v>44</v>
      </c>
      <c r="CE2" s="80" t="s">
        <v>145</v>
      </c>
      <c r="CF2" s="80" t="s">
        <v>147</v>
      </c>
      <c r="CG2" s="80" t="s">
        <v>148</v>
      </c>
      <c r="CH2" s="80" t="s">
        <v>149</v>
      </c>
      <c r="CI2" s="80" t="s">
        <v>142</v>
      </c>
      <c r="CJ2" s="80" t="s">
        <v>147</v>
      </c>
      <c r="CK2" s="80" t="s">
        <v>44</v>
      </c>
      <c r="CL2" s="80" t="s">
        <v>145</v>
      </c>
      <c r="CM2" s="80" t="s">
        <v>146</v>
      </c>
      <c r="CN2" s="80" t="s">
        <v>148</v>
      </c>
      <c r="CO2" s="80" t="s">
        <v>149</v>
      </c>
      <c r="CP2" s="80" t="s">
        <v>142</v>
      </c>
      <c r="CQ2" s="80" t="s">
        <v>148</v>
      </c>
      <c r="CR2" s="80" t="s">
        <v>44</v>
      </c>
      <c r="CS2" s="80" t="s">
        <v>145</v>
      </c>
      <c r="CT2" s="80" t="s">
        <v>146</v>
      </c>
      <c r="CU2" s="80" t="s">
        <v>147</v>
      </c>
      <c r="CV2" s="80" t="s">
        <v>149</v>
      </c>
      <c r="CW2" s="80" t="s">
        <v>142</v>
      </c>
      <c r="CX2" s="80" t="s">
        <v>149</v>
      </c>
      <c r="CY2" s="80" t="s">
        <v>44</v>
      </c>
      <c r="CZ2" s="80" t="s">
        <v>145</v>
      </c>
      <c r="DA2" s="80" t="s">
        <v>146</v>
      </c>
      <c r="DB2" s="80" t="s">
        <v>147</v>
      </c>
      <c r="DC2" s="80" t="s">
        <v>148</v>
      </c>
      <c r="DD2" s="80" t="s">
        <v>142</v>
      </c>
      <c r="DF2" s="81" t="s">
        <v>145</v>
      </c>
      <c r="DG2" s="81" t="s">
        <v>146</v>
      </c>
      <c r="DH2" s="81" t="s">
        <v>147</v>
      </c>
      <c r="DI2" s="81" t="s">
        <v>148</v>
      </c>
      <c r="DJ2" s="81" t="s">
        <v>149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0</v>
      </c>
      <c r="D19" s="82">
        <v>0</v>
      </c>
      <c r="E19" s="82">
        <v>0</v>
      </c>
      <c r="F19" s="82">
        <v>0</v>
      </c>
      <c r="G19" s="82">
        <v>0</v>
      </c>
      <c r="H19" s="76"/>
      <c r="I19" s="31">
        <v>17</v>
      </c>
      <c r="J19" s="82">
        <v>0</v>
      </c>
      <c r="K19" s="82">
        <v>0</v>
      </c>
      <c r="L19" s="82">
        <v>0</v>
      </c>
      <c r="M19" s="82">
        <v>0</v>
      </c>
      <c r="N19" s="82">
        <v>0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0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0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0</v>
      </c>
      <c r="DG19" s="81">
        <f t="shared" si="32"/>
        <v>0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0</v>
      </c>
      <c r="D20" s="82">
        <v>0</v>
      </c>
      <c r="E20" s="82">
        <v>0</v>
      </c>
      <c r="F20" s="82">
        <v>0</v>
      </c>
      <c r="G20" s="82">
        <v>0</v>
      </c>
      <c r="H20" s="76"/>
      <c r="I20" s="31">
        <v>18</v>
      </c>
      <c r="J20" s="82">
        <v>0</v>
      </c>
      <c r="K20" s="82">
        <v>0</v>
      </c>
      <c r="L20" s="82">
        <v>0</v>
      </c>
      <c r="M20" s="82">
        <v>0</v>
      </c>
      <c r="N20" s="82">
        <v>0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0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0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0</v>
      </c>
      <c r="DG20" s="81">
        <f t="shared" si="32"/>
        <v>0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0</v>
      </c>
      <c r="D21" s="82">
        <v>0</v>
      </c>
      <c r="E21" s="82">
        <v>0</v>
      </c>
      <c r="F21" s="82">
        <v>0</v>
      </c>
      <c r="G21" s="82">
        <v>0</v>
      </c>
      <c r="H21" s="76"/>
      <c r="I21" s="31">
        <v>19</v>
      </c>
      <c r="J21" s="82">
        <v>0</v>
      </c>
      <c r="K21" s="82">
        <v>0</v>
      </c>
      <c r="L21" s="82">
        <v>0</v>
      </c>
      <c r="M21" s="82">
        <v>0</v>
      </c>
      <c r="N21" s="82">
        <v>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0</v>
      </c>
      <c r="DG21" s="81">
        <f t="shared" si="32"/>
        <v>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0</v>
      </c>
      <c r="D22" s="82">
        <v>0</v>
      </c>
      <c r="E22" s="82">
        <v>0</v>
      </c>
      <c r="F22" s="82">
        <v>0</v>
      </c>
      <c r="G22" s="82">
        <v>0</v>
      </c>
      <c r="H22" s="76"/>
      <c r="I22" s="31">
        <v>20</v>
      </c>
      <c r="J22" s="82">
        <v>0</v>
      </c>
      <c r="K22" s="82">
        <v>0</v>
      </c>
      <c r="L22" s="82">
        <v>0</v>
      </c>
      <c r="M22" s="82">
        <v>0</v>
      </c>
      <c r="N22" s="82">
        <v>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0</v>
      </c>
      <c r="DG22" s="81">
        <f t="shared" si="32"/>
        <v>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0</v>
      </c>
      <c r="D23" s="82">
        <v>0</v>
      </c>
      <c r="E23" s="82">
        <v>0</v>
      </c>
      <c r="F23" s="82">
        <v>0</v>
      </c>
      <c r="G23" s="82">
        <v>0</v>
      </c>
      <c r="H23" s="76"/>
      <c r="I23" s="31">
        <v>21</v>
      </c>
      <c r="J23" s="82">
        <v>0</v>
      </c>
      <c r="K23" s="82">
        <v>0</v>
      </c>
      <c r="L23" s="82">
        <v>0</v>
      </c>
      <c r="M23" s="82">
        <v>0</v>
      </c>
      <c r="N23" s="82">
        <v>0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0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0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0</v>
      </c>
      <c r="DG23" s="81">
        <f t="shared" si="32"/>
        <v>0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0</v>
      </c>
      <c r="D24" s="82">
        <v>0</v>
      </c>
      <c r="E24" s="82">
        <v>0</v>
      </c>
      <c r="F24" s="82">
        <v>0</v>
      </c>
      <c r="G24" s="82">
        <v>0</v>
      </c>
      <c r="H24" s="76"/>
      <c r="I24" s="31">
        <v>22</v>
      </c>
      <c r="J24" s="82">
        <v>0</v>
      </c>
      <c r="K24" s="82">
        <v>0</v>
      </c>
      <c r="L24" s="82">
        <v>0</v>
      </c>
      <c r="M24" s="82">
        <v>0</v>
      </c>
      <c r="N24" s="82">
        <v>0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0</v>
      </c>
      <c r="AF24" s="82">
        <v>0</v>
      </c>
      <c r="AG24" s="82">
        <v>0</v>
      </c>
      <c r="AH24" s="82">
        <v>0</v>
      </c>
      <c r="AI24" s="82">
        <v>0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0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0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0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0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0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0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0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0</v>
      </c>
      <c r="DF24" s="81">
        <f t="shared" si="31"/>
        <v>0</v>
      </c>
      <c r="DG24" s="81">
        <f t="shared" si="32"/>
        <v>0</v>
      </c>
      <c r="DH24" s="81">
        <f t="shared" si="33"/>
        <v>0</v>
      </c>
      <c r="DI24" s="81">
        <f t="shared" si="34"/>
        <v>0</v>
      </c>
      <c r="DJ24" s="81">
        <f t="shared" si="35"/>
        <v>0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0</v>
      </c>
      <c r="D25" s="82">
        <v>0</v>
      </c>
      <c r="E25" s="82">
        <v>0</v>
      </c>
      <c r="F25" s="82">
        <v>0</v>
      </c>
      <c r="G25" s="82">
        <v>0</v>
      </c>
      <c r="H25" s="76"/>
      <c r="I25" s="31">
        <v>23</v>
      </c>
      <c r="J25" s="82">
        <v>0</v>
      </c>
      <c r="K25" s="82">
        <v>0</v>
      </c>
      <c r="L25" s="82">
        <v>0</v>
      </c>
      <c r="M25" s="82">
        <v>0</v>
      </c>
      <c r="N25" s="82">
        <v>0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0</v>
      </c>
      <c r="AF25" s="82">
        <v>0</v>
      </c>
      <c r="AG25" s="82">
        <v>0</v>
      </c>
      <c r="AH25" s="82">
        <v>0</v>
      </c>
      <c r="AI25" s="82">
        <v>0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0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0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0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0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0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0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0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0</v>
      </c>
      <c r="DF25" s="81">
        <f t="shared" si="31"/>
        <v>0</v>
      </c>
      <c r="DG25" s="81">
        <f t="shared" si="32"/>
        <v>0</v>
      </c>
      <c r="DH25" s="81">
        <f t="shared" si="33"/>
        <v>0</v>
      </c>
      <c r="DI25" s="81">
        <f t="shared" si="34"/>
        <v>0</v>
      </c>
      <c r="DJ25" s="81">
        <f t="shared" si="35"/>
        <v>0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0</v>
      </c>
      <c r="D26" s="82">
        <v>0</v>
      </c>
      <c r="E26" s="82">
        <v>0</v>
      </c>
      <c r="F26" s="82">
        <v>0</v>
      </c>
      <c r="G26" s="82">
        <v>0</v>
      </c>
      <c r="H26" s="76"/>
      <c r="I26" s="31">
        <v>24</v>
      </c>
      <c r="J26" s="82">
        <v>0</v>
      </c>
      <c r="K26" s="82">
        <v>0</v>
      </c>
      <c r="L26" s="82">
        <v>0</v>
      </c>
      <c r="M26" s="82">
        <v>0</v>
      </c>
      <c r="N26" s="82">
        <v>0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0</v>
      </c>
      <c r="AF26" s="82">
        <v>0</v>
      </c>
      <c r="AG26" s="82">
        <v>0</v>
      </c>
      <c r="AH26" s="82">
        <v>0</v>
      </c>
      <c r="AI26" s="82">
        <v>0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0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0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0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0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0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0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0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0</v>
      </c>
      <c r="DF26" s="81">
        <f t="shared" si="31"/>
        <v>0</v>
      </c>
      <c r="DG26" s="81">
        <f t="shared" si="32"/>
        <v>0</v>
      </c>
      <c r="DH26" s="81">
        <f t="shared" si="33"/>
        <v>0</v>
      </c>
      <c r="DI26" s="81">
        <f t="shared" si="34"/>
        <v>0</v>
      </c>
      <c r="DJ26" s="81">
        <f t="shared" si="35"/>
        <v>0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0</v>
      </c>
      <c r="D27" s="82">
        <v>0</v>
      </c>
      <c r="E27" s="82">
        <v>0</v>
      </c>
      <c r="F27" s="82">
        <v>0</v>
      </c>
      <c r="G27" s="82">
        <v>0</v>
      </c>
      <c r="H27" s="76"/>
      <c r="I27" s="31">
        <v>25</v>
      </c>
      <c r="J27" s="82">
        <v>0</v>
      </c>
      <c r="K27" s="82">
        <v>0</v>
      </c>
      <c r="L27" s="82">
        <v>0</v>
      </c>
      <c r="M27" s="82">
        <v>0</v>
      </c>
      <c r="N27" s="82">
        <v>0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0</v>
      </c>
      <c r="AF27" s="82">
        <v>0</v>
      </c>
      <c r="AG27" s="82">
        <v>0</v>
      </c>
      <c r="AH27" s="82">
        <v>0</v>
      </c>
      <c r="AI27" s="82">
        <v>0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0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0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0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0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0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0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0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0</v>
      </c>
      <c r="DF27" s="81">
        <f t="shared" si="31"/>
        <v>0</v>
      </c>
      <c r="DG27" s="81">
        <f t="shared" si="32"/>
        <v>0</v>
      </c>
      <c r="DH27" s="81">
        <f t="shared" si="33"/>
        <v>0</v>
      </c>
      <c r="DI27" s="81">
        <f t="shared" si="34"/>
        <v>0</v>
      </c>
      <c r="DJ27" s="81">
        <f t="shared" si="35"/>
        <v>0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0</v>
      </c>
      <c r="D28" s="82">
        <v>0</v>
      </c>
      <c r="E28" s="82">
        <v>0</v>
      </c>
      <c r="F28" s="82">
        <v>-24.425999999999998</v>
      </c>
      <c r="G28" s="82">
        <v>-24.425999999999998</v>
      </c>
      <c r="H28" s="76"/>
      <c r="I28" s="31">
        <v>26</v>
      </c>
      <c r="J28" s="82">
        <v>0</v>
      </c>
      <c r="K28" s="82">
        <v>0</v>
      </c>
      <c r="L28" s="82">
        <v>0</v>
      </c>
      <c r="M28" s="82">
        <v>-15.134</v>
      </c>
      <c r="N28" s="82">
        <v>-15.134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24.425999999999998</v>
      </c>
      <c r="AF28" s="82">
        <v>15.134</v>
      </c>
      <c r="AG28" s="82">
        <v>0</v>
      </c>
      <c r="AH28" s="82">
        <v>0</v>
      </c>
      <c r="AI28" s="82">
        <v>39.56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0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0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24.425999999999998</v>
      </c>
      <c r="BQ28" s="83">
        <f t="shared" si="3"/>
        <v>15.134</v>
      </c>
      <c r="BR28" s="83">
        <f t="shared" si="3"/>
        <v>0</v>
      </c>
      <c r="BS28" s="83">
        <f t="shared" si="3"/>
        <v>0</v>
      </c>
      <c r="BT28" s="83">
        <f t="shared" si="20"/>
        <v>-39.56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0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0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244.26</v>
      </c>
      <c r="DA28" s="80">
        <f t="shared" si="8"/>
        <v>151.34</v>
      </c>
      <c r="DB28" s="80">
        <f t="shared" si="8"/>
        <v>0</v>
      </c>
      <c r="DC28" s="80">
        <f t="shared" si="8"/>
        <v>0</v>
      </c>
      <c r="DD28" s="80">
        <f t="shared" si="30"/>
        <v>395.6</v>
      </c>
      <c r="DF28" s="81">
        <f t="shared" si="31"/>
        <v>24.425999999999998</v>
      </c>
      <c r="DG28" s="81">
        <f t="shared" si="32"/>
        <v>15.134</v>
      </c>
      <c r="DH28" s="81">
        <f t="shared" si="33"/>
        <v>0</v>
      </c>
      <c r="DI28" s="81">
        <f t="shared" si="34"/>
        <v>0</v>
      </c>
      <c r="DJ28" s="81">
        <f t="shared" si="35"/>
        <v>-39.56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0</v>
      </c>
      <c r="D29" s="82">
        <v>0</v>
      </c>
      <c r="E29" s="82">
        <v>0</v>
      </c>
      <c r="F29" s="82">
        <v>0</v>
      </c>
      <c r="G29" s="82">
        <v>0</v>
      </c>
      <c r="H29" s="76"/>
      <c r="I29" s="31">
        <v>27</v>
      </c>
      <c r="J29" s="82">
        <v>0</v>
      </c>
      <c r="K29" s="82">
        <v>0</v>
      </c>
      <c r="L29" s="82">
        <v>0</v>
      </c>
      <c r="M29" s="82">
        <v>0</v>
      </c>
      <c r="N29" s="82">
        <v>0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0</v>
      </c>
      <c r="AF29" s="82">
        <v>0</v>
      </c>
      <c r="AG29" s="82">
        <v>0</v>
      </c>
      <c r="AH29" s="82">
        <v>0</v>
      </c>
      <c r="AI29" s="82">
        <v>0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0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0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0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0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0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0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0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0</v>
      </c>
      <c r="DF29" s="81">
        <f t="shared" si="31"/>
        <v>0</v>
      </c>
      <c r="DG29" s="81">
        <f t="shared" si="32"/>
        <v>0</v>
      </c>
      <c r="DH29" s="81">
        <f t="shared" si="33"/>
        <v>0</v>
      </c>
      <c r="DI29" s="81">
        <f t="shared" si="34"/>
        <v>0</v>
      </c>
      <c r="DJ29" s="81">
        <f t="shared" si="35"/>
        <v>0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-64.852999999999994</v>
      </c>
      <c r="G30" s="82">
        <v>-64.852999999999994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-40.183</v>
      </c>
      <c r="N30" s="82">
        <v>-40.183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64.852999999999994</v>
      </c>
      <c r="AF30" s="82">
        <v>40.183</v>
      </c>
      <c r="AG30" s="82">
        <v>0</v>
      </c>
      <c r="AH30" s="82">
        <v>0</v>
      </c>
      <c r="AI30" s="82">
        <v>105.036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64.852999999999994</v>
      </c>
      <c r="BQ30" s="83">
        <f t="shared" si="3"/>
        <v>40.183</v>
      </c>
      <c r="BR30" s="83">
        <f t="shared" si="3"/>
        <v>0</v>
      </c>
      <c r="BS30" s="83">
        <f t="shared" si="3"/>
        <v>0</v>
      </c>
      <c r="BT30" s="83">
        <f t="shared" si="20"/>
        <v>-105.036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648.53</v>
      </c>
      <c r="DA30" s="80">
        <f t="shared" si="8"/>
        <v>401.83</v>
      </c>
      <c r="DB30" s="80">
        <f t="shared" si="8"/>
        <v>0</v>
      </c>
      <c r="DC30" s="80">
        <f t="shared" si="8"/>
        <v>0</v>
      </c>
      <c r="DD30" s="80">
        <f t="shared" si="30"/>
        <v>1050.3599999999999</v>
      </c>
      <c r="DF30" s="81">
        <f t="shared" si="31"/>
        <v>64.852999999999994</v>
      </c>
      <c r="DG30" s="81">
        <f t="shared" si="32"/>
        <v>40.183</v>
      </c>
      <c r="DH30" s="81">
        <f t="shared" si="33"/>
        <v>0</v>
      </c>
      <c r="DI30" s="81">
        <f t="shared" si="34"/>
        <v>0</v>
      </c>
      <c r="DJ30" s="81">
        <f t="shared" si="35"/>
        <v>-105.036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-57.314999999999998</v>
      </c>
      <c r="G31" s="82">
        <v>-57.314999999999998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-35.512</v>
      </c>
      <c r="N31" s="82">
        <v>-35.512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57.314999999999998</v>
      </c>
      <c r="AF31" s="82">
        <v>35.512</v>
      </c>
      <c r="AG31" s="82">
        <v>0</v>
      </c>
      <c r="AH31" s="82">
        <v>0</v>
      </c>
      <c r="AI31" s="82">
        <v>92.826999999999998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57.314999999999998</v>
      </c>
      <c r="BQ31" s="83">
        <f t="shared" si="3"/>
        <v>35.512</v>
      </c>
      <c r="BR31" s="83">
        <f t="shared" si="3"/>
        <v>0</v>
      </c>
      <c r="BS31" s="83">
        <f t="shared" si="3"/>
        <v>0</v>
      </c>
      <c r="BT31" s="83">
        <f t="shared" si="20"/>
        <v>-92.826999999999998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573.15</v>
      </c>
      <c r="DA31" s="80">
        <f t="shared" si="8"/>
        <v>355.12</v>
      </c>
      <c r="DB31" s="80">
        <f t="shared" si="8"/>
        <v>0</v>
      </c>
      <c r="DC31" s="80">
        <f t="shared" si="8"/>
        <v>0</v>
      </c>
      <c r="DD31" s="80">
        <f t="shared" si="30"/>
        <v>928.27</v>
      </c>
      <c r="DF31" s="81">
        <f t="shared" si="31"/>
        <v>57.314999999999998</v>
      </c>
      <c r="DG31" s="81">
        <f t="shared" si="32"/>
        <v>35.512</v>
      </c>
      <c r="DH31" s="81">
        <f t="shared" si="33"/>
        <v>0</v>
      </c>
      <c r="DI31" s="81">
        <f t="shared" si="34"/>
        <v>0</v>
      </c>
      <c r="DJ31" s="81">
        <f t="shared" si="35"/>
        <v>-92.826999999999998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-55.674999999999997</v>
      </c>
      <c r="G32" s="82">
        <v>-55.674999999999997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-34.496000000000002</v>
      </c>
      <c r="N32" s="82">
        <v>-34.496000000000002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55.674999999999997</v>
      </c>
      <c r="AF32" s="82">
        <v>34.496000000000002</v>
      </c>
      <c r="AG32" s="82">
        <v>0</v>
      </c>
      <c r="AH32" s="82">
        <v>0</v>
      </c>
      <c r="AI32" s="82">
        <v>90.171000000000006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55.674999999999997</v>
      </c>
      <c r="BQ32" s="83">
        <f t="shared" si="3"/>
        <v>34.496000000000002</v>
      </c>
      <c r="BR32" s="83">
        <f t="shared" si="3"/>
        <v>0</v>
      </c>
      <c r="BS32" s="83">
        <f t="shared" si="3"/>
        <v>0</v>
      </c>
      <c r="BT32" s="83">
        <f t="shared" si="20"/>
        <v>-90.170999999999992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556.75</v>
      </c>
      <c r="DA32" s="80">
        <f t="shared" si="8"/>
        <v>344.96000000000004</v>
      </c>
      <c r="DB32" s="80">
        <f t="shared" si="8"/>
        <v>0</v>
      </c>
      <c r="DC32" s="80">
        <f t="shared" si="8"/>
        <v>0</v>
      </c>
      <c r="DD32" s="80">
        <f t="shared" si="30"/>
        <v>901.71</v>
      </c>
      <c r="DF32" s="81">
        <f t="shared" si="31"/>
        <v>55.674999999999997</v>
      </c>
      <c r="DG32" s="81">
        <f t="shared" si="32"/>
        <v>34.496000000000002</v>
      </c>
      <c r="DH32" s="81">
        <f t="shared" si="33"/>
        <v>0</v>
      </c>
      <c r="DI32" s="81">
        <f t="shared" si="34"/>
        <v>0</v>
      </c>
      <c r="DJ32" s="81">
        <f t="shared" si="35"/>
        <v>-90.170999999999992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-58.902999999999999</v>
      </c>
      <c r="G33" s="82">
        <v>-58.902999999999999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-36.496000000000002</v>
      </c>
      <c r="N33" s="82">
        <v>-36.496000000000002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58.902999999999999</v>
      </c>
      <c r="AF33" s="82">
        <v>36.496000000000002</v>
      </c>
      <c r="AG33" s="82">
        <v>0</v>
      </c>
      <c r="AH33" s="82">
        <v>0</v>
      </c>
      <c r="AI33" s="82">
        <v>95.399000000000001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58.902999999999999</v>
      </c>
      <c r="BQ33" s="83">
        <f t="shared" si="3"/>
        <v>36.496000000000002</v>
      </c>
      <c r="BR33" s="83">
        <f t="shared" si="3"/>
        <v>0</v>
      </c>
      <c r="BS33" s="83">
        <f t="shared" si="3"/>
        <v>0</v>
      </c>
      <c r="BT33" s="83">
        <f t="shared" si="20"/>
        <v>-95.399000000000001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589.03</v>
      </c>
      <c r="DA33" s="80">
        <f t="shared" si="8"/>
        <v>364.96000000000004</v>
      </c>
      <c r="DB33" s="80">
        <f t="shared" si="8"/>
        <v>0</v>
      </c>
      <c r="DC33" s="80">
        <f t="shared" si="8"/>
        <v>0</v>
      </c>
      <c r="DD33" s="80">
        <f t="shared" si="30"/>
        <v>953.99</v>
      </c>
      <c r="DF33" s="81">
        <f t="shared" si="31"/>
        <v>58.902999999999999</v>
      </c>
      <c r="DG33" s="81">
        <f t="shared" si="32"/>
        <v>36.496000000000002</v>
      </c>
      <c r="DH33" s="81">
        <f t="shared" si="33"/>
        <v>0</v>
      </c>
      <c r="DI33" s="81">
        <f t="shared" si="34"/>
        <v>0</v>
      </c>
      <c r="DJ33" s="81">
        <f t="shared" si="35"/>
        <v>-95.399000000000001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-46.316000000000003</v>
      </c>
      <c r="G34" s="82">
        <v>-46.316000000000003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-28.696999999999999</v>
      </c>
      <c r="N34" s="82">
        <v>-28.696999999999999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46.316000000000003</v>
      </c>
      <c r="AF34" s="82">
        <v>28.696999999999999</v>
      </c>
      <c r="AG34" s="82">
        <v>0</v>
      </c>
      <c r="AH34" s="82">
        <v>0</v>
      </c>
      <c r="AI34" s="82">
        <v>75.013000000000005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46.316000000000003</v>
      </c>
      <c r="BQ34" s="83">
        <f t="shared" si="3"/>
        <v>28.696999999999999</v>
      </c>
      <c r="BR34" s="83">
        <f t="shared" si="3"/>
        <v>0</v>
      </c>
      <c r="BS34" s="83">
        <f t="shared" si="3"/>
        <v>0</v>
      </c>
      <c r="BT34" s="83">
        <f t="shared" si="20"/>
        <v>-75.013000000000005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463.16</v>
      </c>
      <c r="DA34" s="80">
        <f t="shared" si="8"/>
        <v>286.96999999999997</v>
      </c>
      <c r="DB34" s="80">
        <f t="shared" si="8"/>
        <v>0</v>
      </c>
      <c r="DC34" s="80">
        <f t="shared" si="8"/>
        <v>0</v>
      </c>
      <c r="DD34" s="80">
        <f t="shared" si="30"/>
        <v>750.13</v>
      </c>
      <c r="DF34" s="81">
        <f t="shared" si="31"/>
        <v>46.316000000000003</v>
      </c>
      <c r="DG34" s="81">
        <f t="shared" si="32"/>
        <v>28.696999999999999</v>
      </c>
      <c r="DH34" s="81">
        <f t="shared" si="33"/>
        <v>0</v>
      </c>
      <c r="DI34" s="81">
        <f t="shared" si="34"/>
        <v>0</v>
      </c>
      <c r="DJ34" s="81">
        <f t="shared" si="35"/>
        <v>-75.013000000000005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-34.857999999999997</v>
      </c>
      <c r="G35" s="82">
        <v>-34.857999999999997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-21.597999999999999</v>
      </c>
      <c r="N35" s="82">
        <v>-21.597999999999999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34.857999999999997</v>
      </c>
      <c r="AF35" s="82">
        <v>21.597999999999999</v>
      </c>
      <c r="AG35" s="82">
        <v>0</v>
      </c>
      <c r="AH35" s="82">
        <v>0</v>
      </c>
      <c r="AI35" s="82">
        <v>56.456000000000003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34.857999999999997</v>
      </c>
      <c r="BQ35" s="83">
        <f t="shared" si="3"/>
        <v>21.597999999999999</v>
      </c>
      <c r="BR35" s="83">
        <f t="shared" si="3"/>
        <v>0</v>
      </c>
      <c r="BS35" s="83">
        <f t="shared" si="3"/>
        <v>0</v>
      </c>
      <c r="BT35" s="83">
        <f t="shared" si="20"/>
        <v>-56.455999999999996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348.58</v>
      </c>
      <c r="DA35" s="80">
        <f t="shared" si="8"/>
        <v>215.98</v>
      </c>
      <c r="DB35" s="80">
        <f t="shared" si="8"/>
        <v>0</v>
      </c>
      <c r="DC35" s="80">
        <f t="shared" si="8"/>
        <v>0</v>
      </c>
      <c r="DD35" s="80">
        <f t="shared" si="30"/>
        <v>564.55999999999995</v>
      </c>
      <c r="DF35" s="81">
        <f t="shared" si="31"/>
        <v>34.857999999999997</v>
      </c>
      <c r="DG35" s="81">
        <f t="shared" si="32"/>
        <v>21.597999999999999</v>
      </c>
      <c r="DH35" s="81">
        <f t="shared" si="33"/>
        <v>0</v>
      </c>
      <c r="DI35" s="81">
        <f t="shared" si="34"/>
        <v>0</v>
      </c>
      <c r="DJ35" s="81">
        <f t="shared" si="35"/>
        <v>-56.455999999999996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-29.501000000000001</v>
      </c>
      <c r="G36" s="82">
        <v>-29.501000000000001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-18.277999999999999</v>
      </c>
      <c r="N36" s="82">
        <v>-18.277999999999999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29.501000000000001</v>
      </c>
      <c r="AF36" s="82">
        <v>18.277999999999999</v>
      </c>
      <c r="AG36" s="82">
        <v>0</v>
      </c>
      <c r="AH36" s="82">
        <v>0</v>
      </c>
      <c r="AI36" s="82">
        <v>47.779000000000003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29.501000000000001</v>
      </c>
      <c r="BQ36" s="83">
        <f t="shared" si="3"/>
        <v>18.277999999999999</v>
      </c>
      <c r="BR36" s="83">
        <f t="shared" si="3"/>
        <v>0</v>
      </c>
      <c r="BS36" s="83">
        <f t="shared" si="3"/>
        <v>0</v>
      </c>
      <c r="BT36" s="83">
        <f t="shared" si="20"/>
        <v>-47.778999999999996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295.01</v>
      </c>
      <c r="DA36" s="80">
        <f t="shared" si="8"/>
        <v>182.77999999999997</v>
      </c>
      <c r="DB36" s="80">
        <f t="shared" si="8"/>
        <v>0</v>
      </c>
      <c r="DC36" s="80">
        <f t="shared" si="8"/>
        <v>0</v>
      </c>
      <c r="DD36" s="80">
        <f t="shared" si="30"/>
        <v>477.78999999999996</v>
      </c>
      <c r="DF36" s="81">
        <f t="shared" si="31"/>
        <v>29.501000000000001</v>
      </c>
      <c r="DG36" s="81">
        <f t="shared" si="32"/>
        <v>18.277999999999999</v>
      </c>
      <c r="DH36" s="81">
        <f t="shared" si="33"/>
        <v>0</v>
      </c>
      <c r="DI36" s="81">
        <f t="shared" si="34"/>
        <v>0</v>
      </c>
      <c r="DJ36" s="81">
        <f t="shared" si="35"/>
        <v>-47.778999999999996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-35.094999999999999</v>
      </c>
      <c r="G37" s="82">
        <v>-35.094999999999999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-21.745000000000001</v>
      </c>
      <c r="N37" s="82">
        <v>-21.745000000000001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35.094999999999999</v>
      </c>
      <c r="AF37" s="82">
        <v>21.745000000000001</v>
      </c>
      <c r="AG37" s="82">
        <v>0</v>
      </c>
      <c r="AH37" s="82">
        <v>0</v>
      </c>
      <c r="AI37" s="82">
        <v>56.84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35.094999999999999</v>
      </c>
      <c r="BQ37" s="83">
        <f t="shared" si="3"/>
        <v>21.745000000000001</v>
      </c>
      <c r="BR37" s="83">
        <f t="shared" si="3"/>
        <v>0</v>
      </c>
      <c r="BS37" s="83">
        <f t="shared" si="3"/>
        <v>0</v>
      </c>
      <c r="BT37" s="83">
        <f t="shared" si="20"/>
        <v>-56.84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350.95</v>
      </c>
      <c r="DA37" s="80">
        <f t="shared" si="8"/>
        <v>217.45000000000002</v>
      </c>
      <c r="DB37" s="80">
        <f t="shared" si="8"/>
        <v>0</v>
      </c>
      <c r="DC37" s="80">
        <f t="shared" si="8"/>
        <v>0</v>
      </c>
      <c r="DD37" s="80">
        <f t="shared" si="30"/>
        <v>568.4</v>
      </c>
      <c r="DF37" s="81">
        <f t="shared" si="31"/>
        <v>35.094999999999999</v>
      </c>
      <c r="DG37" s="81">
        <f t="shared" si="32"/>
        <v>21.745000000000001</v>
      </c>
      <c r="DH37" s="81">
        <f t="shared" si="33"/>
        <v>0</v>
      </c>
      <c r="DI37" s="81">
        <f t="shared" si="34"/>
        <v>0</v>
      </c>
      <c r="DJ37" s="81">
        <f t="shared" si="35"/>
        <v>-56.84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-14</v>
      </c>
      <c r="G38" s="82">
        <v>-14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-30</v>
      </c>
      <c r="N38" s="82">
        <v>-30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14</v>
      </c>
      <c r="AF38" s="82">
        <v>30</v>
      </c>
      <c r="AG38" s="82">
        <v>0</v>
      </c>
      <c r="AH38" s="82">
        <v>0</v>
      </c>
      <c r="AI38" s="82">
        <v>44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14</v>
      </c>
      <c r="BQ38" s="83">
        <f t="shared" si="3"/>
        <v>30</v>
      </c>
      <c r="BR38" s="83">
        <f t="shared" si="3"/>
        <v>0</v>
      </c>
      <c r="BS38" s="83">
        <f t="shared" si="3"/>
        <v>0</v>
      </c>
      <c r="BT38" s="83">
        <f t="shared" si="20"/>
        <v>-44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140</v>
      </c>
      <c r="DA38" s="80">
        <f t="shared" si="8"/>
        <v>300</v>
      </c>
      <c r="DB38" s="80">
        <f t="shared" si="8"/>
        <v>0</v>
      </c>
      <c r="DC38" s="80">
        <f t="shared" si="8"/>
        <v>0</v>
      </c>
      <c r="DD38" s="80">
        <f t="shared" si="30"/>
        <v>440</v>
      </c>
      <c r="DF38" s="81">
        <f t="shared" si="31"/>
        <v>14</v>
      </c>
      <c r="DG38" s="81">
        <f t="shared" si="32"/>
        <v>30</v>
      </c>
      <c r="DH38" s="81">
        <f t="shared" si="33"/>
        <v>0</v>
      </c>
      <c r="DI38" s="81">
        <f t="shared" si="34"/>
        <v>0</v>
      </c>
      <c r="DJ38" s="81">
        <f t="shared" si="35"/>
        <v>-44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-8</v>
      </c>
      <c r="G39" s="82">
        <v>-8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-30</v>
      </c>
      <c r="N39" s="82">
        <v>-30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8</v>
      </c>
      <c r="AF39" s="82">
        <v>30</v>
      </c>
      <c r="AG39" s="82">
        <v>0</v>
      </c>
      <c r="AH39" s="82">
        <v>0</v>
      </c>
      <c r="AI39" s="82">
        <v>38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8</v>
      </c>
      <c r="BQ39" s="83">
        <f t="shared" si="3"/>
        <v>30</v>
      </c>
      <c r="BR39" s="83">
        <f t="shared" si="3"/>
        <v>0</v>
      </c>
      <c r="BS39" s="83">
        <f t="shared" si="3"/>
        <v>0</v>
      </c>
      <c r="BT39" s="83">
        <f t="shared" si="20"/>
        <v>-38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80</v>
      </c>
      <c r="DA39" s="80">
        <f t="shared" si="8"/>
        <v>300</v>
      </c>
      <c r="DB39" s="80">
        <f t="shared" si="8"/>
        <v>0</v>
      </c>
      <c r="DC39" s="80">
        <f t="shared" si="8"/>
        <v>0</v>
      </c>
      <c r="DD39" s="80">
        <f t="shared" si="30"/>
        <v>380</v>
      </c>
      <c r="DF39" s="81">
        <f t="shared" si="31"/>
        <v>8</v>
      </c>
      <c r="DG39" s="81">
        <f t="shared" si="32"/>
        <v>30</v>
      </c>
      <c r="DH39" s="81">
        <f t="shared" si="33"/>
        <v>0</v>
      </c>
      <c r="DI39" s="81">
        <f t="shared" si="34"/>
        <v>0</v>
      </c>
      <c r="DJ39" s="81">
        <f t="shared" si="35"/>
        <v>-38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-2.3559999999999999</v>
      </c>
      <c r="G40" s="82">
        <v>-2.3559999999999999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-1.46</v>
      </c>
      <c r="N40" s="82">
        <v>-1.46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2.3559999999999999</v>
      </c>
      <c r="AF40" s="82">
        <v>1.46</v>
      </c>
      <c r="AG40" s="82">
        <v>0</v>
      </c>
      <c r="AH40" s="82">
        <v>0</v>
      </c>
      <c r="AI40" s="82">
        <v>3.8159999999999998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2.3559999999999999</v>
      </c>
      <c r="BQ40" s="83">
        <f t="shared" si="3"/>
        <v>1.46</v>
      </c>
      <c r="BR40" s="83">
        <f t="shared" si="3"/>
        <v>0</v>
      </c>
      <c r="BS40" s="83">
        <f t="shared" si="3"/>
        <v>0</v>
      </c>
      <c r="BT40" s="83">
        <f t="shared" si="20"/>
        <v>-3.8159999999999998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23.56</v>
      </c>
      <c r="DA40" s="80">
        <f t="shared" si="8"/>
        <v>14.6</v>
      </c>
      <c r="DB40" s="80">
        <f t="shared" si="8"/>
        <v>0</v>
      </c>
      <c r="DC40" s="80">
        <f t="shared" si="8"/>
        <v>0</v>
      </c>
      <c r="DD40" s="80">
        <f t="shared" si="30"/>
        <v>38.159999999999997</v>
      </c>
      <c r="DF40" s="81">
        <f t="shared" si="31"/>
        <v>2.3559999999999999</v>
      </c>
      <c r="DG40" s="81">
        <f t="shared" si="32"/>
        <v>1.46</v>
      </c>
      <c r="DH40" s="81">
        <f t="shared" si="33"/>
        <v>0</v>
      </c>
      <c r="DI40" s="81">
        <f t="shared" si="34"/>
        <v>0</v>
      </c>
      <c r="DJ40" s="81">
        <f t="shared" si="35"/>
        <v>-3.8159999999999998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0</v>
      </c>
      <c r="D46" s="82">
        <v>0</v>
      </c>
      <c r="E46" s="82">
        <v>0</v>
      </c>
      <c r="F46" s="82">
        <v>0</v>
      </c>
      <c r="G46" s="82">
        <v>0</v>
      </c>
      <c r="H46" s="76"/>
      <c r="I46" s="31">
        <v>44</v>
      </c>
      <c r="J46" s="82">
        <v>0</v>
      </c>
      <c r="K46" s="82">
        <v>0</v>
      </c>
      <c r="L46" s="82">
        <v>0</v>
      </c>
      <c r="M46" s="82">
        <v>0</v>
      </c>
      <c r="N46" s="82">
        <v>0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0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0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0</v>
      </c>
      <c r="DG46" s="81">
        <f t="shared" si="32"/>
        <v>0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0</v>
      </c>
      <c r="D47" s="82">
        <v>0</v>
      </c>
      <c r="E47" s="82">
        <v>0</v>
      </c>
      <c r="F47" s="82">
        <v>0</v>
      </c>
      <c r="G47" s="82">
        <v>0</v>
      </c>
      <c r="H47" s="76"/>
      <c r="I47" s="31">
        <v>45</v>
      </c>
      <c r="J47" s="82">
        <v>0</v>
      </c>
      <c r="K47" s="82">
        <v>0</v>
      </c>
      <c r="L47" s="82">
        <v>0</v>
      </c>
      <c r="M47" s="82">
        <v>0</v>
      </c>
      <c r="N47" s="82">
        <v>0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0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0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0</v>
      </c>
      <c r="DG47" s="81">
        <f t="shared" si="32"/>
        <v>0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0</v>
      </c>
      <c r="D48" s="82">
        <v>0</v>
      </c>
      <c r="E48" s="82">
        <v>0</v>
      </c>
      <c r="F48" s="82">
        <v>0</v>
      </c>
      <c r="G48" s="82">
        <v>0</v>
      </c>
      <c r="H48" s="76"/>
      <c r="I48" s="31">
        <v>46</v>
      </c>
      <c r="J48" s="82">
        <v>0</v>
      </c>
      <c r="K48" s="82">
        <v>0</v>
      </c>
      <c r="L48" s="82">
        <v>0</v>
      </c>
      <c r="M48" s="82">
        <v>0</v>
      </c>
      <c r="N48" s="82">
        <v>0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0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0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0</v>
      </c>
      <c r="DG48" s="81">
        <f t="shared" si="32"/>
        <v>0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0</v>
      </c>
      <c r="D49" s="82">
        <v>0</v>
      </c>
      <c r="E49" s="82">
        <v>0</v>
      </c>
      <c r="F49" s="82">
        <v>0</v>
      </c>
      <c r="G49" s="82">
        <v>0</v>
      </c>
      <c r="H49" s="76"/>
      <c r="I49" s="31">
        <v>47</v>
      </c>
      <c r="J49" s="82">
        <v>0</v>
      </c>
      <c r="K49" s="82">
        <v>0</v>
      </c>
      <c r="L49" s="82">
        <v>0</v>
      </c>
      <c r="M49" s="82">
        <v>0</v>
      </c>
      <c r="N49" s="82">
        <v>0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0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0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0</v>
      </c>
      <c r="DG49" s="81">
        <f t="shared" si="32"/>
        <v>0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0</v>
      </c>
      <c r="D50" s="82">
        <v>0</v>
      </c>
      <c r="E50" s="82">
        <v>0</v>
      </c>
      <c r="F50" s="82">
        <v>0</v>
      </c>
      <c r="G50" s="82">
        <v>0</v>
      </c>
      <c r="H50" s="76"/>
      <c r="I50" s="31">
        <v>48</v>
      </c>
      <c r="J50" s="82">
        <v>0</v>
      </c>
      <c r="K50" s="82">
        <v>0</v>
      </c>
      <c r="L50" s="82">
        <v>0</v>
      </c>
      <c r="M50" s="82">
        <v>0</v>
      </c>
      <c r="N50" s="82">
        <v>0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0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0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0</v>
      </c>
      <c r="DG50" s="81">
        <f t="shared" si="32"/>
        <v>0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0</v>
      </c>
      <c r="D51" s="82">
        <v>0</v>
      </c>
      <c r="E51" s="82">
        <v>0</v>
      </c>
      <c r="F51" s="82">
        <v>0</v>
      </c>
      <c r="G51" s="82">
        <v>0</v>
      </c>
      <c r="H51" s="76"/>
      <c r="I51" s="31">
        <v>49</v>
      </c>
      <c r="J51" s="82">
        <v>0</v>
      </c>
      <c r="K51" s="82">
        <v>0</v>
      </c>
      <c r="L51" s="82">
        <v>0</v>
      </c>
      <c r="M51" s="82">
        <v>0</v>
      </c>
      <c r="N51" s="82">
        <v>0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0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0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0</v>
      </c>
      <c r="DG51" s="81">
        <f t="shared" si="32"/>
        <v>0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0</v>
      </c>
      <c r="D52" s="82">
        <v>0</v>
      </c>
      <c r="E52" s="82">
        <v>0</v>
      </c>
      <c r="F52" s="82">
        <v>0</v>
      </c>
      <c r="G52" s="82">
        <v>0</v>
      </c>
      <c r="H52" s="76"/>
      <c r="I52" s="31">
        <v>50</v>
      </c>
      <c r="J52" s="82">
        <v>0</v>
      </c>
      <c r="K52" s="82">
        <v>0</v>
      </c>
      <c r="L52" s="82">
        <v>0</v>
      </c>
      <c r="M52" s="82">
        <v>0</v>
      </c>
      <c r="N52" s="82">
        <v>0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0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0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0</v>
      </c>
      <c r="DG52" s="81">
        <f t="shared" si="32"/>
        <v>0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0</v>
      </c>
      <c r="D53" s="82">
        <v>0</v>
      </c>
      <c r="E53" s="82">
        <v>0</v>
      </c>
      <c r="F53" s="82">
        <v>0</v>
      </c>
      <c r="G53" s="82">
        <v>0</v>
      </c>
      <c r="H53" s="76"/>
      <c r="I53" s="31">
        <v>51</v>
      </c>
      <c r="J53" s="82">
        <v>0</v>
      </c>
      <c r="K53" s="82">
        <v>0</v>
      </c>
      <c r="L53" s="82">
        <v>0</v>
      </c>
      <c r="M53" s="82">
        <v>0</v>
      </c>
      <c r="N53" s="82">
        <v>0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0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0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0</v>
      </c>
      <c r="DG53" s="81">
        <f t="shared" si="32"/>
        <v>0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0</v>
      </c>
      <c r="D54" s="82">
        <v>0</v>
      </c>
      <c r="E54" s="82">
        <v>0</v>
      </c>
      <c r="F54" s="82">
        <v>0</v>
      </c>
      <c r="G54" s="82">
        <v>0</v>
      </c>
      <c r="H54" s="76"/>
      <c r="I54" s="31">
        <v>52</v>
      </c>
      <c r="J54" s="82">
        <v>0</v>
      </c>
      <c r="K54" s="82">
        <v>0</v>
      </c>
      <c r="L54" s="82">
        <v>0</v>
      </c>
      <c r="M54" s="82">
        <v>0</v>
      </c>
      <c r="N54" s="82">
        <v>0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0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0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0</v>
      </c>
      <c r="DG54" s="81">
        <f t="shared" si="32"/>
        <v>0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0</v>
      </c>
      <c r="D55" s="82">
        <v>0</v>
      </c>
      <c r="E55" s="82">
        <v>0</v>
      </c>
      <c r="F55" s="82">
        <v>0</v>
      </c>
      <c r="G55" s="82">
        <v>0</v>
      </c>
      <c r="H55" s="76"/>
      <c r="I55" s="31">
        <v>53</v>
      </c>
      <c r="J55" s="82">
        <v>0</v>
      </c>
      <c r="K55" s="82">
        <v>0</v>
      </c>
      <c r="L55" s="82">
        <v>0</v>
      </c>
      <c r="M55" s="82">
        <v>0</v>
      </c>
      <c r="N55" s="82">
        <v>0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0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0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0</v>
      </c>
      <c r="DG55" s="81">
        <f t="shared" si="32"/>
        <v>0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0</v>
      </c>
      <c r="D56" s="82">
        <v>0</v>
      </c>
      <c r="E56" s="82">
        <v>0</v>
      </c>
      <c r="F56" s="82">
        <v>0</v>
      </c>
      <c r="G56" s="82">
        <v>0</v>
      </c>
      <c r="H56" s="76"/>
      <c r="I56" s="31">
        <v>54</v>
      </c>
      <c r="J56" s="82">
        <v>0</v>
      </c>
      <c r="K56" s="82">
        <v>0</v>
      </c>
      <c r="L56" s="82">
        <v>0</v>
      </c>
      <c r="M56" s="82">
        <v>0</v>
      </c>
      <c r="N56" s="82">
        <v>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0</v>
      </c>
      <c r="DG56" s="81">
        <f t="shared" si="32"/>
        <v>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0</v>
      </c>
      <c r="D57" s="82">
        <v>0</v>
      </c>
      <c r="E57" s="82">
        <v>0</v>
      </c>
      <c r="F57" s="82">
        <v>0</v>
      </c>
      <c r="G57" s="82">
        <v>0</v>
      </c>
      <c r="H57" s="76"/>
      <c r="I57" s="31">
        <v>55</v>
      </c>
      <c r="J57" s="82">
        <v>0</v>
      </c>
      <c r="K57" s="82">
        <v>0</v>
      </c>
      <c r="L57" s="82">
        <v>0</v>
      </c>
      <c r="M57" s="82">
        <v>0</v>
      </c>
      <c r="N57" s="82">
        <v>0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0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0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0</v>
      </c>
      <c r="DG57" s="81">
        <f t="shared" si="32"/>
        <v>0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0</v>
      </c>
      <c r="D58" s="82">
        <v>0</v>
      </c>
      <c r="E58" s="82">
        <v>0</v>
      </c>
      <c r="F58" s="82">
        <v>0</v>
      </c>
      <c r="G58" s="82">
        <v>0</v>
      </c>
      <c r="H58" s="76"/>
      <c r="I58" s="31">
        <v>56</v>
      </c>
      <c r="J58" s="82">
        <v>0</v>
      </c>
      <c r="K58" s="82">
        <v>0</v>
      </c>
      <c r="L58" s="82">
        <v>0</v>
      </c>
      <c r="M58" s="82">
        <v>0</v>
      </c>
      <c r="N58" s="82">
        <v>0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0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0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0</v>
      </c>
      <c r="DG58" s="81">
        <f t="shared" si="32"/>
        <v>0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0</v>
      </c>
      <c r="D59" s="82">
        <v>0</v>
      </c>
      <c r="E59" s="82">
        <v>0</v>
      </c>
      <c r="F59" s="82">
        <v>0</v>
      </c>
      <c r="G59" s="82">
        <v>0</v>
      </c>
      <c r="H59" s="76"/>
      <c r="I59" s="31">
        <v>57</v>
      </c>
      <c r="J59" s="82">
        <v>0</v>
      </c>
      <c r="K59" s="82">
        <v>0</v>
      </c>
      <c r="L59" s="82">
        <v>0</v>
      </c>
      <c r="M59" s="82">
        <v>0</v>
      </c>
      <c r="N59" s="82">
        <v>0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0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0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0</v>
      </c>
      <c r="DG59" s="81">
        <f t="shared" si="32"/>
        <v>0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0</v>
      </c>
      <c r="D60" s="82">
        <v>0</v>
      </c>
      <c r="E60" s="82">
        <v>0</v>
      </c>
      <c r="F60" s="82">
        <v>0</v>
      </c>
      <c r="G60" s="82">
        <v>0</v>
      </c>
      <c r="H60" s="76"/>
      <c r="I60" s="31">
        <v>58</v>
      </c>
      <c r="J60" s="82">
        <v>0</v>
      </c>
      <c r="K60" s="82">
        <v>0</v>
      </c>
      <c r="L60" s="82">
        <v>0</v>
      </c>
      <c r="M60" s="82">
        <v>0</v>
      </c>
      <c r="N60" s="82">
        <v>0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0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0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0</v>
      </c>
      <c r="DG60" s="81">
        <f t="shared" si="32"/>
        <v>0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-5.9690000000000003</v>
      </c>
      <c r="G78" s="82">
        <v>-5.9690000000000003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-3.6989999999999998</v>
      </c>
      <c r="N78" s="82">
        <v>-3.6989999999999998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5.9690000000000003</v>
      </c>
      <c r="AF78" s="82">
        <v>3.6989999999999998</v>
      </c>
      <c r="AG78" s="82">
        <v>0</v>
      </c>
      <c r="AH78" s="82">
        <v>0</v>
      </c>
      <c r="AI78" s="82">
        <v>9.6679999999999993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5.9690000000000003</v>
      </c>
      <c r="BQ78" s="83">
        <f t="shared" si="47"/>
        <v>3.6989999999999998</v>
      </c>
      <c r="BR78" s="83">
        <f t="shared" si="47"/>
        <v>0</v>
      </c>
      <c r="BS78" s="83">
        <f t="shared" si="47"/>
        <v>0</v>
      </c>
      <c r="BT78" s="83">
        <f t="shared" si="48"/>
        <v>-9.6679999999999993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59.690000000000005</v>
      </c>
      <c r="DA78" s="80">
        <f t="shared" si="57"/>
        <v>36.989999999999995</v>
      </c>
      <c r="DB78" s="80">
        <f t="shared" si="57"/>
        <v>0</v>
      </c>
      <c r="DC78" s="80">
        <f t="shared" si="57"/>
        <v>0</v>
      </c>
      <c r="DD78" s="80">
        <f t="shared" si="58"/>
        <v>96.68</v>
      </c>
      <c r="DF78" s="81">
        <f t="shared" si="59"/>
        <v>5.9690000000000003</v>
      </c>
      <c r="DG78" s="81">
        <f t="shared" si="60"/>
        <v>3.6989999999999998</v>
      </c>
      <c r="DH78" s="81">
        <f t="shared" si="61"/>
        <v>0</v>
      </c>
      <c r="DI78" s="81">
        <f t="shared" si="62"/>
        <v>0</v>
      </c>
      <c r="DJ78" s="81">
        <f t="shared" si="63"/>
        <v>-9.6679999999999993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-14.359</v>
      </c>
      <c r="G79" s="82">
        <v>-14.359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-8.8970000000000002</v>
      </c>
      <c r="N79" s="82">
        <v>-8.8970000000000002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14.359</v>
      </c>
      <c r="AF79" s="82">
        <v>8.8970000000000002</v>
      </c>
      <c r="AG79" s="82">
        <v>0</v>
      </c>
      <c r="AH79" s="82">
        <v>0</v>
      </c>
      <c r="AI79" s="82">
        <v>23.256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14.359</v>
      </c>
      <c r="BQ79" s="83">
        <f t="shared" si="47"/>
        <v>8.8970000000000002</v>
      </c>
      <c r="BR79" s="83">
        <f t="shared" si="47"/>
        <v>0</v>
      </c>
      <c r="BS79" s="83">
        <f t="shared" si="47"/>
        <v>0</v>
      </c>
      <c r="BT79" s="83">
        <f t="shared" si="48"/>
        <v>-23.256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143.59</v>
      </c>
      <c r="DA79" s="80">
        <f t="shared" si="57"/>
        <v>88.97</v>
      </c>
      <c r="DB79" s="80">
        <f t="shared" si="57"/>
        <v>0</v>
      </c>
      <c r="DC79" s="80">
        <f t="shared" si="57"/>
        <v>0</v>
      </c>
      <c r="DD79" s="80">
        <f t="shared" si="58"/>
        <v>232.56</v>
      </c>
      <c r="DF79" s="81">
        <f t="shared" si="59"/>
        <v>14.359</v>
      </c>
      <c r="DG79" s="81">
        <f t="shared" si="60"/>
        <v>8.8970000000000002</v>
      </c>
      <c r="DH79" s="81">
        <f t="shared" si="61"/>
        <v>0</v>
      </c>
      <c r="DI79" s="81">
        <f t="shared" si="62"/>
        <v>0</v>
      </c>
      <c r="DJ79" s="81">
        <f t="shared" si="63"/>
        <v>-23.256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-19.940999999999999</v>
      </c>
      <c r="G80" s="82">
        <v>-19.940999999999999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-12.356</v>
      </c>
      <c r="N80" s="82">
        <v>-12.356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19.940999999999999</v>
      </c>
      <c r="AF80" s="82">
        <v>12.356</v>
      </c>
      <c r="AG80" s="82">
        <v>0</v>
      </c>
      <c r="AH80" s="82">
        <v>0</v>
      </c>
      <c r="AI80" s="82">
        <v>32.296999999999997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19.940999999999999</v>
      </c>
      <c r="BQ80" s="83">
        <f t="shared" si="47"/>
        <v>12.356</v>
      </c>
      <c r="BR80" s="83">
        <f t="shared" si="47"/>
        <v>0</v>
      </c>
      <c r="BS80" s="83">
        <f t="shared" si="47"/>
        <v>0</v>
      </c>
      <c r="BT80" s="83">
        <f t="shared" si="48"/>
        <v>-32.296999999999997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199.41</v>
      </c>
      <c r="DA80" s="80">
        <f t="shared" si="57"/>
        <v>123.56</v>
      </c>
      <c r="DB80" s="80">
        <f t="shared" si="57"/>
        <v>0</v>
      </c>
      <c r="DC80" s="80">
        <f t="shared" si="57"/>
        <v>0</v>
      </c>
      <c r="DD80" s="80">
        <f t="shared" si="58"/>
        <v>322.97000000000003</v>
      </c>
      <c r="DF80" s="81">
        <f t="shared" si="59"/>
        <v>19.940999999999999</v>
      </c>
      <c r="DG80" s="81">
        <f t="shared" si="60"/>
        <v>12.356</v>
      </c>
      <c r="DH80" s="81">
        <f t="shared" si="61"/>
        <v>0</v>
      </c>
      <c r="DI80" s="81">
        <f t="shared" si="62"/>
        <v>0</v>
      </c>
      <c r="DJ80" s="81">
        <f t="shared" si="63"/>
        <v>-32.296999999999997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-24.099</v>
      </c>
      <c r="G81" s="82">
        <v>-24.099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-14.932</v>
      </c>
      <c r="N81" s="82">
        <v>-14.932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24.099</v>
      </c>
      <c r="AF81" s="82">
        <v>14.932</v>
      </c>
      <c r="AG81" s="82">
        <v>0</v>
      </c>
      <c r="AH81" s="82">
        <v>0</v>
      </c>
      <c r="AI81" s="82">
        <v>39.030999999999999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24.099</v>
      </c>
      <c r="BQ81" s="83">
        <f t="shared" si="47"/>
        <v>14.932</v>
      </c>
      <c r="BR81" s="83">
        <f t="shared" si="47"/>
        <v>0</v>
      </c>
      <c r="BS81" s="83">
        <f t="shared" si="47"/>
        <v>0</v>
      </c>
      <c r="BT81" s="83">
        <f t="shared" si="48"/>
        <v>-39.030999999999999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240.99</v>
      </c>
      <c r="DA81" s="80">
        <f t="shared" si="57"/>
        <v>149.32</v>
      </c>
      <c r="DB81" s="80">
        <f t="shared" si="57"/>
        <v>0</v>
      </c>
      <c r="DC81" s="80">
        <f t="shared" si="57"/>
        <v>0</v>
      </c>
      <c r="DD81" s="80">
        <f t="shared" si="58"/>
        <v>390.31</v>
      </c>
      <c r="DF81" s="81">
        <f t="shared" si="59"/>
        <v>24.099</v>
      </c>
      <c r="DG81" s="81">
        <f t="shared" si="60"/>
        <v>14.932</v>
      </c>
      <c r="DH81" s="81">
        <f t="shared" si="61"/>
        <v>0</v>
      </c>
      <c r="DI81" s="81">
        <f t="shared" si="62"/>
        <v>0</v>
      </c>
      <c r="DJ81" s="81">
        <f t="shared" si="63"/>
        <v>-39.030999999999999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-32.128999999999998</v>
      </c>
      <c r="G82" s="82">
        <v>-32.128999999999998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-19.907</v>
      </c>
      <c r="N82" s="82">
        <v>-19.907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32.128999999999998</v>
      </c>
      <c r="AF82" s="82">
        <v>19.907</v>
      </c>
      <c r="AG82" s="82">
        <v>0</v>
      </c>
      <c r="AH82" s="82">
        <v>0</v>
      </c>
      <c r="AI82" s="82">
        <v>52.036000000000001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32.128999999999998</v>
      </c>
      <c r="BQ82" s="83">
        <f t="shared" si="47"/>
        <v>19.907</v>
      </c>
      <c r="BR82" s="83">
        <f t="shared" si="47"/>
        <v>0</v>
      </c>
      <c r="BS82" s="83">
        <f t="shared" si="47"/>
        <v>0</v>
      </c>
      <c r="BT82" s="83">
        <f t="shared" si="48"/>
        <v>-52.036000000000001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321.28999999999996</v>
      </c>
      <c r="DA82" s="80">
        <f t="shared" si="57"/>
        <v>199.07</v>
      </c>
      <c r="DB82" s="80">
        <f t="shared" si="57"/>
        <v>0</v>
      </c>
      <c r="DC82" s="80">
        <f t="shared" si="57"/>
        <v>0</v>
      </c>
      <c r="DD82" s="80">
        <f t="shared" si="58"/>
        <v>520.3599999999999</v>
      </c>
      <c r="DF82" s="81">
        <f t="shared" si="59"/>
        <v>32.128999999999998</v>
      </c>
      <c r="DG82" s="81">
        <f t="shared" si="60"/>
        <v>19.907</v>
      </c>
      <c r="DH82" s="81">
        <f t="shared" si="61"/>
        <v>0</v>
      </c>
      <c r="DI82" s="81">
        <f t="shared" si="62"/>
        <v>0</v>
      </c>
      <c r="DJ82" s="81">
        <f t="shared" si="63"/>
        <v>-52.036000000000001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-38.530999999999999</v>
      </c>
      <c r="G83" s="82">
        <v>-38.530999999999999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-23.873000000000001</v>
      </c>
      <c r="N83" s="82">
        <v>-23.873000000000001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38.530999999999999</v>
      </c>
      <c r="AF83" s="82">
        <v>23.873000000000001</v>
      </c>
      <c r="AG83" s="82">
        <v>0</v>
      </c>
      <c r="AH83" s="82">
        <v>0</v>
      </c>
      <c r="AI83" s="82">
        <v>62.404000000000003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38.530999999999999</v>
      </c>
      <c r="BQ83" s="83">
        <f t="shared" si="47"/>
        <v>23.873000000000001</v>
      </c>
      <c r="BR83" s="83">
        <f t="shared" si="47"/>
        <v>0</v>
      </c>
      <c r="BS83" s="83">
        <f t="shared" si="47"/>
        <v>0</v>
      </c>
      <c r="BT83" s="83">
        <f t="shared" si="48"/>
        <v>-62.403999999999996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385.31</v>
      </c>
      <c r="DA83" s="80">
        <f t="shared" si="57"/>
        <v>238.73000000000002</v>
      </c>
      <c r="DB83" s="80">
        <f t="shared" si="57"/>
        <v>0</v>
      </c>
      <c r="DC83" s="80">
        <f t="shared" si="57"/>
        <v>0</v>
      </c>
      <c r="DD83" s="80">
        <f t="shared" si="58"/>
        <v>624.04</v>
      </c>
      <c r="DF83" s="81">
        <f t="shared" si="59"/>
        <v>38.530999999999999</v>
      </c>
      <c r="DG83" s="81">
        <f t="shared" si="60"/>
        <v>23.873000000000001</v>
      </c>
      <c r="DH83" s="81">
        <f t="shared" si="61"/>
        <v>0</v>
      </c>
      <c r="DI83" s="81">
        <f t="shared" si="62"/>
        <v>0</v>
      </c>
      <c r="DJ83" s="81">
        <f t="shared" si="63"/>
        <v>-62.403999999999996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-48.491999999999997</v>
      </c>
      <c r="G84" s="82">
        <v>-48.491999999999997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-30.045000000000002</v>
      </c>
      <c r="N84" s="82">
        <v>-30.045000000000002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48.491999999999997</v>
      </c>
      <c r="AF84" s="82">
        <v>30.045000000000002</v>
      </c>
      <c r="AG84" s="82">
        <v>0</v>
      </c>
      <c r="AH84" s="82">
        <v>0</v>
      </c>
      <c r="AI84" s="82">
        <v>78.537000000000006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48.491999999999997</v>
      </c>
      <c r="BQ84" s="83">
        <f t="shared" si="47"/>
        <v>30.045000000000002</v>
      </c>
      <c r="BR84" s="83">
        <f t="shared" si="47"/>
        <v>0</v>
      </c>
      <c r="BS84" s="83">
        <f t="shared" si="47"/>
        <v>0</v>
      </c>
      <c r="BT84" s="83">
        <f t="shared" si="48"/>
        <v>-78.537000000000006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484.91999999999996</v>
      </c>
      <c r="DA84" s="80">
        <f t="shared" si="57"/>
        <v>300.45000000000005</v>
      </c>
      <c r="DB84" s="80">
        <f t="shared" si="57"/>
        <v>0</v>
      </c>
      <c r="DC84" s="80">
        <f t="shared" si="57"/>
        <v>0</v>
      </c>
      <c r="DD84" s="80">
        <f t="shared" si="58"/>
        <v>785.37</v>
      </c>
      <c r="DF84" s="81">
        <f t="shared" si="59"/>
        <v>48.491999999999997</v>
      </c>
      <c r="DG84" s="81">
        <f t="shared" si="60"/>
        <v>30.045000000000002</v>
      </c>
      <c r="DH84" s="81">
        <f t="shared" si="61"/>
        <v>0</v>
      </c>
      <c r="DI84" s="81">
        <f t="shared" si="62"/>
        <v>0</v>
      </c>
      <c r="DJ84" s="81">
        <f t="shared" si="63"/>
        <v>-78.537000000000006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-63</v>
      </c>
      <c r="G85" s="82">
        <v>-63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-20</v>
      </c>
      <c r="N85" s="82">
        <v>-20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63</v>
      </c>
      <c r="AF85" s="82">
        <v>20</v>
      </c>
      <c r="AG85" s="82">
        <v>0</v>
      </c>
      <c r="AH85" s="82">
        <v>0</v>
      </c>
      <c r="AI85" s="82">
        <v>83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63</v>
      </c>
      <c r="BQ85" s="83">
        <f t="shared" si="47"/>
        <v>20</v>
      </c>
      <c r="BR85" s="83">
        <f t="shared" si="47"/>
        <v>0</v>
      </c>
      <c r="BS85" s="83">
        <f t="shared" si="47"/>
        <v>0</v>
      </c>
      <c r="BT85" s="83">
        <f t="shared" si="48"/>
        <v>-83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630</v>
      </c>
      <c r="DA85" s="80">
        <f t="shared" si="57"/>
        <v>200</v>
      </c>
      <c r="DB85" s="80">
        <f t="shared" si="57"/>
        <v>0</v>
      </c>
      <c r="DC85" s="80">
        <f t="shared" si="57"/>
        <v>0</v>
      </c>
      <c r="DD85" s="80">
        <f t="shared" si="58"/>
        <v>830</v>
      </c>
      <c r="DF85" s="81">
        <f t="shared" si="59"/>
        <v>63</v>
      </c>
      <c r="DG85" s="81">
        <f t="shared" si="60"/>
        <v>20</v>
      </c>
      <c r="DH85" s="81">
        <f t="shared" si="61"/>
        <v>0</v>
      </c>
      <c r="DI85" s="81">
        <f t="shared" si="62"/>
        <v>0</v>
      </c>
      <c r="DJ85" s="81">
        <f t="shared" si="63"/>
        <v>-83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-41</v>
      </c>
      <c r="G86" s="82">
        <v>-41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-5</v>
      </c>
      <c r="N86" s="82">
        <v>-5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41</v>
      </c>
      <c r="AF86" s="82">
        <v>5</v>
      </c>
      <c r="AG86" s="82">
        <v>0</v>
      </c>
      <c r="AH86" s="82">
        <v>0</v>
      </c>
      <c r="AI86" s="82">
        <v>46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41</v>
      </c>
      <c r="BQ86" s="83">
        <f t="shared" si="47"/>
        <v>5</v>
      </c>
      <c r="BR86" s="83">
        <f t="shared" si="47"/>
        <v>0</v>
      </c>
      <c r="BS86" s="83">
        <f t="shared" si="47"/>
        <v>0</v>
      </c>
      <c r="BT86" s="83">
        <f t="shared" si="48"/>
        <v>-46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410</v>
      </c>
      <c r="DA86" s="80">
        <f t="shared" si="57"/>
        <v>50</v>
      </c>
      <c r="DB86" s="80">
        <f t="shared" si="57"/>
        <v>0</v>
      </c>
      <c r="DC86" s="80">
        <f t="shared" si="57"/>
        <v>0</v>
      </c>
      <c r="DD86" s="80">
        <f t="shared" si="58"/>
        <v>460</v>
      </c>
      <c r="DF86" s="81">
        <f t="shared" si="59"/>
        <v>41</v>
      </c>
      <c r="DG86" s="81">
        <f t="shared" si="60"/>
        <v>5</v>
      </c>
      <c r="DH86" s="81">
        <f t="shared" si="61"/>
        <v>0</v>
      </c>
      <c r="DI86" s="81">
        <f t="shared" si="62"/>
        <v>0</v>
      </c>
      <c r="DJ86" s="81">
        <f t="shared" si="63"/>
        <v>-46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-22</v>
      </c>
      <c r="G87" s="82">
        <v>-22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22</v>
      </c>
      <c r="AF87" s="82">
        <v>0</v>
      </c>
      <c r="AG87" s="82">
        <v>0</v>
      </c>
      <c r="AH87" s="82">
        <v>0</v>
      </c>
      <c r="AI87" s="82">
        <v>22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22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-22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220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220</v>
      </c>
      <c r="DF87" s="81">
        <f t="shared" si="59"/>
        <v>22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-22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0</v>
      </c>
      <c r="G92" s="82">
        <v>0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0</v>
      </c>
      <c r="AF92" s="82">
        <v>0</v>
      </c>
      <c r="AG92" s="82">
        <v>0</v>
      </c>
      <c r="AH92" s="82">
        <v>0</v>
      </c>
      <c r="AI92" s="82">
        <v>0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0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0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0</v>
      </c>
      <c r="DF92" s="81">
        <f t="shared" si="59"/>
        <v>0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0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0</v>
      </c>
      <c r="G93" s="82">
        <v>0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0</v>
      </c>
      <c r="N93" s="82">
        <v>0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0</v>
      </c>
      <c r="AF93" s="82">
        <v>0</v>
      </c>
      <c r="AG93" s="82">
        <v>0</v>
      </c>
      <c r="AH93" s="82">
        <v>0</v>
      </c>
      <c r="AI93" s="82">
        <v>0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0</v>
      </c>
      <c r="BQ93" s="83">
        <f t="shared" si="47"/>
        <v>0</v>
      </c>
      <c r="BR93" s="83">
        <f t="shared" si="47"/>
        <v>0</v>
      </c>
      <c r="BS93" s="83">
        <f t="shared" si="47"/>
        <v>0</v>
      </c>
      <c r="BT93" s="83">
        <f t="shared" si="48"/>
        <v>0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0</v>
      </c>
      <c r="DA93" s="80">
        <f t="shared" si="57"/>
        <v>0</v>
      </c>
      <c r="DB93" s="80">
        <f t="shared" si="57"/>
        <v>0</v>
      </c>
      <c r="DC93" s="80">
        <f t="shared" si="57"/>
        <v>0</v>
      </c>
      <c r="DD93" s="80">
        <f t="shared" si="58"/>
        <v>0</v>
      </c>
      <c r="DF93" s="81">
        <f t="shared" si="59"/>
        <v>0</v>
      </c>
      <c r="DG93" s="81">
        <f t="shared" si="60"/>
        <v>0</v>
      </c>
      <c r="DH93" s="81">
        <f t="shared" si="61"/>
        <v>0</v>
      </c>
      <c r="DI93" s="81">
        <f t="shared" si="62"/>
        <v>0</v>
      </c>
      <c r="DJ93" s="81">
        <f t="shared" si="63"/>
        <v>0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0</v>
      </c>
      <c r="G94" s="82">
        <v>0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0</v>
      </c>
      <c r="N94" s="82">
        <v>0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0</v>
      </c>
      <c r="AF94" s="82">
        <v>0</v>
      </c>
      <c r="AG94" s="82">
        <v>0</v>
      </c>
      <c r="AH94" s="82">
        <v>0</v>
      </c>
      <c r="AI94" s="82">
        <v>0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0</v>
      </c>
      <c r="BQ94" s="83">
        <f t="shared" si="47"/>
        <v>0</v>
      </c>
      <c r="BR94" s="83">
        <f t="shared" si="47"/>
        <v>0</v>
      </c>
      <c r="BS94" s="83">
        <f t="shared" si="47"/>
        <v>0</v>
      </c>
      <c r="BT94" s="83">
        <f t="shared" si="48"/>
        <v>0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0</v>
      </c>
      <c r="DA94" s="80">
        <f t="shared" si="57"/>
        <v>0</v>
      </c>
      <c r="DB94" s="80">
        <f t="shared" si="57"/>
        <v>0</v>
      </c>
      <c r="DC94" s="80">
        <f t="shared" si="57"/>
        <v>0</v>
      </c>
      <c r="DD94" s="80">
        <f t="shared" si="58"/>
        <v>0</v>
      </c>
      <c r="DF94" s="81">
        <f t="shared" si="59"/>
        <v>0</v>
      </c>
      <c r="DG94" s="81">
        <f t="shared" si="60"/>
        <v>0</v>
      </c>
      <c r="DH94" s="81">
        <f t="shared" si="61"/>
        <v>0</v>
      </c>
      <c r="DI94" s="81">
        <f t="shared" si="62"/>
        <v>0</v>
      </c>
      <c r="DJ94" s="81">
        <f t="shared" si="63"/>
        <v>0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0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0.18520449999999997</v>
      </c>
      <c r="BQ99" s="87">
        <f t="shared" ref="BQ99:BT99" si="68">SUM(BQ3:BQ98)/4000</f>
        <v>0.113077</v>
      </c>
      <c r="BR99" s="87">
        <f t="shared" si="68"/>
        <v>0</v>
      </c>
      <c r="BS99" s="87">
        <f t="shared" si="68"/>
        <v>0</v>
      </c>
      <c r="BT99" s="87">
        <f t="shared" si="68"/>
        <v>-0.29828149999999998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0.18520449999999999</v>
      </c>
      <c r="DA99" s="89">
        <f t="shared" ref="DA99:DD99" si="73">SUM(DA3:DA98)/40000</f>
        <v>0.11307699999999997</v>
      </c>
      <c r="DB99" s="89">
        <f t="shared" si="73"/>
        <v>0</v>
      </c>
      <c r="DC99" s="89">
        <f t="shared" si="73"/>
        <v>0</v>
      </c>
      <c r="DD99" s="89">
        <f t="shared" si="73"/>
        <v>0.29828150000000009</v>
      </c>
      <c r="DE99" s="86"/>
      <c r="DF99" s="81">
        <f t="shared" si="59"/>
        <v>0.18520449999999997</v>
      </c>
      <c r="DG99" s="81">
        <f t="shared" si="60"/>
        <v>0.113077</v>
      </c>
      <c r="DH99" s="81">
        <f t="shared" si="61"/>
        <v>0</v>
      </c>
      <c r="DI99" s="81">
        <f t="shared" si="62"/>
        <v>0</v>
      </c>
      <c r="DJ99" s="81">
        <f t="shared" si="63"/>
        <v>-0.29828149999999998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146</v>
      </c>
      <c r="D101" s="90" t="s">
        <v>147</v>
      </c>
      <c r="E101" s="90" t="s">
        <v>148</v>
      </c>
      <c r="F101" s="90" t="s">
        <v>149</v>
      </c>
      <c r="G101" s="90" t="s">
        <v>142</v>
      </c>
      <c r="I101" s="90" t="s">
        <v>44</v>
      </c>
      <c r="J101" s="90" t="s">
        <v>145</v>
      </c>
      <c r="K101" s="90" t="s">
        <v>147</v>
      </c>
      <c r="L101" s="90" t="s">
        <v>148</v>
      </c>
      <c r="M101" s="90" t="s">
        <v>149</v>
      </c>
      <c r="N101" s="90" t="s">
        <v>142</v>
      </c>
      <c r="P101" s="90" t="s">
        <v>44</v>
      </c>
      <c r="Q101" s="90" t="s">
        <v>145</v>
      </c>
      <c r="R101" s="90" t="s">
        <v>146</v>
      </c>
      <c r="S101" s="90" t="s">
        <v>148</v>
      </c>
      <c r="T101" s="90" t="s">
        <v>149</v>
      </c>
      <c r="U101" s="90" t="s">
        <v>142</v>
      </c>
      <c r="W101" s="90" t="s">
        <v>44</v>
      </c>
      <c r="X101" s="90" t="s">
        <v>145</v>
      </c>
      <c r="Y101" s="90" t="s">
        <v>146</v>
      </c>
      <c r="Z101" s="90" t="s">
        <v>147</v>
      </c>
      <c r="AA101" s="90" t="s">
        <v>149</v>
      </c>
      <c r="AB101" s="90" t="s">
        <v>142</v>
      </c>
      <c r="AD101" s="90" t="s">
        <v>44</v>
      </c>
      <c r="AE101" s="90" t="s">
        <v>145</v>
      </c>
      <c r="AF101" s="90" t="s">
        <v>146</v>
      </c>
      <c r="AG101" s="90" t="s">
        <v>147</v>
      </c>
      <c r="AH101" s="90" t="s">
        <v>148</v>
      </c>
      <c r="AI101" s="90" t="s">
        <v>142</v>
      </c>
      <c r="AJ101" s="90" t="s">
        <v>307</v>
      </c>
      <c r="AK101" s="90" t="s">
        <v>308</v>
      </c>
      <c r="AL101" s="90" t="s">
        <v>145</v>
      </c>
      <c r="AM101" s="91" t="s">
        <v>44</v>
      </c>
      <c r="AN101" s="91" t="s">
        <v>146</v>
      </c>
      <c r="AO101" s="91" t="s">
        <v>147</v>
      </c>
      <c r="AP101" s="91" t="s">
        <v>148</v>
      </c>
      <c r="AQ101" s="91" t="s">
        <v>149</v>
      </c>
      <c r="AR101" s="91" t="s">
        <v>142</v>
      </c>
      <c r="AS101" s="91" t="s">
        <v>146</v>
      </c>
      <c r="AT101" s="91" t="s">
        <v>44</v>
      </c>
      <c r="AU101" s="91" t="s">
        <v>145</v>
      </c>
      <c r="AV101" s="91" t="s">
        <v>147</v>
      </c>
      <c r="AW101" s="91" t="s">
        <v>148</v>
      </c>
      <c r="AX101" s="91" t="s">
        <v>149</v>
      </c>
      <c r="AY101" s="91" t="s">
        <v>142</v>
      </c>
      <c r="AZ101" s="91" t="s">
        <v>147</v>
      </c>
      <c r="BA101" s="91" t="s">
        <v>44</v>
      </c>
      <c r="BB101" s="91" t="s">
        <v>145</v>
      </c>
      <c r="BC101" s="91" t="s">
        <v>146</v>
      </c>
      <c r="BD101" s="91" t="s">
        <v>148</v>
      </c>
      <c r="BE101" s="91" t="s">
        <v>149</v>
      </c>
      <c r="BF101" s="91" t="s">
        <v>142</v>
      </c>
      <c r="BG101" s="91" t="s">
        <v>148</v>
      </c>
      <c r="BH101" s="91" t="s">
        <v>44</v>
      </c>
      <c r="BI101" s="91" t="s">
        <v>145</v>
      </c>
      <c r="BJ101" s="91" t="s">
        <v>146</v>
      </c>
      <c r="BK101" s="91" t="s">
        <v>147</v>
      </c>
      <c r="BL101" s="91" t="s">
        <v>149</v>
      </c>
      <c r="BM101" s="91" t="s">
        <v>142</v>
      </c>
      <c r="BN101" s="91" t="s">
        <v>149</v>
      </c>
      <c r="BO101" s="91" t="s">
        <v>44</v>
      </c>
      <c r="BP101" s="91" t="s">
        <v>145</v>
      </c>
      <c r="BQ101" s="91" t="s">
        <v>146</v>
      </c>
      <c r="BR101" s="91" t="s">
        <v>147</v>
      </c>
      <c r="BS101" s="91" t="s">
        <v>148</v>
      </c>
      <c r="BT101" s="91" t="s">
        <v>142</v>
      </c>
      <c r="BV101" s="92" t="s">
        <v>145</v>
      </c>
      <c r="BW101" s="92" t="s">
        <v>44</v>
      </c>
      <c r="BX101" s="92" t="s">
        <v>146</v>
      </c>
      <c r="BY101" s="92" t="s">
        <v>147</v>
      </c>
      <c r="BZ101" s="92" t="s">
        <v>148</v>
      </c>
      <c r="CA101" s="92" t="s">
        <v>149</v>
      </c>
      <c r="CB101" s="92" t="s">
        <v>142</v>
      </c>
      <c r="CC101" s="92" t="s">
        <v>146</v>
      </c>
      <c r="CD101" s="92" t="s">
        <v>44</v>
      </c>
      <c r="CE101" s="92" t="s">
        <v>145</v>
      </c>
      <c r="CF101" s="92" t="s">
        <v>147</v>
      </c>
      <c r="CG101" s="92" t="s">
        <v>148</v>
      </c>
      <c r="CH101" s="92" t="s">
        <v>149</v>
      </c>
      <c r="CI101" s="92" t="s">
        <v>142</v>
      </c>
      <c r="CJ101" s="92" t="s">
        <v>147</v>
      </c>
      <c r="CK101" s="92" t="s">
        <v>44</v>
      </c>
      <c r="CL101" s="92" t="s">
        <v>145</v>
      </c>
      <c r="CM101" s="92" t="s">
        <v>146</v>
      </c>
      <c r="CN101" s="92" t="s">
        <v>148</v>
      </c>
      <c r="CO101" s="92" t="s">
        <v>149</v>
      </c>
      <c r="CP101" s="92" t="s">
        <v>142</v>
      </c>
      <c r="CQ101" s="92" t="s">
        <v>148</v>
      </c>
      <c r="CR101" s="92" t="s">
        <v>44</v>
      </c>
      <c r="CS101" s="92" t="s">
        <v>145</v>
      </c>
      <c r="CT101" s="92" t="s">
        <v>146</v>
      </c>
      <c r="CU101" s="92" t="s">
        <v>147</v>
      </c>
      <c r="CV101" s="92" t="s">
        <v>149</v>
      </c>
      <c r="CW101" s="92" t="s">
        <v>142</v>
      </c>
      <c r="CX101" s="92" t="s">
        <v>149</v>
      </c>
      <c r="CY101" s="92" t="s">
        <v>44</v>
      </c>
      <c r="CZ101" s="92" t="s">
        <v>145</v>
      </c>
      <c r="DA101" s="92" t="s">
        <v>146</v>
      </c>
      <c r="DB101" s="92" t="s">
        <v>147</v>
      </c>
      <c r="DC101" s="92" t="s">
        <v>148</v>
      </c>
      <c r="DD101" s="92" t="s">
        <v>142</v>
      </c>
      <c r="DF101" s="90" t="s">
        <v>145</v>
      </c>
      <c r="DG101" s="90" t="s">
        <v>146</v>
      </c>
      <c r="DH101" s="90" t="s">
        <v>147</v>
      </c>
      <c r="DI101" s="90" t="s">
        <v>148</v>
      </c>
      <c r="DJ101" s="90" t="s">
        <v>149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69" t="s">
        <v>477</v>
      </c>
      <c r="C1" s="174">
        <f ca="1">INDIRECT("Allocation!B" &amp; $V$6)</f>
        <v>74.599999999999994</v>
      </c>
      <c r="D1" s="174">
        <f ca="1">INDIRECT("Allocation!C" &amp; $V$6)</f>
        <v>24.030000000000005</v>
      </c>
      <c r="E1" s="174">
        <f ca="1">INDIRECT("Allocation!D" &amp; $V$6)</f>
        <v>1.37</v>
      </c>
      <c r="F1" s="174">
        <f ca="1">INDIRECT("Allocation!E" &amp; $V$6)</f>
        <v>0</v>
      </c>
      <c r="G1" s="169" t="s">
        <v>482</v>
      </c>
      <c r="H1" s="169" t="s">
        <v>478</v>
      </c>
      <c r="I1" s="235" t="s">
        <v>325</v>
      </c>
      <c r="J1" s="236"/>
      <c r="K1" s="236"/>
      <c r="L1" s="236"/>
      <c r="M1" s="237"/>
      <c r="N1" s="236" t="s">
        <v>479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0" t="s">
        <v>145</v>
      </c>
      <c r="D2" s="69" t="s">
        <v>146</v>
      </c>
      <c r="E2" s="69" t="s">
        <v>149</v>
      </c>
      <c r="F2" s="70" t="s">
        <v>148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145</v>
      </c>
      <c r="J2" s="69" t="s">
        <v>146</v>
      </c>
      <c r="K2" s="69" t="s">
        <v>149</v>
      </c>
      <c r="L2" s="69" t="s">
        <v>148</v>
      </c>
      <c r="M2" s="70" t="s">
        <v>142</v>
      </c>
      <c r="N2" s="170" t="s">
        <v>145</v>
      </c>
      <c r="O2" s="69" t="s">
        <v>146</v>
      </c>
      <c r="P2" s="69" t="s">
        <v>149</v>
      </c>
      <c r="Q2" s="69" t="s">
        <v>148</v>
      </c>
      <c r="R2" s="70" t="s">
        <v>142</v>
      </c>
      <c r="V2" s="169" t="s">
        <v>483</v>
      </c>
      <c r="W2" s="58"/>
      <c r="X2" s="46">
        <v>2</v>
      </c>
    </row>
    <row r="3" spans="1:24" ht="15.75" thickBot="1">
      <c r="A3" s="60" t="s">
        <v>45</v>
      </c>
      <c r="B3" s="175">
        <f ca="1">INDIRECT("Entt_ISGS!" &amp; $V$3 &amp; X3)</f>
        <v>341.56456300000002</v>
      </c>
      <c r="C3" s="176">
        <f ca="1">$B3*C$1/100</f>
        <v>254.80716399799999</v>
      </c>
      <c r="D3" s="177">
        <f t="shared" ref="D3:F18" ca="1" si="0">$B3*D$1/100</f>
        <v>82.077964488900022</v>
      </c>
      <c r="E3" s="177">
        <f t="shared" ca="1" si="0"/>
        <v>4.6794345131000004</v>
      </c>
      <c r="F3" s="178">
        <f t="shared" ca="1" si="0"/>
        <v>0</v>
      </c>
      <c r="G3" s="175">
        <f t="shared" ref="G3:G66" ca="1" si="1">INDIRECT("ISGS_exbus!" &amp; $V$3 &amp; X3)</f>
        <v>181</v>
      </c>
      <c r="H3" s="175">
        <f t="shared" ref="H3:H66" ca="1" si="2">INDIRECT("ISGS_Delhi_pp!" &amp; $V$3 &amp; X3)</f>
        <v>174.50210000000001</v>
      </c>
      <c r="I3" s="179">
        <f ca="1">INDIRECT("BRPL_EOD!" &amp; $V$3 &amp; X3)</f>
        <v>134.97</v>
      </c>
      <c r="J3" s="177">
        <f ca="1">INDIRECT("BYPL_EOD!" &amp; $V$3 &amp; X3)</f>
        <v>38.56</v>
      </c>
      <c r="K3" s="177">
        <f ca="1">INDIRECT("TPDDL_EOD!" &amp; $V$3 &amp; X3)</f>
        <v>0.96</v>
      </c>
      <c r="L3" s="177">
        <f ca="1">INDIRECT("NDMC_EOD!" &amp; $V$3 &amp; X3)</f>
        <v>0</v>
      </c>
      <c r="M3" s="178">
        <f ca="1">SUM(I3:L3)</f>
        <v>174.49</v>
      </c>
      <c r="N3" s="176">
        <f ca="1">INDIRECT("BRPL_ISGS_exbus!" &amp; $V$3 &amp; X3)</f>
        <v>140.00555905782565</v>
      </c>
      <c r="O3" s="177">
        <f ca="1">INDIRECT("BYPL_ISGS_exbus!" &amp; $V$3 &amp; X3)</f>
        <v>39.998624563012214</v>
      </c>
      <c r="P3" s="177">
        <f ca="1">INDIRECT("TPDDL_ISGS_exbus!" &amp; $V$3 &amp; X3)</f>
        <v>0.99581637916212951</v>
      </c>
      <c r="Q3" s="177">
        <f ca="1">INDIRECT("NDMC_ISGS_exbus!" &amp; $V$3 &amp; X3)</f>
        <v>0</v>
      </c>
      <c r="R3" s="178">
        <f ca="1">SUM(N3:Q3)</f>
        <v>181</v>
      </c>
      <c r="U3" s="173"/>
      <c r="V3" s="62" t="s">
        <v>480</v>
      </c>
      <c r="W3" s="58" t="s">
        <v>481</v>
      </c>
      <c r="X3" s="46">
        <v>3</v>
      </c>
    </row>
    <row r="4" spans="1:24">
      <c r="A4" s="61" t="s">
        <v>46</v>
      </c>
      <c r="B4" s="175">
        <f t="shared" ref="B4:B67" ca="1" si="3">INDIRECT("Entt_ISGS!" &amp; $V$3 &amp; X4)</f>
        <v>341.56456300000002</v>
      </c>
      <c r="C4" s="180">
        <f t="shared" ref="C4:F35" ca="1" si="4">$B4*C$1/100</f>
        <v>254.80716399799999</v>
      </c>
      <c r="D4" s="181">
        <f t="shared" ca="1" si="0"/>
        <v>82.077964488900022</v>
      </c>
      <c r="E4" s="181">
        <f t="shared" ca="1" si="0"/>
        <v>4.6794345131000004</v>
      </c>
      <c r="F4" s="182">
        <f t="shared" ca="1" si="0"/>
        <v>0</v>
      </c>
      <c r="G4" s="183">
        <f t="shared" ca="1" si="1"/>
        <v>181</v>
      </c>
      <c r="H4" s="183">
        <f t="shared" ca="1" si="2"/>
        <v>174.50210000000001</v>
      </c>
      <c r="I4" s="184">
        <f t="shared" ref="I4:I67" ca="1" si="5">INDIRECT("BRPL_EOD!" &amp; $V$3 &amp; X4)</f>
        <v>134.97</v>
      </c>
      <c r="J4" s="181">
        <f t="shared" ref="J4:J67" ca="1" si="6">INDIRECT("BYPL_EOD!" &amp; $V$3 &amp; X4)</f>
        <v>38.56</v>
      </c>
      <c r="K4" s="181">
        <f t="shared" ref="K4:K67" ca="1" si="7">INDIRECT("TPDDL_EOD!" &amp; $V$3 &amp; X4)</f>
        <v>0.96</v>
      </c>
      <c r="L4" s="181">
        <f t="shared" ref="L4:L67" ca="1" si="8">INDIRECT("NDMC_EOD!" &amp; $V$3 &amp; X4)</f>
        <v>0</v>
      </c>
      <c r="M4" s="182">
        <f t="shared" ref="M4:M67" ca="1" si="9">SUM(I4:L4)</f>
        <v>174.49</v>
      </c>
      <c r="N4" s="180">
        <f t="shared" ref="N4:N67" ca="1" si="10">INDIRECT("BRPL_ISGS_exbus!" &amp; $V$3 &amp; X4)</f>
        <v>140.00555905782565</v>
      </c>
      <c r="O4" s="181">
        <f t="shared" ref="O4:O67" ca="1" si="11">INDIRECT("BYPL_ISGS_exbus!" &amp; $V$3 &amp; X4)</f>
        <v>39.998624563012214</v>
      </c>
      <c r="P4" s="181">
        <f t="shared" ref="P4:P67" ca="1" si="12">INDIRECT("TPDDL_ISGS_exbus!" &amp; $V$3 &amp; X4)</f>
        <v>0.99581637916212951</v>
      </c>
      <c r="Q4" s="181">
        <f t="shared" ref="Q4:Q67" ca="1" si="13">INDIRECT("NDMC_ISGS_exbus!" &amp; $V$3 &amp; X4)</f>
        <v>0</v>
      </c>
      <c r="R4" s="182">
        <f t="shared" ref="R4:R67" ca="1" si="14">SUM(N4:Q4)</f>
        <v>181</v>
      </c>
      <c r="W4" s="46"/>
      <c r="X4" s="46">
        <v>4</v>
      </c>
    </row>
    <row r="5" spans="1:24">
      <c r="A5" s="61" t="s">
        <v>47</v>
      </c>
      <c r="B5" s="175">
        <f t="shared" ca="1" si="3"/>
        <v>341.56456300000002</v>
      </c>
      <c r="C5" s="180">
        <f t="shared" ca="1" si="4"/>
        <v>254.80716399799999</v>
      </c>
      <c r="D5" s="181">
        <f t="shared" ca="1" si="0"/>
        <v>82.077964488900022</v>
      </c>
      <c r="E5" s="181">
        <f t="shared" ca="1" si="0"/>
        <v>4.6794345131000004</v>
      </c>
      <c r="F5" s="182">
        <f t="shared" ca="1" si="0"/>
        <v>0</v>
      </c>
      <c r="G5" s="183">
        <f t="shared" ca="1" si="1"/>
        <v>181</v>
      </c>
      <c r="H5" s="183">
        <f t="shared" ca="1" si="2"/>
        <v>174.50210000000001</v>
      </c>
      <c r="I5" s="184">
        <f t="shared" ca="1" si="5"/>
        <v>134.97</v>
      </c>
      <c r="J5" s="181">
        <f t="shared" ca="1" si="6"/>
        <v>38.56</v>
      </c>
      <c r="K5" s="181">
        <f t="shared" ca="1" si="7"/>
        <v>0.96</v>
      </c>
      <c r="L5" s="181">
        <f t="shared" ca="1" si="8"/>
        <v>0</v>
      </c>
      <c r="M5" s="182">
        <f t="shared" ca="1" si="9"/>
        <v>174.49</v>
      </c>
      <c r="N5" s="180">
        <f t="shared" ca="1" si="10"/>
        <v>140.00555905782565</v>
      </c>
      <c r="O5" s="181">
        <f t="shared" ca="1" si="11"/>
        <v>39.998624563012214</v>
      </c>
      <c r="P5" s="181">
        <f t="shared" ca="1" si="12"/>
        <v>0.99581637916212951</v>
      </c>
      <c r="Q5" s="181">
        <f t="shared" ca="1" si="13"/>
        <v>0</v>
      </c>
      <c r="R5" s="182">
        <f t="shared" ca="1" si="14"/>
        <v>181</v>
      </c>
      <c r="V5" s="46" t="s">
        <v>484</v>
      </c>
      <c r="W5" s="46"/>
      <c r="X5" s="46">
        <v>5</v>
      </c>
    </row>
    <row r="6" spans="1:24">
      <c r="A6" s="61" t="s">
        <v>48</v>
      </c>
      <c r="B6" s="175">
        <f t="shared" ca="1" si="3"/>
        <v>341.56456300000002</v>
      </c>
      <c r="C6" s="180">
        <f t="shared" ca="1" si="4"/>
        <v>254.80716399799999</v>
      </c>
      <c r="D6" s="181">
        <f t="shared" ca="1" si="0"/>
        <v>82.077964488900022</v>
      </c>
      <c r="E6" s="181">
        <f t="shared" ca="1" si="0"/>
        <v>4.6794345131000004</v>
      </c>
      <c r="F6" s="182">
        <f t="shared" ca="1" si="0"/>
        <v>0</v>
      </c>
      <c r="G6" s="183">
        <f t="shared" ca="1" si="1"/>
        <v>181</v>
      </c>
      <c r="H6" s="183">
        <f t="shared" ca="1" si="2"/>
        <v>174.50210000000001</v>
      </c>
      <c r="I6" s="184">
        <f t="shared" ca="1" si="5"/>
        <v>134.97</v>
      </c>
      <c r="J6" s="181">
        <f t="shared" ca="1" si="6"/>
        <v>38.56</v>
      </c>
      <c r="K6" s="181">
        <f t="shared" ca="1" si="7"/>
        <v>0.96</v>
      </c>
      <c r="L6" s="181">
        <f t="shared" ca="1" si="8"/>
        <v>0</v>
      </c>
      <c r="M6" s="182">
        <f t="shared" ca="1" si="9"/>
        <v>174.49</v>
      </c>
      <c r="N6" s="180">
        <f t="shared" ca="1" si="10"/>
        <v>140.00555905782565</v>
      </c>
      <c r="O6" s="181">
        <f t="shared" ca="1" si="11"/>
        <v>39.998624563012214</v>
      </c>
      <c r="P6" s="181">
        <f t="shared" ca="1" si="12"/>
        <v>0.99581637916212951</v>
      </c>
      <c r="Q6" s="181">
        <f t="shared" ca="1" si="13"/>
        <v>0</v>
      </c>
      <c r="R6" s="182">
        <f t="shared" ca="1" si="14"/>
        <v>181</v>
      </c>
      <c r="V6" s="46">
        <v>11</v>
      </c>
      <c r="W6" s="46"/>
      <c r="X6" s="46">
        <v>6</v>
      </c>
    </row>
    <row r="7" spans="1:24">
      <c r="A7" s="61" t="s">
        <v>49</v>
      </c>
      <c r="B7" s="175">
        <f t="shared" ca="1" si="3"/>
        <v>341.56456300000002</v>
      </c>
      <c r="C7" s="180">
        <f t="shared" ca="1" si="4"/>
        <v>254.80716399799999</v>
      </c>
      <c r="D7" s="181">
        <f t="shared" ca="1" si="0"/>
        <v>82.077964488900022</v>
      </c>
      <c r="E7" s="181">
        <f t="shared" ca="1" si="0"/>
        <v>4.6794345131000004</v>
      </c>
      <c r="F7" s="182">
        <f t="shared" ca="1" si="0"/>
        <v>0</v>
      </c>
      <c r="G7" s="183">
        <f t="shared" ca="1" si="1"/>
        <v>186</v>
      </c>
      <c r="H7" s="183">
        <f t="shared" ca="1" si="2"/>
        <v>179.32259999999999</v>
      </c>
      <c r="I7" s="184">
        <f t="shared" ca="1" si="5"/>
        <v>134.97</v>
      </c>
      <c r="J7" s="181">
        <f t="shared" ca="1" si="6"/>
        <v>43.38</v>
      </c>
      <c r="K7" s="181">
        <f t="shared" ca="1" si="7"/>
        <v>0.96</v>
      </c>
      <c r="L7" s="181">
        <f t="shared" ca="1" si="8"/>
        <v>0</v>
      </c>
      <c r="M7" s="182">
        <f t="shared" ca="1" si="9"/>
        <v>179.31</v>
      </c>
      <c r="N7" s="180">
        <f t="shared" ca="1" si="10"/>
        <v>140.00568847247783</v>
      </c>
      <c r="O7" s="181">
        <f t="shared" ca="1" si="11"/>
        <v>44.998494227873522</v>
      </c>
      <c r="P7" s="181">
        <f t="shared" ca="1" si="12"/>
        <v>0.99581729964865318</v>
      </c>
      <c r="Q7" s="181">
        <f t="shared" ca="1" si="13"/>
        <v>0</v>
      </c>
      <c r="R7" s="182">
        <f t="shared" ca="1" si="14"/>
        <v>186</v>
      </c>
      <c r="W7" s="46"/>
      <c r="X7" s="46">
        <v>7</v>
      </c>
    </row>
    <row r="8" spans="1:24">
      <c r="A8" s="61" t="s">
        <v>50</v>
      </c>
      <c r="B8" s="175">
        <f t="shared" ca="1" si="3"/>
        <v>341.56456300000002</v>
      </c>
      <c r="C8" s="180">
        <f t="shared" ca="1" si="4"/>
        <v>254.80716399799999</v>
      </c>
      <c r="D8" s="181">
        <f t="shared" ca="1" si="0"/>
        <v>82.077964488900022</v>
      </c>
      <c r="E8" s="181">
        <f t="shared" ca="1" si="0"/>
        <v>4.6794345131000004</v>
      </c>
      <c r="F8" s="182">
        <f t="shared" ca="1" si="0"/>
        <v>0</v>
      </c>
      <c r="G8" s="183">
        <f t="shared" ca="1" si="1"/>
        <v>186</v>
      </c>
      <c r="H8" s="183">
        <f t="shared" ca="1" si="2"/>
        <v>179.32259999999999</v>
      </c>
      <c r="I8" s="184">
        <f t="shared" ca="1" si="5"/>
        <v>134.97</v>
      </c>
      <c r="J8" s="181">
        <f t="shared" ca="1" si="6"/>
        <v>43.38</v>
      </c>
      <c r="K8" s="181">
        <f t="shared" ca="1" si="7"/>
        <v>0.96</v>
      </c>
      <c r="L8" s="181">
        <f t="shared" ca="1" si="8"/>
        <v>0</v>
      </c>
      <c r="M8" s="182">
        <f t="shared" ca="1" si="9"/>
        <v>179.31</v>
      </c>
      <c r="N8" s="180">
        <f t="shared" ca="1" si="10"/>
        <v>140.00568847247783</v>
      </c>
      <c r="O8" s="181">
        <f t="shared" ca="1" si="11"/>
        <v>44.998494227873522</v>
      </c>
      <c r="P8" s="181">
        <f t="shared" ca="1" si="12"/>
        <v>0.99581729964865318</v>
      </c>
      <c r="Q8" s="181">
        <f t="shared" ca="1" si="13"/>
        <v>0</v>
      </c>
      <c r="R8" s="182">
        <f t="shared" ca="1" si="14"/>
        <v>186</v>
      </c>
      <c r="W8" s="46"/>
      <c r="X8" s="46">
        <v>8</v>
      </c>
    </row>
    <row r="9" spans="1:24">
      <c r="A9" s="61" t="s">
        <v>51</v>
      </c>
      <c r="B9" s="175">
        <f t="shared" ca="1" si="3"/>
        <v>341.56456300000002</v>
      </c>
      <c r="C9" s="180">
        <f t="shared" ca="1" si="4"/>
        <v>254.80716399799999</v>
      </c>
      <c r="D9" s="181">
        <f t="shared" ca="1" si="0"/>
        <v>82.077964488900022</v>
      </c>
      <c r="E9" s="181">
        <f t="shared" ca="1" si="0"/>
        <v>4.6794345131000004</v>
      </c>
      <c r="F9" s="182">
        <f t="shared" ca="1" si="0"/>
        <v>0</v>
      </c>
      <c r="G9" s="183">
        <f t="shared" ca="1" si="1"/>
        <v>186</v>
      </c>
      <c r="H9" s="183">
        <f t="shared" ca="1" si="2"/>
        <v>179.32259999999999</v>
      </c>
      <c r="I9" s="184">
        <f t="shared" ca="1" si="5"/>
        <v>134.97</v>
      </c>
      <c r="J9" s="181">
        <f t="shared" ca="1" si="6"/>
        <v>43.38</v>
      </c>
      <c r="K9" s="181">
        <f t="shared" ca="1" si="7"/>
        <v>0.96</v>
      </c>
      <c r="L9" s="181">
        <f t="shared" ca="1" si="8"/>
        <v>0</v>
      </c>
      <c r="M9" s="182">
        <f t="shared" ca="1" si="9"/>
        <v>179.31</v>
      </c>
      <c r="N9" s="180">
        <f t="shared" ca="1" si="10"/>
        <v>140.00568847247783</v>
      </c>
      <c r="O9" s="181">
        <f t="shared" ca="1" si="11"/>
        <v>44.998494227873522</v>
      </c>
      <c r="P9" s="181">
        <f t="shared" ca="1" si="12"/>
        <v>0.99581729964865318</v>
      </c>
      <c r="Q9" s="181">
        <f t="shared" ca="1" si="13"/>
        <v>0</v>
      </c>
      <c r="R9" s="182">
        <f t="shared" ca="1" si="14"/>
        <v>186</v>
      </c>
      <c r="W9" s="46"/>
      <c r="X9" s="46">
        <v>9</v>
      </c>
    </row>
    <row r="10" spans="1:24">
      <c r="A10" s="61" t="s">
        <v>52</v>
      </c>
      <c r="B10" s="175">
        <f t="shared" ca="1" si="3"/>
        <v>341.56456300000002</v>
      </c>
      <c r="C10" s="180">
        <f t="shared" ca="1" si="4"/>
        <v>254.80716399799999</v>
      </c>
      <c r="D10" s="181">
        <f t="shared" ca="1" si="0"/>
        <v>82.077964488900022</v>
      </c>
      <c r="E10" s="181">
        <f t="shared" ca="1" si="0"/>
        <v>4.6794345131000004</v>
      </c>
      <c r="F10" s="182">
        <f t="shared" ca="1" si="0"/>
        <v>0</v>
      </c>
      <c r="G10" s="183">
        <f t="shared" ca="1" si="1"/>
        <v>186</v>
      </c>
      <c r="H10" s="183">
        <f t="shared" ca="1" si="2"/>
        <v>179.32259999999999</v>
      </c>
      <c r="I10" s="184">
        <f t="shared" ca="1" si="5"/>
        <v>134.97</v>
      </c>
      <c r="J10" s="181">
        <f t="shared" ca="1" si="6"/>
        <v>43.38</v>
      </c>
      <c r="K10" s="181">
        <f t="shared" ca="1" si="7"/>
        <v>0.96</v>
      </c>
      <c r="L10" s="181">
        <f t="shared" ca="1" si="8"/>
        <v>0</v>
      </c>
      <c r="M10" s="182">
        <f t="shared" ca="1" si="9"/>
        <v>179.31</v>
      </c>
      <c r="N10" s="180">
        <f t="shared" ca="1" si="10"/>
        <v>140.00568847247783</v>
      </c>
      <c r="O10" s="181">
        <f t="shared" ca="1" si="11"/>
        <v>44.998494227873522</v>
      </c>
      <c r="P10" s="181">
        <f t="shared" ca="1" si="12"/>
        <v>0.99581729964865318</v>
      </c>
      <c r="Q10" s="181">
        <f t="shared" ca="1" si="13"/>
        <v>0</v>
      </c>
      <c r="R10" s="182">
        <f t="shared" ca="1" si="14"/>
        <v>186</v>
      </c>
      <c r="W10" s="46"/>
      <c r="X10" s="46">
        <v>10</v>
      </c>
    </row>
    <row r="11" spans="1:24">
      <c r="A11" s="61" t="s">
        <v>53</v>
      </c>
      <c r="B11" s="175">
        <f t="shared" ca="1" si="3"/>
        <v>341.56456300000002</v>
      </c>
      <c r="C11" s="180">
        <f t="shared" ca="1" si="4"/>
        <v>254.80716399799999</v>
      </c>
      <c r="D11" s="181">
        <f t="shared" ca="1" si="0"/>
        <v>82.077964488900022</v>
      </c>
      <c r="E11" s="181">
        <f t="shared" ca="1" si="0"/>
        <v>4.6794345131000004</v>
      </c>
      <c r="F11" s="182">
        <f t="shared" ca="1" si="0"/>
        <v>0</v>
      </c>
      <c r="G11" s="183">
        <f t="shared" ca="1" si="1"/>
        <v>186</v>
      </c>
      <c r="H11" s="183">
        <f t="shared" ca="1" si="2"/>
        <v>179.32259999999999</v>
      </c>
      <c r="I11" s="184">
        <f t="shared" ca="1" si="5"/>
        <v>134.97</v>
      </c>
      <c r="J11" s="181">
        <f t="shared" ca="1" si="6"/>
        <v>43.38</v>
      </c>
      <c r="K11" s="181">
        <f t="shared" ca="1" si="7"/>
        <v>0.96</v>
      </c>
      <c r="L11" s="181">
        <f t="shared" ca="1" si="8"/>
        <v>0</v>
      </c>
      <c r="M11" s="182">
        <f t="shared" ca="1" si="9"/>
        <v>179.31</v>
      </c>
      <c r="N11" s="180">
        <f t="shared" ca="1" si="10"/>
        <v>140.00568847247783</v>
      </c>
      <c r="O11" s="181">
        <f t="shared" ca="1" si="11"/>
        <v>44.998494227873522</v>
      </c>
      <c r="P11" s="181">
        <f t="shared" ca="1" si="12"/>
        <v>0.99581729964865318</v>
      </c>
      <c r="Q11" s="181">
        <f t="shared" ca="1" si="13"/>
        <v>0</v>
      </c>
      <c r="R11" s="182">
        <f t="shared" ca="1" si="14"/>
        <v>186</v>
      </c>
      <c r="W11" s="46"/>
      <c r="X11" s="46">
        <v>11</v>
      </c>
    </row>
    <row r="12" spans="1:24">
      <c r="A12" s="61" t="s">
        <v>54</v>
      </c>
      <c r="B12" s="175">
        <f t="shared" ca="1" si="3"/>
        <v>341.56456300000002</v>
      </c>
      <c r="C12" s="180">
        <f t="shared" ca="1" si="4"/>
        <v>254.80716399799999</v>
      </c>
      <c r="D12" s="181">
        <f t="shared" ca="1" si="0"/>
        <v>82.077964488900022</v>
      </c>
      <c r="E12" s="181">
        <f t="shared" ca="1" si="0"/>
        <v>4.6794345131000004</v>
      </c>
      <c r="F12" s="182">
        <f t="shared" ca="1" si="0"/>
        <v>0</v>
      </c>
      <c r="G12" s="183">
        <f t="shared" ca="1" si="1"/>
        <v>186</v>
      </c>
      <c r="H12" s="183">
        <f t="shared" ca="1" si="2"/>
        <v>179.32259999999999</v>
      </c>
      <c r="I12" s="184">
        <f t="shared" ca="1" si="5"/>
        <v>134.97</v>
      </c>
      <c r="J12" s="181">
        <f t="shared" ca="1" si="6"/>
        <v>43.38</v>
      </c>
      <c r="K12" s="181">
        <f t="shared" ca="1" si="7"/>
        <v>0.96</v>
      </c>
      <c r="L12" s="181">
        <f t="shared" ca="1" si="8"/>
        <v>0</v>
      </c>
      <c r="M12" s="182">
        <f t="shared" ca="1" si="9"/>
        <v>179.31</v>
      </c>
      <c r="N12" s="180">
        <f t="shared" ca="1" si="10"/>
        <v>140.00568847247783</v>
      </c>
      <c r="O12" s="181">
        <f t="shared" ca="1" si="11"/>
        <v>44.998494227873522</v>
      </c>
      <c r="P12" s="181">
        <f t="shared" ca="1" si="12"/>
        <v>0.99581729964865318</v>
      </c>
      <c r="Q12" s="181">
        <f t="shared" ca="1" si="13"/>
        <v>0</v>
      </c>
      <c r="R12" s="182">
        <f t="shared" ca="1" si="14"/>
        <v>186</v>
      </c>
      <c r="W12" s="46"/>
      <c r="X12" s="46">
        <v>12</v>
      </c>
    </row>
    <row r="13" spans="1:24">
      <c r="A13" s="61" t="s">
        <v>55</v>
      </c>
      <c r="B13" s="175">
        <f t="shared" ca="1" si="3"/>
        <v>341.56456300000002</v>
      </c>
      <c r="C13" s="180">
        <f t="shared" ca="1" si="4"/>
        <v>254.80716399799999</v>
      </c>
      <c r="D13" s="181">
        <f t="shared" ca="1" si="0"/>
        <v>82.077964488900022</v>
      </c>
      <c r="E13" s="181">
        <f t="shared" ca="1" si="0"/>
        <v>4.6794345131000004</v>
      </c>
      <c r="F13" s="182">
        <f t="shared" ca="1" si="0"/>
        <v>0</v>
      </c>
      <c r="G13" s="183">
        <f t="shared" ca="1" si="1"/>
        <v>186</v>
      </c>
      <c r="H13" s="183">
        <f t="shared" ca="1" si="2"/>
        <v>179.32259999999999</v>
      </c>
      <c r="I13" s="184">
        <f t="shared" ca="1" si="5"/>
        <v>134.97</v>
      </c>
      <c r="J13" s="181">
        <f t="shared" ca="1" si="6"/>
        <v>43.38</v>
      </c>
      <c r="K13" s="181">
        <f t="shared" ca="1" si="7"/>
        <v>0.96</v>
      </c>
      <c r="L13" s="181">
        <f t="shared" ca="1" si="8"/>
        <v>0</v>
      </c>
      <c r="M13" s="182">
        <f t="shared" ca="1" si="9"/>
        <v>179.31</v>
      </c>
      <c r="N13" s="180">
        <f t="shared" ca="1" si="10"/>
        <v>140.00568847247783</v>
      </c>
      <c r="O13" s="181">
        <f t="shared" ca="1" si="11"/>
        <v>44.998494227873522</v>
      </c>
      <c r="P13" s="181">
        <f t="shared" ca="1" si="12"/>
        <v>0.99581729964865318</v>
      </c>
      <c r="Q13" s="181">
        <f t="shared" ca="1" si="13"/>
        <v>0</v>
      </c>
      <c r="R13" s="182">
        <f t="shared" ca="1" si="14"/>
        <v>186</v>
      </c>
      <c r="W13" s="46"/>
      <c r="X13" s="46">
        <v>13</v>
      </c>
    </row>
    <row r="14" spans="1:24">
      <c r="A14" s="61" t="s">
        <v>56</v>
      </c>
      <c r="B14" s="175">
        <f t="shared" ca="1" si="3"/>
        <v>341.56456300000002</v>
      </c>
      <c r="C14" s="180">
        <f t="shared" ca="1" si="4"/>
        <v>254.80716399799999</v>
      </c>
      <c r="D14" s="181">
        <f t="shared" ca="1" si="0"/>
        <v>82.077964488900022</v>
      </c>
      <c r="E14" s="181">
        <f t="shared" ca="1" si="0"/>
        <v>4.6794345131000004</v>
      </c>
      <c r="F14" s="182">
        <f t="shared" ca="1" si="0"/>
        <v>0</v>
      </c>
      <c r="G14" s="183">
        <f t="shared" ca="1" si="1"/>
        <v>186</v>
      </c>
      <c r="H14" s="183">
        <f t="shared" ca="1" si="2"/>
        <v>179.32259999999999</v>
      </c>
      <c r="I14" s="184">
        <f t="shared" ca="1" si="5"/>
        <v>134.97</v>
      </c>
      <c r="J14" s="181">
        <f t="shared" ca="1" si="6"/>
        <v>43.38</v>
      </c>
      <c r="K14" s="181">
        <f t="shared" ca="1" si="7"/>
        <v>0.96</v>
      </c>
      <c r="L14" s="181">
        <f t="shared" ca="1" si="8"/>
        <v>0</v>
      </c>
      <c r="M14" s="182">
        <f t="shared" ca="1" si="9"/>
        <v>179.31</v>
      </c>
      <c r="N14" s="180">
        <f t="shared" ca="1" si="10"/>
        <v>140.00568847247783</v>
      </c>
      <c r="O14" s="181">
        <f t="shared" ca="1" si="11"/>
        <v>44.998494227873522</v>
      </c>
      <c r="P14" s="181">
        <f t="shared" ca="1" si="12"/>
        <v>0.99581729964865318</v>
      </c>
      <c r="Q14" s="181">
        <f t="shared" ca="1" si="13"/>
        <v>0</v>
      </c>
      <c r="R14" s="182">
        <f t="shared" ca="1" si="14"/>
        <v>186</v>
      </c>
      <c r="W14" s="46"/>
      <c r="X14" s="46">
        <v>14</v>
      </c>
    </row>
    <row r="15" spans="1:24">
      <c r="A15" s="61" t="s">
        <v>57</v>
      </c>
      <c r="B15" s="175">
        <f t="shared" ca="1" si="3"/>
        <v>341.56456300000002</v>
      </c>
      <c r="C15" s="180">
        <f t="shared" ca="1" si="4"/>
        <v>254.80716399799999</v>
      </c>
      <c r="D15" s="181">
        <f t="shared" ca="1" si="0"/>
        <v>82.077964488900022</v>
      </c>
      <c r="E15" s="181">
        <f t="shared" ca="1" si="0"/>
        <v>4.6794345131000004</v>
      </c>
      <c r="F15" s="182">
        <f t="shared" ca="1" si="0"/>
        <v>0</v>
      </c>
      <c r="G15" s="183">
        <f t="shared" ca="1" si="1"/>
        <v>186</v>
      </c>
      <c r="H15" s="183">
        <f t="shared" ca="1" si="2"/>
        <v>179.32259999999999</v>
      </c>
      <c r="I15" s="184">
        <f t="shared" ca="1" si="5"/>
        <v>134.97</v>
      </c>
      <c r="J15" s="181">
        <f t="shared" ca="1" si="6"/>
        <v>43.38</v>
      </c>
      <c r="K15" s="181">
        <f t="shared" ca="1" si="7"/>
        <v>0.96</v>
      </c>
      <c r="L15" s="181">
        <f t="shared" ca="1" si="8"/>
        <v>0</v>
      </c>
      <c r="M15" s="182">
        <f t="shared" ca="1" si="9"/>
        <v>179.31</v>
      </c>
      <c r="N15" s="180">
        <f t="shared" ca="1" si="10"/>
        <v>140.00568847247783</v>
      </c>
      <c r="O15" s="181">
        <f t="shared" ca="1" si="11"/>
        <v>44.998494227873522</v>
      </c>
      <c r="P15" s="181">
        <f t="shared" ca="1" si="12"/>
        <v>0.99581729964865318</v>
      </c>
      <c r="Q15" s="181">
        <f t="shared" ca="1" si="13"/>
        <v>0</v>
      </c>
      <c r="R15" s="182">
        <f t="shared" ca="1" si="14"/>
        <v>186</v>
      </c>
      <c r="W15" s="46"/>
      <c r="X15" s="46">
        <v>15</v>
      </c>
    </row>
    <row r="16" spans="1:24">
      <c r="A16" s="61" t="s">
        <v>58</v>
      </c>
      <c r="B16" s="175">
        <f t="shared" ca="1" si="3"/>
        <v>341.56456300000002</v>
      </c>
      <c r="C16" s="180">
        <f t="shared" ca="1" si="4"/>
        <v>254.80716399799999</v>
      </c>
      <c r="D16" s="181">
        <f t="shared" ca="1" si="0"/>
        <v>82.077964488900022</v>
      </c>
      <c r="E16" s="181">
        <f t="shared" ca="1" si="0"/>
        <v>4.6794345131000004</v>
      </c>
      <c r="F16" s="182">
        <f t="shared" ca="1" si="0"/>
        <v>0</v>
      </c>
      <c r="G16" s="183">
        <f t="shared" ca="1" si="1"/>
        <v>186</v>
      </c>
      <c r="H16" s="183">
        <f t="shared" ca="1" si="2"/>
        <v>179.32259999999999</v>
      </c>
      <c r="I16" s="184">
        <f t="shared" ca="1" si="5"/>
        <v>134.97</v>
      </c>
      <c r="J16" s="181">
        <f t="shared" ca="1" si="6"/>
        <v>43.38</v>
      </c>
      <c r="K16" s="181">
        <f t="shared" ca="1" si="7"/>
        <v>0.96</v>
      </c>
      <c r="L16" s="181">
        <f t="shared" ca="1" si="8"/>
        <v>0</v>
      </c>
      <c r="M16" s="182">
        <f t="shared" ca="1" si="9"/>
        <v>179.31</v>
      </c>
      <c r="N16" s="180">
        <f t="shared" ca="1" si="10"/>
        <v>140.00568847247783</v>
      </c>
      <c r="O16" s="181">
        <f t="shared" ca="1" si="11"/>
        <v>44.998494227873522</v>
      </c>
      <c r="P16" s="181">
        <f t="shared" ca="1" si="12"/>
        <v>0.99581729964865318</v>
      </c>
      <c r="Q16" s="181">
        <f t="shared" ca="1" si="13"/>
        <v>0</v>
      </c>
      <c r="R16" s="182">
        <f t="shared" ca="1" si="14"/>
        <v>186</v>
      </c>
      <c r="W16" s="46"/>
      <c r="X16" s="46">
        <v>16</v>
      </c>
    </row>
    <row r="17" spans="1:24">
      <c r="A17" s="61" t="s">
        <v>59</v>
      </c>
      <c r="B17" s="175">
        <f t="shared" ca="1" si="3"/>
        <v>341.56456300000002</v>
      </c>
      <c r="C17" s="180">
        <f t="shared" ca="1" si="4"/>
        <v>254.80716399799999</v>
      </c>
      <c r="D17" s="181">
        <f t="shared" ca="1" si="0"/>
        <v>82.077964488900022</v>
      </c>
      <c r="E17" s="181">
        <f t="shared" ca="1" si="0"/>
        <v>4.6794345131000004</v>
      </c>
      <c r="F17" s="182">
        <f t="shared" ca="1" si="0"/>
        <v>0</v>
      </c>
      <c r="G17" s="183">
        <f t="shared" ca="1" si="1"/>
        <v>186</v>
      </c>
      <c r="H17" s="183">
        <f t="shared" ca="1" si="2"/>
        <v>179.32259999999999</v>
      </c>
      <c r="I17" s="184">
        <f t="shared" ca="1" si="5"/>
        <v>134.97</v>
      </c>
      <c r="J17" s="181">
        <f t="shared" ca="1" si="6"/>
        <v>43.38</v>
      </c>
      <c r="K17" s="181">
        <f t="shared" ca="1" si="7"/>
        <v>0.96</v>
      </c>
      <c r="L17" s="181">
        <f t="shared" ca="1" si="8"/>
        <v>0</v>
      </c>
      <c r="M17" s="182">
        <f t="shared" ca="1" si="9"/>
        <v>179.31</v>
      </c>
      <c r="N17" s="180">
        <f t="shared" ca="1" si="10"/>
        <v>140.00568847247783</v>
      </c>
      <c r="O17" s="181">
        <f t="shared" ca="1" si="11"/>
        <v>44.998494227873522</v>
      </c>
      <c r="P17" s="181">
        <f t="shared" ca="1" si="12"/>
        <v>0.99581729964865318</v>
      </c>
      <c r="Q17" s="181">
        <f t="shared" ca="1" si="13"/>
        <v>0</v>
      </c>
      <c r="R17" s="182">
        <f t="shared" ca="1" si="14"/>
        <v>186</v>
      </c>
      <c r="W17" s="46"/>
      <c r="X17" s="46">
        <v>17</v>
      </c>
    </row>
    <row r="18" spans="1:24">
      <c r="A18" s="61" t="s">
        <v>60</v>
      </c>
      <c r="B18" s="175">
        <f t="shared" ca="1" si="3"/>
        <v>341.56456300000002</v>
      </c>
      <c r="C18" s="180">
        <f t="shared" ca="1" si="4"/>
        <v>254.80716399799999</v>
      </c>
      <c r="D18" s="181">
        <f t="shared" ca="1" si="0"/>
        <v>82.077964488900022</v>
      </c>
      <c r="E18" s="181">
        <f t="shared" ca="1" si="0"/>
        <v>4.6794345131000004</v>
      </c>
      <c r="F18" s="182">
        <f t="shared" ca="1" si="0"/>
        <v>0</v>
      </c>
      <c r="G18" s="183">
        <f t="shared" ca="1" si="1"/>
        <v>186</v>
      </c>
      <c r="H18" s="183">
        <f t="shared" ca="1" si="2"/>
        <v>179.32259999999999</v>
      </c>
      <c r="I18" s="184">
        <f t="shared" ca="1" si="5"/>
        <v>134.97</v>
      </c>
      <c r="J18" s="181">
        <f t="shared" ca="1" si="6"/>
        <v>43.38</v>
      </c>
      <c r="K18" s="181">
        <f t="shared" ca="1" si="7"/>
        <v>0.96</v>
      </c>
      <c r="L18" s="181">
        <f t="shared" ca="1" si="8"/>
        <v>0</v>
      </c>
      <c r="M18" s="182">
        <f t="shared" ca="1" si="9"/>
        <v>179.31</v>
      </c>
      <c r="N18" s="180">
        <f t="shared" ca="1" si="10"/>
        <v>140.00568847247783</v>
      </c>
      <c r="O18" s="181">
        <f t="shared" ca="1" si="11"/>
        <v>44.998494227873522</v>
      </c>
      <c r="P18" s="181">
        <f t="shared" ca="1" si="12"/>
        <v>0.99581729964865318</v>
      </c>
      <c r="Q18" s="181">
        <f t="shared" ca="1" si="13"/>
        <v>0</v>
      </c>
      <c r="R18" s="182">
        <f t="shared" ca="1" si="14"/>
        <v>186</v>
      </c>
      <c r="W18" s="46"/>
      <c r="X18" s="46">
        <v>18</v>
      </c>
    </row>
    <row r="19" spans="1:24">
      <c r="A19" s="61" t="s">
        <v>61</v>
      </c>
      <c r="B19" s="175">
        <f t="shared" ca="1" si="3"/>
        <v>341.56456300000002</v>
      </c>
      <c r="C19" s="180">
        <f t="shared" ca="1" si="4"/>
        <v>254.80716399799999</v>
      </c>
      <c r="D19" s="181">
        <f t="shared" ca="1" si="4"/>
        <v>82.077964488900022</v>
      </c>
      <c r="E19" s="181">
        <f t="shared" ca="1" si="4"/>
        <v>4.6794345131000004</v>
      </c>
      <c r="F19" s="182">
        <f t="shared" ca="1" si="4"/>
        <v>0</v>
      </c>
      <c r="G19" s="183">
        <f t="shared" ca="1" si="1"/>
        <v>186</v>
      </c>
      <c r="H19" s="183">
        <f t="shared" ca="1" si="2"/>
        <v>179.32259999999999</v>
      </c>
      <c r="I19" s="184">
        <f t="shared" ca="1" si="5"/>
        <v>134.97</v>
      </c>
      <c r="J19" s="181">
        <f t="shared" ca="1" si="6"/>
        <v>43.38</v>
      </c>
      <c r="K19" s="181">
        <f t="shared" ca="1" si="7"/>
        <v>0.96</v>
      </c>
      <c r="L19" s="181">
        <f t="shared" ca="1" si="8"/>
        <v>0</v>
      </c>
      <c r="M19" s="182">
        <f t="shared" ca="1" si="9"/>
        <v>179.31</v>
      </c>
      <c r="N19" s="180">
        <f t="shared" ca="1" si="10"/>
        <v>140.00568847247783</v>
      </c>
      <c r="O19" s="181">
        <f t="shared" ca="1" si="11"/>
        <v>44.998494227873522</v>
      </c>
      <c r="P19" s="181">
        <f t="shared" ca="1" si="12"/>
        <v>0.99581729964865318</v>
      </c>
      <c r="Q19" s="181">
        <f t="shared" ca="1" si="13"/>
        <v>0</v>
      </c>
      <c r="R19" s="182">
        <f t="shared" ca="1" si="14"/>
        <v>186</v>
      </c>
      <c r="W19" s="46"/>
      <c r="X19" s="46">
        <v>19</v>
      </c>
    </row>
    <row r="20" spans="1:24">
      <c r="A20" s="61" t="s">
        <v>62</v>
      </c>
      <c r="B20" s="175">
        <f t="shared" ca="1" si="3"/>
        <v>341.56456300000002</v>
      </c>
      <c r="C20" s="180">
        <f t="shared" ca="1" si="4"/>
        <v>254.80716399799999</v>
      </c>
      <c r="D20" s="181">
        <f t="shared" ca="1" si="4"/>
        <v>82.077964488900022</v>
      </c>
      <c r="E20" s="181">
        <f t="shared" ca="1" si="4"/>
        <v>4.6794345131000004</v>
      </c>
      <c r="F20" s="182">
        <f t="shared" ca="1" si="4"/>
        <v>0</v>
      </c>
      <c r="G20" s="183">
        <f t="shared" ca="1" si="1"/>
        <v>186</v>
      </c>
      <c r="H20" s="183">
        <f t="shared" ca="1" si="2"/>
        <v>179.32259999999999</v>
      </c>
      <c r="I20" s="184">
        <f t="shared" ca="1" si="5"/>
        <v>134.97</v>
      </c>
      <c r="J20" s="181">
        <f t="shared" ca="1" si="6"/>
        <v>43.38</v>
      </c>
      <c r="K20" s="181">
        <f t="shared" ca="1" si="7"/>
        <v>0.96</v>
      </c>
      <c r="L20" s="181">
        <f t="shared" ca="1" si="8"/>
        <v>0</v>
      </c>
      <c r="M20" s="182">
        <f t="shared" ca="1" si="9"/>
        <v>179.31</v>
      </c>
      <c r="N20" s="180">
        <f t="shared" ca="1" si="10"/>
        <v>140.00568847247783</v>
      </c>
      <c r="O20" s="181">
        <f t="shared" ca="1" si="11"/>
        <v>44.998494227873522</v>
      </c>
      <c r="P20" s="181">
        <f t="shared" ca="1" si="12"/>
        <v>0.99581729964865318</v>
      </c>
      <c r="Q20" s="181">
        <f t="shared" ca="1" si="13"/>
        <v>0</v>
      </c>
      <c r="R20" s="182">
        <f t="shared" ca="1" si="14"/>
        <v>186</v>
      </c>
      <c r="W20" s="46"/>
      <c r="X20" s="46">
        <v>20</v>
      </c>
    </row>
    <row r="21" spans="1:24">
      <c r="A21" s="61" t="s">
        <v>63</v>
      </c>
      <c r="B21" s="175">
        <f t="shared" ca="1" si="3"/>
        <v>341.56456300000002</v>
      </c>
      <c r="C21" s="180">
        <f t="shared" ca="1" si="4"/>
        <v>254.80716399799999</v>
      </c>
      <c r="D21" s="181">
        <f t="shared" ca="1" si="4"/>
        <v>82.077964488900022</v>
      </c>
      <c r="E21" s="181">
        <f t="shared" ca="1" si="4"/>
        <v>4.6794345131000004</v>
      </c>
      <c r="F21" s="182">
        <f t="shared" ca="1" si="4"/>
        <v>0</v>
      </c>
      <c r="G21" s="183">
        <f t="shared" ca="1" si="1"/>
        <v>186</v>
      </c>
      <c r="H21" s="183">
        <f t="shared" ca="1" si="2"/>
        <v>179.32259999999999</v>
      </c>
      <c r="I21" s="184">
        <f t="shared" ca="1" si="5"/>
        <v>134.97</v>
      </c>
      <c r="J21" s="181">
        <f t="shared" ca="1" si="6"/>
        <v>43.38</v>
      </c>
      <c r="K21" s="181">
        <f t="shared" ca="1" si="7"/>
        <v>0.96</v>
      </c>
      <c r="L21" s="181">
        <f t="shared" ca="1" si="8"/>
        <v>0</v>
      </c>
      <c r="M21" s="182">
        <f t="shared" ca="1" si="9"/>
        <v>179.31</v>
      </c>
      <c r="N21" s="180">
        <f t="shared" ca="1" si="10"/>
        <v>140.00568847247783</v>
      </c>
      <c r="O21" s="181">
        <f t="shared" ca="1" si="11"/>
        <v>44.998494227873522</v>
      </c>
      <c r="P21" s="181">
        <f t="shared" ca="1" si="12"/>
        <v>0.99581729964865318</v>
      </c>
      <c r="Q21" s="181">
        <f t="shared" ca="1" si="13"/>
        <v>0</v>
      </c>
      <c r="R21" s="182">
        <f t="shared" ca="1" si="14"/>
        <v>186</v>
      </c>
      <c r="W21" s="46"/>
      <c r="X21" s="46">
        <v>21</v>
      </c>
    </row>
    <row r="22" spans="1:24">
      <c r="A22" s="61" t="s">
        <v>64</v>
      </c>
      <c r="B22" s="175">
        <f t="shared" ca="1" si="3"/>
        <v>341.56456300000002</v>
      </c>
      <c r="C22" s="180">
        <f t="shared" ca="1" si="4"/>
        <v>254.80716399799999</v>
      </c>
      <c r="D22" s="181">
        <f t="shared" ca="1" si="4"/>
        <v>82.077964488900022</v>
      </c>
      <c r="E22" s="181">
        <f t="shared" ca="1" si="4"/>
        <v>4.6794345131000004</v>
      </c>
      <c r="F22" s="182">
        <f t="shared" ca="1" si="4"/>
        <v>0</v>
      </c>
      <c r="G22" s="183">
        <f t="shared" ca="1" si="1"/>
        <v>186</v>
      </c>
      <c r="H22" s="183">
        <f t="shared" ca="1" si="2"/>
        <v>179.32259999999999</v>
      </c>
      <c r="I22" s="184">
        <f t="shared" ca="1" si="5"/>
        <v>134.97</v>
      </c>
      <c r="J22" s="181">
        <f t="shared" ca="1" si="6"/>
        <v>43.38</v>
      </c>
      <c r="K22" s="181">
        <f t="shared" ca="1" si="7"/>
        <v>0.96</v>
      </c>
      <c r="L22" s="181">
        <f t="shared" ca="1" si="8"/>
        <v>0</v>
      </c>
      <c r="M22" s="182">
        <f t="shared" ca="1" si="9"/>
        <v>179.31</v>
      </c>
      <c r="N22" s="180">
        <f t="shared" ca="1" si="10"/>
        <v>140.00568847247783</v>
      </c>
      <c r="O22" s="181">
        <f t="shared" ca="1" si="11"/>
        <v>44.998494227873522</v>
      </c>
      <c r="P22" s="181">
        <f t="shared" ca="1" si="12"/>
        <v>0.99581729964865318</v>
      </c>
      <c r="Q22" s="181">
        <f t="shared" ca="1" si="13"/>
        <v>0</v>
      </c>
      <c r="R22" s="182">
        <f t="shared" ca="1" si="14"/>
        <v>186</v>
      </c>
      <c r="W22" s="46"/>
      <c r="X22" s="46">
        <v>22</v>
      </c>
    </row>
    <row r="23" spans="1:24">
      <c r="A23" s="61" t="s">
        <v>65</v>
      </c>
      <c r="B23" s="175">
        <f t="shared" ca="1" si="3"/>
        <v>341.56456300000002</v>
      </c>
      <c r="C23" s="180">
        <f t="shared" ca="1" si="4"/>
        <v>254.80716399799999</v>
      </c>
      <c r="D23" s="181">
        <f t="shared" ca="1" si="4"/>
        <v>82.077964488900022</v>
      </c>
      <c r="E23" s="181">
        <f t="shared" ca="1" si="4"/>
        <v>4.6794345131000004</v>
      </c>
      <c r="F23" s="182">
        <f t="shared" ca="1" si="4"/>
        <v>0</v>
      </c>
      <c r="G23" s="183">
        <f t="shared" ca="1" si="1"/>
        <v>186</v>
      </c>
      <c r="H23" s="183">
        <f t="shared" ca="1" si="2"/>
        <v>179.32259999999999</v>
      </c>
      <c r="I23" s="184">
        <f t="shared" ca="1" si="5"/>
        <v>134.97</v>
      </c>
      <c r="J23" s="181">
        <f t="shared" ca="1" si="6"/>
        <v>43.38</v>
      </c>
      <c r="K23" s="181">
        <f t="shared" ca="1" si="7"/>
        <v>0.96</v>
      </c>
      <c r="L23" s="181">
        <f t="shared" ca="1" si="8"/>
        <v>0</v>
      </c>
      <c r="M23" s="182">
        <f t="shared" ca="1" si="9"/>
        <v>179.31</v>
      </c>
      <c r="N23" s="180">
        <f t="shared" ca="1" si="10"/>
        <v>140.00568847247783</v>
      </c>
      <c r="O23" s="181">
        <f t="shared" ca="1" si="11"/>
        <v>44.998494227873522</v>
      </c>
      <c r="P23" s="181">
        <f t="shared" ca="1" si="12"/>
        <v>0.99581729964865318</v>
      </c>
      <c r="Q23" s="181">
        <f t="shared" ca="1" si="13"/>
        <v>0</v>
      </c>
      <c r="R23" s="182">
        <f t="shared" ca="1" si="14"/>
        <v>186</v>
      </c>
      <c r="W23" s="46"/>
      <c r="X23" s="46">
        <v>23</v>
      </c>
    </row>
    <row r="24" spans="1:24">
      <c r="A24" s="61" t="s">
        <v>66</v>
      </c>
      <c r="B24" s="175">
        <f t="shared" ca="1" si="3"/>
        <v>341.56456300000002</v>
      </c>
      <c r="C24" s="180">
        <f t="shared" ca="1" si="4"/>
        <v>254.80716399799999</v>
      </c>
      <c r="D24" s="181">
        <f t="shared" ca="1" si="4"/>
        <v>82.077964488900022</v>
      </c>
      <c r="E24" s="181">
        <f t="shared" ca="1" si="4"/>
        <v>4.6794345131000004</v>
      </c>
      <c r="F24" s="182">
        <f t="shared" ca="1" si="4"/>
        <v>0</v>
      </c>
      <c r="G24" s="183">
        <f t="shared" ca="1" si="1"/>
        <v>214.67939999999999</v>
      </c>
      <c r="H24" s="183">
        <f t="shared" ca="1" si="2"/>
        <v>206.97241</v>
      </c>
      <c r="I24" s="184">
        <f t="shared" ca="1" si="5"/>
        <v>159.07</v>
      </c>
      <c r="J24" s="181">
        <f t="shared" ca="1" si="6"/>
        <v>43.38</v>
      </c>
      <c r="K24" s="181">
        <f t="shared" ca="1" si="7"/>
        <v>4.51</v>
      </c>
      <c r="L24" s="181">
        <f t="shared" ca="1" si="8"/>
        <v>0</v>
      </c>
      <c r="M24" s="182">
        <f t="shared" ca="1" si="9"/>
        <v>206.95999999999998</v>
      </c>
      <c r="N24" s="180">
        <f t="shared" ca="1" si="10"/>
        <v>165.00315113065326</v>
      </c>
      <c r="O24" s="181">
        <f t="shared" ca="1" si="11"/>
        <v>44.998030402010059</v>
      </c>
      <c r="P24" s="181">
        <f t="shared" ca="1" si="12"/>
        <v>4.6782184673366833</v>
      </c>
      <c r="Q24" s="181">
        <f t="shared" ca="1" si="13"/>
        <v>0</v>
      </c>
      <c r="R24" s="182">
        <f t="shared" ca="1" si="14"/>
        <v>214.67940000000002</v>
      </c>
      <c r="W24" s="46"/>
      <c r="X24" s="46">
        <v>24</v>
      </c>
    </row>
    <row r="25" spans="1:24">
      <c r="A25" s="61" t="s">
        <v>67</v>
      </c>
      <c r="B25" s="175">
        <f t="shared" ca="1" si="3"/>
        <v>341.56456300000002</v>
      </c>
      <c r="C25" s="180">
        <f t="shared" ca="1" si="4"/>
        <v>254.80716399799999</v>
      </c>
      <c r="D25" s="181">
        <f t="shared" ca="1" si="4"/>
        <v>82.077964488900022</v>
      </c>
      <c r="E25" s="181">
        <f t="shared" ca="1" si="4"/>
        <v>4.6794345131000004</v>
      </c>
      <c r="F25" s="182">
        <f t="shared" ca="1" si="4"/>
        <v>0</v>
      </c>
      <c r="G25" s="183">
        <f t="shared" ca="1" si="1"/>
        <v>267.67939999999999</v>
      </c>
      <c r="H25" s="183">
        <f t="shared" ca="1" si="2"/>
        <v>258.06970999999999</v>
      </c>
      <c r="I25" s="184">
        <f t="shared" ca="1" si="5"/>
        <v>210.17</v>
      </c>
      <c r="J25" s="181">
        <f t="shared" ca="1" si="6"/>
        <v>43.38</v>
      </c>
      <c r="K25" s="181">
        <f t="shared" ca="1" si="7"/>
        <v>4.51</v>
      </c>
      <c r="L25" s="181">
        <f t="shared" ca="1" si="8"/>
        <v>0</v>
      </c>
      <c r="M25" s="182">
        <f t="shared" ca="1" si="9"/>
        <v>258.06</v>
      </c>
      <c r="N25" s="180">
        <f t="shared" ca="1" si="10"/>
        <v>218.00426062931098</v>
      </c>
      <c r="O25" s="181">
        <f t="shared" ca="1" si="11"/>
        <v>44.997025389444318</v>
      </c>
      <c r="P25" s="181">
        <f t="shared" ca="1" si="12"/>
        <v>4.6781139812446719</v>
      </c>
      <c r="Q25" s="181">
        <f t="shared" ca="1" si="13"/>
        <v>0</v>
      </c>
      <c r="R25" s="182">
        <f t="shared" ca="1" si="14"/>
        <v>267.67939999999999</v>
      </c>
      <c r="W25" s="46"/>
      <c r="X25" s="46">
        <v>25</v>
      </c>
    </row>
    <row r="26" spans="1:24">
      <c r="A26" s="61" t="s">
        <v>68</v>
      </c>
      <c r="B26" s="175">
        <f t="shared" ca="1" si="3"/>
        <v>341.56456300000002</v>
      </c>
      <c r="C26" s="180">
        <f t="shared" ca="1" si="4"/>
        <v>254.80716399799999</v>
      </c>
      <c r="D26" s="181">
        <f t="shared" ca="1" si="4"/>
        <v>82.077964488900022</v>
      </c>
      <c r="E26" s="181">
        <f t="shared" ca="1" si="4"/>
        <v>4.6794345131000004</v>
      </c>
      <c r="F26" s="182">
        <f t="shared" ca="1" si="4"/>
        <v>0</v>
      </c>
      <c r="G26" s="183">
        <f t="shared" ca="1" si="1"/>
        <v>304.48320000000001</v>
      </c>
      <c r="H26" s="183">
        <f t="shared" ca="1" si="2"/>
        <v>293.55225300000001</v>
      </c>
      <c r="I26" s="184">
        <f t="shared" ca="1" si="5"/>
        <v>245.65</v>
      </c>
      <c r="J26" s="181">
        <f t="shared" ca="1" si="6"/>
        <v>43.38</v>
      </c>
      <c r="K26" s="181">
        <f t="shared" ca="1" si="7"/>
        <v>4.51</v>
      </c>
      <c r="L26" s="181">
        <f t="shared" ca="1" si="8"/>
        <v>0</v>
      </c>
      <c r="M26" s="182">
        <f t="shared" ca="1" si="9"/>
        <v>293.54000000000002</v>
      </c>
      <c r="N26" s="180">
        <f t="shared" ca="1" si="10"/>
        <v>254.80785610138309</v>
      </c>
      <c r="O26" s="181">
        <f t="shared" ca="1" si="11"/>
        <v>44.997210656128637</v>
      </c>
      <c r="P26" s="181">
        <f t="shared" ca="1" si="12"/>
        <v>4.6781332424882471</v>
      </c>
      <c r="Q26" s="181">
        <f t="shared" ca="1" si="13"/>
        <v>0</v>
      </c>
      <c r="R26" s="182">
        <f t="shared" ca="1" si="14"/>
        <v>304.48319999999995</v>
      </c>
      <c r="W26" s="46"/>
      <c r="X26" s="46">
        <v>26</v>
      </c>
    </row>
    <row r="27" spans="1:24">
      <c r="A27" s="61" t="s">
        <v>69</v>
      </c>
      <c r="B27" s="175">
        <f t="shared" ca="1" si="3"/>
        <v>341.56456300000002</v>
      </c>
      <c r="C27" s="180">
        <f t="shared" ca="1" si="4"/>
        <v>254.80716399799999</v>
      </c>
      <c r="D27" s="181">
        <f t="shared" ca="1" si="4"/>
        <v>82.077964488900022</v>
      </c>
      <c r="E27" s="181">
        <f t="shared" ca="1" si="4"/>
        <v>4.6794345131000004</v>
      </c>
      <c r="F27" s="182">
        <f t="shared" ca="1" si="4"/>
        <v>0</v>
      </c>
      <c r="G27" s="183">
        <f t="shared" ca="1" si="1"/>
        <v>341.56009999999998</v>
      </c>
      <c r="H27" s="183">
        <f t="shared" ca="1" si="2"/>
        <v>329.298092</v>
      </c>
      <c r="I27" s="184">
        <f t="shared" ca="1" si="5"/>
        <v>245.65</v>
      </c>
      <c r="J27" s="181">
        <f t="shared" ca="1" si="6"/>
        <v>79.13</v>
      </c>
      <c r="K27" s="181">
        <f t="shared" ca="1" si="7"/>
        <v>4.51</v>
      </c>
      <c r="L27" s="181">
        <f t="shared" ca="1" si="8"/>
        <v>0</v>
      </c>
      <c r="M27" s="182">
        <f t="shared" ca="1" si="9"/>
        <v>329.28999999999996</v>
      </c>
      <c r="N27" s="180">
        <f t="shared" ca="1" si="10"/>
        <v>254.80348193082079</v>
      </c>
      <c r="O27" s="181">
        <f t="shared" ca="1" si="11"/>
        <v>82.078565134076328</v>
      </c>
      <c r="P27" s="181">
        <f t="shared" ca="1" si="12"/>
        <v>4.6780529351027962</v>
      </c>
      <c r="Q27" s="181">
        <f t="shared" ca="1" si="13"/>
        <v>0</v>
      </c>
      <c r="R27" s="182">
        <f t="shared" ca="1" si="14"/>
        <v>341.56009999999992</v>
      </c>
      <c r="W27" s="46"/>
      <c r="X27" s="46">
        <v>27</v>
      </c>
    </row>
    <row r="28" spans="1:24">
      <c r="A28" s="61" t="s">
        <v>70</v>
      </c>
      <c r="B28" s="175">
        <f t="shared" ca="1" si="3"/>
        <v>341.56456300000002</v>
      </c>
      <c r="C28" s="180">
        <f t="shared" ca="1" si="4"/>
        <v>254.80716399799999</v>
      </c>
      <c r="D28" s="181">
        <f t="shared" ca="1" si="4"/>
        <v>82.077964488900022</v>
      </c>
      <c r="E28" s="181">
        <f t="shared" ca="1" si="4"/>
        <v>4.6794345131000004</v>
      </c>
      <c r="F28" s="182">
        <f t="shared" ca="1" si="4"/>
        <v>0</v>
      </c>
      <c r="G28" s="183">
        <f t="shared" ca="1" si="1"/>
        <v>341.56009999999998</v>
      </c>
      <c r="H28" s="183">
        <f t="shared" ca="1" si="2"/>
        <v>329.298092</v>
      </c>
      <c r="I28" s="184">
        <f t="shared" ca="1" si="5"/>
        <v>245.65</v>
      </c>
      <c r="J28" s="181">
        <f t="shared" ca="1" si="6"/>
        <v>79.13</v>
      </c>
      <c r="K28" s="181">
        <f t="shared" ca="1" si="7"/>
        <v>4.51</v>
      </c>
      <c r="L28" s="181">
        <f t="shared" ca="1" si="8"/>
        <v>0</v>
      </c>
      <c r="M28" s="182">
        <f t="shared" ca="1" si="9"/>
        <v>329.28999999999996</v>
      </c>
      <c r="N28" s="180">
        <f t="shared" ca="1" si="10"/>
        <v>254.80348193082079</v>
      </c>
      <c r="O28" s="181">
        <f t="shared" ca="1" si="11"/>
        <v>82.078565134076328</v>
      </c>
      <c r="P28" s="181">
        <f t="shared" ca="1" si="12"/>
        <v>4.6780529351027962</v>
      </c>
      <c r="Q28" s="181">
        <f t="shared" ca="1" si="13"/>
        <v>0</v>
      </c>
      <c r="R28" s="182">
        <f t="shared" ca="1" si="14"/>
        <v>341.56009999999992</v>
      </c>
      <c r="W28" s="46"/>
      <c r="X28" s="46">
        <v>28</v>
      </c>
    </row>
    <row r="29" spans="1:24">
      <c r="A29" s="61" t="s">
        <v>71</v>
      </c>
      <c r="B29" s="175">
        <f t="shared" ca="1" si="3"/>
        <v>341.56456300000002</v>
      </c>
      <c r="C29" s="180">
        <f t="shared" ca="1" si="4"/>
        <v>254.80716399799999</v>
      </c>
      <c r="D29" s="181">
        <f t="shared" ca="1" si="4"/>
        <v>82.077964488900022</v>
      </c>
      <c r="E29" s="181">
        <f t="shared" ca="1" si="4"/>
        <v>4.6794345131000004</v>
      </c>
      <c r="F29" s="182">
        <f t="shared" ca="1" si="4"/>
        <v>0</v>
      </c>
      <c r="G29" s="183">
        <f t="shared" ca="1" si="1"/>
        <v>341.56009999999998</v>
      </c>
      <c r="H29" s="183">
        <f t="shared" ca="1" si="2"/>
        <v>329.298092</v>
      </c>
      <c r="I29" s="184">
        <f t="shared" ca="1" si="5"/>
        <v>245.65</v>
      </c>
      <c r="J29" s="181">
        <f t="shared" ca="1" si="6"/>
        <v>79.13</v>
      </c>
      <c r="K29" s="181">
        <f t="shared" ca="1" si="7"/>
        <v>4.51</v>
      </c>
      <c r="L29" s="181">
        <f t="shared" ca="1" si="8"/>
        <v>0</v>
      </c>
      <c r="M29" s="182">
        <f t="shared" ca="1" si="9"/>
        <v>329.28999999999996</v>
      </c>
      <c r="N29" s="180">
        <f t="shared" ca="1" si="10"/>
        <v>254.80348193082079</v>
      </c>
      <c r="O29" s="181">
        <f t="shared" ca="1" si="11"/>
        <v>82.078565134076328</v>
      </c>
      <c r="P29" s="181">
        <f t="shared" ca="1" si="12"/>
        <v>4.6780529351027962</v>
      </c>
      <c r="Q29" s="181">
        <f t="shared" ca="1" si="13"/>
        <v>0</v>
      </c>
      <c r="R29" s="182">
        <f t="shared" ca="1" si="14"/>
        <v>341.56009999999992</v>
      </c>
      <c r="W29" s="46"/>
      <c r="X29" s="46">
        <v>29</v>
      </c>
    </row>
    <row r="30" spans="1:24">
      <c r="A30" s="61" t="s">
        <v>72</v>
      </c>
      <c r="B30" s="175">
        <f t="shared" ca="1" si="3"/>
        <v>341.56456300000002</v>
      </c>
      <c r="C30" s="180">
        <f t="shared" ca="1" si="4"/>
        <v>254.80716399799999</v>
      </c>
      <c r="D30" s="181">
        <f t="shared" ca="1" si="4"/>
        <v>82.077964488900022</v>
      </c>
      <c r="E30" s="181">
        <f t="shared" ca="1" si="4"/>
        <v>4.6794345131000004</v>
      </c>
      <c r="F30" s="182">
        <f t="shared" ca="1" si="4"/>
        <v>0</v>
      </c>
      <c r="G30" s="183">
        <f t="shared" ca="1" si="1"/>
        <v>341.56009999999998</v>
      </c>
      <c r="H30" s="183">
        <f t="shared" ca="1" si="2"/>
        <v>329.298092</v>
      </c>
      <c r="I30" s="184">
        <f t="shared" ca="1" si="5"/>
        <v>245.65</v>
      </c>
      <c r="J30" s="181">
        <f t="shared" ca="1" si="6"/>
        <v>79.13</v>
      </c>
      <c r="K30" s="181">
        <f t="shared" ca="1" si="7"/>
        <v>4.51</v>
      </c>
      <c r="L30" s="181">
        <f t="shared" ca="1" si="8"/>
        <v>0</v>
      </c>
      <c r="M30" s="182">
        <f t="shared" ca="1" si="9"/>
        <v>329.28999999999996</v>
      </c>
      <c r="N30" s="180">
        <f t="shared" ca="1" si="10"/>
        <v>254.80348193082079</v>
      </c>
      <c r="O30" s="181">
        <f t="shared" ca="1" si="11"/>
        <v>82.078565134076328</v>
      </c>
      <c r="P30" s="181">
        <f t="shared" ca="1" si="12"/>
        <v>4.6780529351027962</v>
      </c>
      <c r="Q30" s="181">
        <f t="shared" ca="1" si="13"/>
        <v>0</v>
      </c>
      <c r="R30" s="182">
        <f t="shared" ca="1" si="14"/>
        <v>341.56009999999992</v>
      </c>
      <c r="W30" s="46"/>
      <c r="X30" s="46">
        <v>30</v>
      </c>
    </row>
    <row r="31" spans="1:24">
      <c r="A31" s="61" t="s">
        <v>73</v>
      </c>
      <c r="B31" s="175">
        <f t="shared" ca="1" si="3"/>
        <v>341.56456300000002</v>
      </c>
      <c r="C31" s="180">
        <f t="shared" ca="1" si="4"/>
        <v>254.80716399799999</v>
      </c>
      <c r="D31" s="181">
        <f t="shared" ca="1" si="4"/>
        <v>82.077964488900022</v>
      </c>
      <c r="E31" s="181">
        <f t="shared" ca="1" si="4"/>
        <v>4.6794345131000004</v>
      </c>
      <c r="F31" s="182">
        <f t="shared" ca="1" si="4"/>
        <v>0</v>
      </c>
      <c r="G31" s="183">
        <f t="shared" ca="1" si="1"/>
        <v>341.56009999999998</v>
      </c>
      <c r="H31" s="183">
        <f t="shared" ca="1" si="2"/>
        <v>329.298092</v>
      </c>
      <c r="I31" s="184">
        <f t="shared" ca="1" si="5"/>
        <v>245.65</v>
      </c>
      <c r="J31" s="181">
        <f t="shared" ca="1" si="6"/>
        <v>79.13</v>
      </c>
      <c r="K31" s="181">
        <f t="shared" ca="1" si="7"/>
        <v>4.51</v>
      </c>
      <c r="L31" s="181">
        <f t="shared" ca="1" si="8"/>
        <v>0</v>
      </c>
      <c r="M31" s="182">
        <f t="shared" ca="1" si="9"/>
        <v>329.28999999999996</v>
      </c>
      <c r="N31" s="180">
        <f t="shared" ca="1" si="10"/>
        <v>254.80348193082079</v>
      </c>
      <c r="O31" s="181">
        <f t="shared" ca="1" si="11"/>
        <v>82.078565134076328</v>
      </c>
      <c r="P31" s="181">
        <f t="shared" ca="1" si="12"/>
        <v>4.6780529351027962</v>
      </c>
      <c r="Q31" s="181">
        <f t="shared" ca="1" si="13"/>
        <v>0</v>
      </c>
      <c r="R31" s="182">
        <f t="shared" ca="1" si="14"/>
        <v>341.56009999999992</v>
      </c>
      <c r="W31" s="46"/>
      <c r="X31" s="46">
        <v>31</v>
      </c>
    </row>
    <row r="32" spans="1:24">
      <c r="A32" s="61" t="s">
        <v>74</v>
      </c>
      <c r="B32" s="175">
        <f t="shared" ca="1" si="3"/>
        <v>341.56456300000002</v>
      </c>
      <c r="C32" s="180">
        <f t="shared" ca="1" si="4"/>
        <v>254.80716399799999</v>
      </c>
      <c r="D32" s="181">
        <f t="shared" ca="1" si="4"/>
        <v>82.077964488900022</v>
      </c>
      <c r="E32" s="181">
        <f t="shared" ca="1" si="4"/>
        <v>4.6794345131000004</v>
      </c>
      <c r="F32" s="182">
        <f t="shared" ca="1" si="4"/>
        <v>0</v>
      </c>
      <c r="G32" s="183">
        <f t="shared" ca="1" si="1"/>
        <v>341.56009999999998</v>
      </c>
      <c r="H32" s="183">
        <f t="shared" ca="1" si="2"/>
        <v>329.298092</v>
      </c>
      <c r="I32" s="184">
        <f t="shared" ca="1" si="5"/>
        <v>245.65</v>
      </c>
      <c r="J32" s="181">
        <f t="shared" ca="1" si="6"/>
        <v>79.13</v>
      </c>
      <c r="K32" s="181">
        <f t="shared" ca="1" si="7"/>
        <v>4.51</v>
      </c>
      <c r="L32" s="181">
        <f t="shared" ca="1" si="8"/>
        <v>0</v>
      </c>
      <c r="M32" s="182">
        <f t="shared" ca="1" si="9"/>
        <v>329.28999999999996</v>
      </c>
      <c r="N32" s="180">
        <f t="shared" ca="1" si="10"/>
        <v>254.80348193082079</v>
      </c>
      <c r="O32" s="181">
        <f t="shared" ca="1" si="11"/>
        <v>82.078565134076328</v>
      </c>
      <c r="P32" s="181">
        <f t="shared" ca="1" si="12"/>
        <v>4.6780529351027962</v>
      </c>
      <c r="Q32" s="181">
        <f t="shared" ca="1" si="13"/>
        <v>0</v>
      </c>
      <c r="R32" s="182">
        <f t="shared" ca="1" si="14"/>
        <v>341.56009999999992</v>
      </c>
      <c r="W32" s="46"/>
      <c r="X32" s="46">
        <v>32</v>
      </c>
    </row>
    <row r="33" spans="1:24">
      <c r="A33" s="61" t="s">
        <v>75</v>
      </c>
      <c r="B33" s="175">
        <f t="shared" ca="1" si="3"/>
        <v>341.56456300000002</v>
      </c>
      <c r="C33" s="180">
        <f t="shared" ca="1" si="4"/>
        <v>254.80716399799999</v>
      </c>
      <c r="D33" s="181">
        <f t="shared" ca="1" si="4"/>
        <v>82.077964488900022</v>
      </c>
      <c r="E33" s="181">
        <f t="shared" ca="1" si="4"/>
        <v>4.6794345131000004</v>
      </c>
      <c r="F33" s="182">
        <f t="shared" ca="1" si="4"/>
        <v>0</v>
      </c>
      <c r="G33" s="183">
        <f t="shared" ca="1" si="1"/>
        <v>341.56009999999998</v>
      </c>
      <c r="H33" s="183">
        <f t="shared" ca="1" si="2"/>
        <v>329.298092</v>
      </c>
      <c r="I33" s="184">
        <f t="shared" ca="1" si="5"/>
        <v>245.65</v>
      </c>
      <c r="J33" s="181">
        <f t="shared" ca="1" si="6"/>
        <v>79.13</v>
      </c>
      <c r="K33" s="181">
        <f t="shared" ca="1" si="7"/>
        <v>4.51</v>
      </c>
      <c r="L33" s="181">
        <f t="shared" ca="1" si="8"/>
        <v>0</v>
      </c>
      <c r="M33" s="182">
        <f t="shared" ca="1" si="9"/>
        <v>329.28999999999996</v>
      </c>
      <c r="N33" s="180">
        <f t="shared" ca="1" si="10"/>
        <v>254.80348193082079</v>
      </c>
      <c r="O33" s="181">
        <f t="shared" ca="1" si="11"/>
        <v>82.078565134076328</v>
      </c>
      <c r="P33" s="181">
        <f t="shared" ca="1" si="12"/>
        <v>4.6780529351027962</v>
      </c>
      <c r="Q33" s="181">
        <f t="shared" ca="1" si="13"/>
        <v>0</v>
      </c>
      <c r="R33" s="182">
        <f t="shared" ca="1" si="14"/>
        <v>341.56009999999992</v>
      </c>
      <c r="W33" s="46"/>
      <c r="X33" s="46">
        <v>33</v>
      </c>
    </row>
    <row r="34" spans="1:24">
      <c r="A34" s="61" t="s">
        <v>76</v>
      </c>
      <c r="B34" s="175">
        <f t="shared" ca="1" si="3"/>
        <v>341.56456300000002</v>
      </c>
      <c r="C34" s="180">
        <f t="shared" ca="1" si="4"/>
        <v>254.80716399799999</v>
      </c>
      <c r="D34" s="181">
        <f t="shared" ca="1" si="4"/>
        <v>82.077964488900022</v>
      </c>
      <c r="E34" s="181">
        <f t="shared" ca="1" si="4"/>
        <v>4.6794345131000004</v>
      </c>
      <c r="F34" s="182">
        <f t="shared" ca="1" si="4"/>
        <v>0</v>
      </c>
      <c r="G34" s="183">
        <f t="shared" ca="1" si="1"/>
        <v>341.56009999999998</v>
      </c>
      <c r="H34" s="183">
        <f t="shared" ca="1" si="2"/>
        <v>329.298092</v>
      </c>
      <c r="I34" s="184">
        <f t="shared" ca="1" si="5"/>
        <v>245.65</v>
      </c>
      <c r="J34" s="181">
        <f t="shared" ca="1" si="6"/>
        <v>79.13</v>
      </c>
      <c r="K34" s="181">
        <f t="shared" ca="1" si="7"/>
        <v>4.51</v>
      </c>
      <c r="L34" s="181">
        <f t="shared" ca="1" si="8"/>
        <v>0</v>
      </c>
      <c r="M34" s="182">
        <f t="shared" ca="1" si="9"/>
        <v>329.28999999999996</v>
      </c>
      <c r="N34" s="180">
        <f t="shared" ca="1" si="10"/>
        <v>254.80348193082079</v>
      </c>
      <c r="O34" s="181">
        <f t="shared" ca="1" si="11"/>
        <v>82.078565134076328</v>
      </c>
      <c r="P34" s="181">
        <f t="shared" ca="1" si="12"/>
        <v>4.6780529351027962</v>
      </c>
      <c r="Q34" s="181">
        <f t="shared" ca="1" si="13"/>
        <v>0</v>
      </c>
      <c r="R34" s="182">
        <f t="shared" ca="1" si="14"/>
        <v>341.56009999999992</v>
      </c>
      <c r="W34" s="46"/>
      <c r="X34" s="46">
        <v>34</v>
      </c>
    </row>
    <row r="35" spans="1:24">
      <c r="A35" s="61" t="s">
        <v>77</v>
      </c>
      <c r="B35" s="175">
        <f t="shared" ca="1" si="3"/>
        <v>341.56456300000002</v>
      </c>
      <c r="C35" s="180">
        <f t="shared" ca="1" si="4"/>
        <v>254.80716399799999</v>
      </c>
      <c r="D35" s="181">
        <f t="shared" ca="1" si="4"/>
        <v>82.077964488900022</v>
      </c>
      <c r="E35" s="181">
        <f t="shared" ca="1" si="4"/>
        <v>4.6794345131000004</v>
      </c>
      <c r="F35" s="182">
        <f t="shared" ca="1" si="4"/>
        <v>0</v>
      </c>
      <c r="G35" s="183">
        <f t="shared" ca="1" si="1"/>
        <v>341.56009999999998</v>
      </c>
      <c r="H35" s="183">
        <f t="shared" ca="1" si="2"/>
        <v>329.298092</v>
      </c>
      <c r="I35" s="184">
        <f t="shared" ca="1" si="5"/>
        <v>245.65</v>
      </c>
      <c r="J35" s="181">
        <f t="shared" ca="1" si="6"/>
        <v>79.13</v>
      </c>
      <c r="K35" s="181">
        <f t="shared" ca="1" si="7"/>
        <v>4.51</v>
      </c>
      <c r="L35" s="181">
        <f t="shared" ca="1" si="8"/>
        <v>0</v>
      </c>
      <c r="M35" s="182">
        <f t="shared" ca="1" si="9"/>
        <v>329.28999999999996</v>
      </c>
      <c r="N35" s="180">
        <f t="shared" ca="1" si="10"/>
        <v>254.80348193082079</v>
      </c>
      <c r="O35" s="181">
        <f t="shared" ca="1" si="11"/>
        <v>82.078565134076328</v>
      </c>
      <c r="P35" s="181">
        <f t="shared" ca="1" si="12"/>
        <v>4.6780529351027962</v>
      </c>
      <c r="Q35" s="181">
        <f t="shared" ca="1" si="13"/>
        <v>0</v>
      </c>
      <c r="R35" s="182">
        <f t="shared" ca="1" si="14"/>
        <v>341.56009999999992</v>
      </c>
      <c r="W35" s="46"/>
      <c r="X35" s="46">
        <v>35</v>
      </c>
    </row>
    <row r="36" spans="1:24">
      <c r="A36" s="61" t="s">
        <v>78</v>
      </c>
      <c r="B36" s="175">
        <f t="shared" ca="1" si="3"/>
        <v>341.56456300000002</v>
      </c>
      <c r="C36" s="180">
        <f t="shared" ref="C36:F67" ca="1" si="15">$B36*C$1/100</f>
        <v>254.80716399799999</v>
      </c>
      <c r="D36" s="181">
        <f t="shared" ca="1" si="15"/>
        <v>82.077964488900022</v>
      </c>
      <c r="E36" s="181">
        <f t="shared" ca="1" si="15"/>
        <v>4.6794345131000004</v>
      </c>
      <c r="F36" s="182">
        <f t="shared" ca="1" si="15"/>
        <v>0</v>
      </c>
      <c r="G36" s="183">
        <f t="shared" ca="1" si="1"/>
        <v>341.56009999999998</v>
      </c>
      <c r="H36" s="183">
        <f t="shared" ca="1" si="2"/>
        <v>329.298092</v>
      </c>
      <c r="I36" s="184">
        <f t="shared" ca="1" si="5"/>
        <v>245.65</v>
      </c>
      <c r="J36" s="181">
        <f t="shared" ca="1" si="6"/>
        <v>79.13</v>
      </c>
      <c r="K36" s="181">
        <f t="shared" ca="1" si="7"/>
        <v>4.51</v>
      </c>
      <c r="L36" s="181">
        <f t="shared" ca="1" si="8"/>
        <v>0</v>
      </c>
      <c r="M36" s="182">
        <f t="shared" ca="1" si="9"/>
        <v>329.28999999999996</v>
      </c>
      <c r="N36" s="180">
        <f t="shared" ca="1" si="10"/>
        <v>254.80348193082079</v>
      </c>
      <c r="O36" s="181">
        <f t="shared" ca="1" si="11"/>
        <v>82.078565134076328</v>
      </c>
      <c r="P36" s="181">
        <f t="shared" ca="1" si="12"/>
        <v>4.6780529351027962</v>
      </c>
      <c r="Q36" s="181">
        <f t="shared" ca="1" si="13"/>
        <v>0</v>
      </c>
      <c r="R36" s="182">
        <f t="shared" ca="1" si="14"/>
        <v>341.56009999999992</v>
      </c>
      <c r="W36" s="46"/>
      <c r="X36" s="46">
        <v>36</v>
      </c>
    </row>
    <row r="37" spans="1:24">
      <c r="A37" s="61" t="s">
        <v>79</v>
      </c>
      <c r="B37" s="175">
        <f t="shared" ca="1" si="3"/>
        <v>341.56456300000002</v>
      </c>
      <c r="C37" s="180">
        <f t="shared" ca="1" si="15"/>
        <v>254.80716399799999</v>
      </c>
      <c r="D37" s="181">
        <f t="shared" ca="1" si="15"/>
        <v>82.077964488900022</v>
      </c>
      <c r="E37" s="181">
        <f t="shared" ca="1" si="15"/>
        <v>4.6794345131000004</v>
      </c>
      <c r="F37" s="182">
        <f t="shared" ca="1" si="15"/>
        <v>0</v>
      </c>
      <c r="G37" s="183">
        <f t="shared" ca="1" si="1"/>
        <v>341.56009999999998</v>
      </c>
      <c r="H37" s="183">
        <f t="shared" ca="1" si="2"/>
        <v>329.298092</v>
      </c>
      <c r="I37" s="184">
        <f t="shared" ca="1" si="5"/>
        <v>245.65</v>
      </c>
      <c r="J37" s="181">
        <f t="shared" ca="1" si="6"/>
        <v>79.13</v>
      </c>
      <c r="K37" s="181">
        <f t="shared" ca="1" si="7"/>
        <v>4.51</v>
      </c>
      <c r="L37" s="181">
        <f t="shared" ca="1" si="8"/>
        <v>0</v>
      </c>
      <c r="M37" s="182">
        <f t="shared" ca="1" si="9"/>
        <v>329.28999999999996</v>
      </c>
      <c r="N37" s="180">
        <f t="shared" ca="1" si="10"/>
        <v>254.80348193082079</v>
      </c>
      <c r="O37" s="181">
        <f t="shared" ca="1" si="11"/>
        <v>82.078565134076328</v>
      </c>
      <c r="P37" s="181">
        <f t="shared" ca="1" si="12"/>
        <v>4.6780529351027962</v>
      </c>
      <c r="Q37" s="181">
        <f t="shared" ca="1" si="13"/>
        <v>0</v>
      </c>
      <c r="R37" s="182">
        <f t="shared" ca="1" si="14"/>
        <v>341.56009999999992</v>
      </c>
      <c r="W37" s="46"/>
      <c r="X37" s="46">
        <v>37</v>
      </c>
    </row>
    <row r="38" spans="1:24">
      <c r="A38" s="61" t="s">
        <v>80</v>
      </c>
      <c r="B38" s="175">
        <f t="shared" ca="1" si="3"/>
        <v>341.56456300000002</v>
      </c>
      <c r="C38" s="180">
        <f t="shared" ca="1" si="15"/>
        <v>254.80716399799999</v>
      </c>
      <c r="D38" s="181">
        <f t="shared" ca="1" si="15"/>
        <v>82.077964488900022</v>
      </c>
      <c r="E38" s="181">
        <f t="shared" ca="1" si="15"/>
        <v>4.6794345131000004</v>
      </c>
      <c r="F38" s="182">
        <f t="shared" ca="1" si="15"/>
        <v>0</v>
      </c>
      <c r="G38" s="183">
        <f t="shared" ca="1" si="1"/>
        <v>341.56009999999998</v>
      </c>
      <c r="H38" s="183">
        <f t="shared" ca="1" si="2"/>
        <v>329.298092</v>
      </c>
      <c r="I38" s="184">
        <f t="shared" ca="1" si="5"/>
        <v>245.65</v>
      </c>
      <c r="J38" s="181">
        <f t="shared" ca="1" si="6"/>
        <v>79.13</v>
      </c>
      <c r="K38" s="181">
        <f t="shared" ca="1" si="7"/>
        <v>4.51</v>
      </c>
      <c r="L38" s="181">
        <f t="shared" ca="1" si="8"/>
        <v>0</v>
      </c>
      <c r="M38" s="182">
        <f t="shared" ca="1" si="9"/>
        <v>329.28999999999996</v>
      </c>
      <c r="N38" s="180">
        <f t="shared" ca="1" si="10"/>
        <v>254.80348193082079</v>
      </c>
      <c r="O38" s="181">
        <f t="shared" ca="1" si="11"/>
        <v>82.078565134076328</v>
      </c>
      <c r="P38" s="181">
        <f t="shared" ca="1" si="12"/>
        <v>4.6780529351027962</v>
      </c>
      <c r="Q38" s="181">
        <f t="shared" ca="1" si="13"/>
        <v>0</v>
      </c>
      <c r="R38" s="182">
        <f t="shared" ca="1" si="14"/>
        <v>341.56009999999992</v>
      </c>
      <c r="W38" s="46"/>
      <c r="X38" s="46">
        <v>38</v>
      </c>
    </row>
    <row r="39" spans="1:24">
      <c r="A39" s="61" t="s">
        <v>81</v>
      </c>
      <c r="B39" s="175">
        <f t="shared" ca="1" si="3"/>
        <v>341.56456300000002</v>
      </c>
      <c r="C39" s="180">
        <f t="shared" ca="1" si="15"/>
        <v>254.80716399799999</v>
      </c>
      <c r="D39" s="181">
        <f t="shared" ca="1" si="15"/>
        <v>82.077964488900022</v>
      </c>
      <c r="E39" s="181">
        <f t="shared" ca="1" si="15"/>
        <v>4.6794345131000004</v>
      </c>
      <c r="F39" s="182">
        <f t="shared" ca="1" si="15"/>
        <v>0</v>
      </c>
      <c r="G39" s="183">
        <f t="shared" ca="1" si="1"/>
        <v>341.56009999999998</v>
      </c>
      <c r="H39" s="183">
        <f t="shared" ca="1" si="2"/>
        <v>329.298092</v>
      </c>
      <c r="I39" s="184">
        <f t="shared" ca="1" si="5"/>
        <v>245.65</v>
      </c>
      <c r="J39" s="181">
        <f t="shared" ca="1" si="6"/>
        <v>79.13</v>
      </c>
      <c r="K39" s="181">
        <f t="shared" ca="1" si="7"/>
        <v>4.51</v>
      </c>
      <c r="L39" s="181">
        <f t="shared" ca="1" si="8"/>
        <v>0</v>
      </c>
      <c r="M39" s="182">
        <f t="shared" ca="1" si="9"/>
        <v>329.28999999999996</v>
      </c>
      <c r="N39" s="180">
        <f t="shared" ca="1" si="10"/>
        <v>254.80348193082079</v>
      </c>
      <c r="O39" s="181">
        <f t="shared" ca="1" si="11"/>
        <v>82.078565134076328</v>
      </c>
      <c r="P39" s="181">
        <f t="shared" ca="1" si="12"/>
        <v>4.6780529351027962</v>
      </c>
      <c r="Q39" s="181">
        <f t="shared" ca="1" si="13"/>
        <v>0</v>
      </c>
      <c r="R39" s="182">
        <f t="shared" ca="1" si="14"/>
        <v>341.56009999999992</v>
      </c>
      <c r="W39" s="46"/>
      <c r="X39" s="46">
        <v>39</v>
      </c>
    </row>
    <row r="40" spans="1:24">
      <c r="A40" s="61" t="s">
        <v>82</v>
      </c>
      <c r="B40" s="175">
        <f t="shared" ca="1" si="3"/>
        <v>341.56456300000002</v>
      </c>
      <c r="C40" s="180">
        <f t="shared" ca="1" si="15"/>
        <v>254.80716399799999</v>
      </c>
      <c r="D40" s="181">
        <f t="shared" ca="1" si="15"/>
        <v>82.077964488900022</v>
      </c>
      <c r="E40" s="181">
        <f t="shared" ca="1" si="15"/>
        <v>4.6794345131000004</v>
      </c>
      <c r="F40" s="182">
        <f t="shared" ca="1" si="15"/>
        <v>0</v>
      </c>
      <c r="G40" s="183">
        <f t="shared" ca="1" si="1"/>
        <v>341.56009999999998</v>
      </c>
      <c r="H40" s="183">
        <f t="shared" ca="1" si="2"/>
        <v>329.298092</v>
      </c>
      <c r="I40" s="184">
        <f t="shared" ca="1" si="5"/>
        <v>245.65</v>
      </c>
      <c r="J40" s="181">
        <f t="shared" ca="1" si="6"/>
        <v>79.13</v>
      </c>
      <c r="K40" s="181">
        <f t="shared" ca="1" si="7"/>
        <v>4.51</v>
      </c>
      <c r="L40" s="181">
        <f t="shared" ca="1" si="8"/>
        <v>0</v>
      </c>
      <c r="M40" s="182">
        <f t="shared" ca="1" si="9"/>
        <v>329.28999999999996</v>
      </c>
      <c r="N40" s="180">
        <f t="shared" ca="1" si="10"/>
        <v>254.80348193082079</v>
      </c>
      <c r="O40" s="181">
        <f t="shared" ca="1" si="11"/>
        <v>82.078565134076328</v>
      </c>
      <c r="P40" s="181">
        <f t="shared" ca="1" si="12"/>
        <v>4.6780529351027962</v>
      </c>
      <c r="Q40" s="181">
        <f t="shared" ca="1" si="13"/>
        <v>0</v>
      </c>
      <c r="R40" s="182">
        <f t="shared" ca="1" si="14"/>
        <v>341.56009999999992</v>
      </c>
      <c r="W40" s="46"/>
      <c r="X40" s="46">
        <v>40</v>
      </c>
    </row>
    <row r="41" spans="1:24">
      <c r="A41" s="61" t="s">
        <v>83</v>
      </c>
      <c r="B41" s="175">
        <f t="shared" ca="1" si="3"/>
        <v>341.56456300000002</v>
      </c>
      <c r="C41" s="180">
        <f t="shared" ca="1" si="15"/>
        <v>254.80716399799999</v>
      </c>
      <c r="D41" s="181">
        <f t="shared" ca="1" si="15"/>
        <v>82.077964488900022</v>
      </c>
      <c r="E41" s="181">
        <f t="shared" ca="1" si="15"/>
        <v>4.6794345131000004</v>
      </c>
      <c r="F41" s="182">
        <f t="shared" ca="1" si="15"/>
        <v>0</v>
      </c>
      <c r="G41" s="183">
        <f t="shared" ca="1" si="1"/>
        <v>341.56009999999998</v>
      </c>
      <c r="H41" s="183">
        <f t="shared" ca="1" si="2"/>
        <v>329.298092</v>
      </c>
      <c r="I41" s="184">
        <f t="shared" ca="1" si="5"/>
        <v>245.65</v>
      </c>
      <c r="J41" s="181">
        <f t="shared" ca="1" si="6"/>
        <v>79.13</v>
      </c>
      <c r="K41" s="181">
        <f t="shared" ca="1" si="7"/>
        <v>4.51</v>
      </c>
      <c r="L41" s="181">
        <f t="shared" ca="1" si="8"/>
        <v>0</v>
      </c>
      <c r="M41" s="182">
        <f t="shared" ca="1" si="9"/>
        <v>329.28999999999996</v>
      </c>
      <c r="N41" s="180">
        <f t="shared" ca="1" si="10"/>
        <v>254.80348193082079</v>
      </c>
      <c r="O41" s="181">
        <f t="shared" ca="1" si="11"/>
        <v>82.078565134076328</v>
      </c>
      <c r="P41" s="181">
        <f t="shared" ca="1" si="12"/>
        <v>4.6780529351027962</v>
      </c>
      <c r="Q41" s="181">
        <f t="shared" ca="1" si="13"/>
        <v>0</v>
      </c>
      <c r="R41" s="182">
        <f t="shared" ca="1" si="14"/>
        <v>341.56009999999992</v>
      </c>
      <c r="W41" s="46"/>
      <c r="X41" s="46">
        <v>41</v>
      </c>
    </row>
    <row r="42" spans="1:24">
      <c r="A42" s="61" t="s">
        <v>84</v>
      </c>
      <c r="B42" s="175">
        <f t="shared" ca="1" si="3"/>
        <v>341.56456300000002</v>
      </c>
      <c r="C42" s="180">
        <f t="shared" ca="1" si="15"/>
        <v>254.80716399799999</v>
      </c>
      <c r="D42" s="181">
        <f t="shared" ca="1" si="15"/>
        <v>82.077964488900022</v>
      </c>
      <c r="E42" s="181">
        <f t="shared" ca="1" si="15"/>
        <v>4.6794345131000004</v>
      </c>
      <c r="F42" s="182">
        <f t="shared" ca="1" si="15"/>
        <v>0</v>
      </c>
      <c r="G42" s="183">
        <f t="shared" ca="1" si="1"/>
        <v>341.56009999999998</v>
      </c>
      <c r="H42" s="183">
        <f t="shared" ca="1" si="2"/>
        <v>329.298092</v>
      </c>
      <c r="I42" s="184">
        <f t="shared" ca="1" si="5"/>
        <v>245.65</v>
      </c>
      <c r="J42" s="181">
        <f t="shared" ca="1" si="6"/>
        <v>79.13</v>
      </c>
      <c r="K42" s="181">
        <f t="shared" ca="1" si="7"/>
        <v>4.51</v>
      </c>
      <c r="L42" s="181">
        <f t="shared" ca="1" si="8"/>
        <v>0</v>
      </c>
      <c r="M42" s="182">
        <f t="shared" ca="1" si="9"/>
        <v>329.28999999999996</v>
      </c>
      <c r="N42" s="180">
        <f t="shared" ca="1" si="10"/>
        <v>254.80348193082079</v>
      </c>
      <c r="O42" s="181">
        <f t="shared" ca="1" si="11"/>
        <v>82.078565134076328</v>
      </c>
      <c r="P42" s="181">
        <f t="shared" ca="1" si="12"/>
        <v>4.6780529351027962</v>
      </c>
      <c r="Q42" s="181">
        <f t="shared" ca="1" si="13"/>
        <v>0</v>
      </c>
      <c r="R42" s="182">
        <f t="shared" ca="1" si="14"/>
        <v>341.56009999999992</v>
      </c>
      <c r="W42" s="46"/>
      <c r="X42" s="46">
        <v>42</v>
      </c>
    </row>
    <row r="43" spans="1:24">
      <c r="A43" s="61" t="s">
        <v>85</v>
      </c>
      <c r="B43" s="175">
        <f t="shared" ca="1" si="3"/>
        <v>341.56456300000002</v>
      </c>
      <c r="C43" s="180">
        <f t="shared" ca="1" si="15"/>
        <v>254.80716399799999</v>
      </c>
      <c r="D43" s="181">
        <f t="shared" ca="1" si="15"/>
        <v>82.077964488900022</v>
      </c>
      <c r="E43" s="181">
        <f t="shared" ca="1" si="15"/>
        <v>4.6794345131000004</v>
      </c>
      <c r="F43" s="182">
        <f t="shared" ca="1" si="15"/>
        <v>0</v>
      </c>
      <c r="G43" s="183">
        <f t="shared" ca="1" si="1"/>
        <v>341.56009999999998</v>
      </c>
      <c r="H43" s="183">
        <f t="shared" ca="1" si="2"/>
        <v>329.298092</v>
      </c>
      <c r="I43" s="184">
        <f t="shared" ca="1" si="5"/>
        <v>245.65</v>
      </c>
      <c r="J43" s="181">
        <f t="shared" ca="1" si="6"/>
        <v>79.13</v>
      </c>
      <c r="K43" s="181">
        <f t="shared" ca="1" si="7"/>
        <v>4.51</v>
      </c>
      <c r="L43" s="181">
        <f t="shared" ca="1" si="8"/>
        <v>0</v>
      </c>
      <c r="M43" s="182">
        <f t="shared" ca="1" si="9"/>
        <v>329.28999999999996</v>
      </c>
      <c r="N43" s="180">
        <f t="shared" ca="1" si="10"/>
        <v>254.80348193082079</v>
      </c>
      <c r="O43" s="181">
        <f t="shared" ca="1" si="11"/>
        <v>82.078565134076328</v>
      </c>
      <c r="P43" s="181">
        <f t="shared" ca="1" si="12"/>
        <v>4.6780529351027962</v>
      </c>
      <c r="Q43" s="181">
        <f t="shared" ca="1" si="13"/>
        <v>0</v>
      </c>
      <c r="R43" s="182">
        <f t="shared" ca="1" si="14"/>
        <v>341.56009999999992</v>
      </c>
      <c r="W43" s="46"/>
      <c r="X43" s="46">
        <v>43</v>
      </c>
    </row>
    <row r="44" spans="1:24">
      <c r="A44" s="61" t="s">
        <v>86</v>
      </c>
      <c r="B44" s="175">
        <f t="shared" ca="1" si="3"/>
        <v>341.56456300000002</v>
      </c>
      <c r="C44" s="180">
        <f t="shared" ca="1" si="15"/>
        <v>254.80716399799999</v>
      </c>
      <c r="D44" s="181">
        <f t="shared" ca="1" si="15"/>
        <v>82.077964488900022</v>
      </c>
      <c r="E44" s="181">
        <f t="shared" ca="1" si="15"/>
        <v>4.6794345131000004</v>
      </c>
      <c r="F44" s="182">
        <f t="shared" ca="1" si="15"/>
        <v>0</v>
      </c>
      <c r="G44" s="183">
        <f t="shared" ca="1" si="1"/>
        <v>341.56009999999998</v>
      </c>
      <c r="H44" s="183">
        <f t="shared" ca="1" si="2"/>
        <v>329.298092</v>
      </c>
      <c r="I44" s="184">
        <f t="shared" ca="1" si="5"/>
        <v>245.65</v>
      </c>
      <c r="J44" s="181">
        <f t="shared" ca="1" si="6"/>
        <v>79.13</v>
      </c>
      <c r="K44" s="181">
        <f t="shared" ca="1" si="7"/>
        <v>4.51</v>
      </c>
      <c r="L44" s="181">
        <f t="shared" ca="1" si="8"/>
        <v>0</v>
      </c>
      <c r="M44" s="182">
        <f t="shared" ca="1" si="9"/>
        <v>329.28999999999996</v>
      </c>
      <c r="N44" s="180">
        <f t="shared" ca="1" si="10"/>
        <v>254.80348193082079</v>
      </c>
      <c r="O44" s="181">
        <f t="shared" ca="1" si="11"/>
        <v>82.078565134076328</v>
      </c>
      <c r="P44" s="181">
        <f t="shared" ca="1" si="12"/>
        <v>4.6780529351027962</v>
      </c>
      <c r="Q44" s="181">
        <f t="shared" ca="1" si="13"/>
        <v>0</v>
      </c>
      <c r="R44" s="182">
        <f t="shared" ca="1" si="14"/>
        <v>341.56009999999992</v>
      </c>
      <c r="W44" s="46"/>
      <c r="X44" s="46">
        <v>44</v>
      </c>
    </row>
    <row r="45" spans="1:24">
      <c r="A45" s="61" t="s">
        <v>87</v>
      </c>
      <c r="B45" s="175">
        <f t="shared" ca="1" si="3"/>
        <v>341.56456300000002</v>
      </c>
      <c r="C45" s="180">
        <f t="shared" ca="1" si="15"/>
        <v>254.80716399799999</v>
      </c>
      <c r="D45" s="181">
        <f t="shared" ca="1" si="15"/>
        <v>82.077964488900022</v>
      </c>
      <c r="E45" s="181">
        <f t="shared" ca="1" si="15"/>
        <v>4.6794345131000004</v>
      </c>
      <c r="F45" s="182">
        <f t="shared" ca="1" si="15"/>
        <v>0</v>
      </c>
      <c r="G45" s="183">
        <f t="shared" ca="1" si="1"/>
        <v>341.56009999999998</v>
      </c>
      <c r="H45" s="183">
        <f t="shared" ca="1" si="2"/>
        <v>329.298092</v>
      </c>
      <c r="I45" s="184">
        <f t="shared" ca="1" si="5"/>
        <v>245.65</v>
      </c>
      <c r="J45" s="181">
        <f t="shared" ca="1" si="6"/>
        <v>79.13</v>
      </c>
      <c r="K45" s="181">
        <f t="shared" ca="1" si="7"/>
        <v>4.51</v>
      </c>
      <c r="L45" s="181">
        <f t="shared" ca="1" si="8"/>
        <v>0</v>
      </c>
      <c r="M45" s="182">
        <f t="shared" ca="1" si="9"/>
        <v>329.28999999999996</v>
      </c>
      <c r="N45" s="180">
        <f t="shared" ca="1" si="10"/>
        <v>254.80348193082079</v>
      </c>
      <c r="O45" s="181">
        <f t="shared" ca="1" si="11"/>
        <v>82.078565134076328</v>
      </c>
      <c r="P45" s="181">
        <f t="shared" ca="1" si="12"/>
        <v>4.6780529351027962</v>
      </c>
      <c r="Q45" s="181">
        <f t="shared" ca="1" si="13"/>
        <v>0</v>
      </c>
      <c r="R45" s="182">
        <f t="shared" ca="1" si="14"/>
        <v>341.56009999999992</v>
      </c>
      <c r="W45" s="46"/>
      <c r="X45" s="46">
        <v>45</v>
      </c>
    </row>
    <row r="46" spans="1:24">
      <c r="A46" s="61" t="s">
        <v>88</v>
      </c>
      <c r="B46" s="175">
        <f t="shared" ca="1" si="3"/>
        <v>341.56456300000002</v>
      </c>
      <c r="C46" s="180">
        <f t="shared" ca="1" si="15"/>
        <v>254.80716399799999</v>
      </c>
      <c r="D46" s="181">
        <f t="shared" ca="1" si="15"/>
        <v>82.077964488900022</v>
      </c>
      <c r="E46" s="181">
        <f t="shared" ca="1" si="15"/>
        <v>4.6794345131000004</v>
      </c>
      <c r="F46" s="182">
        <f t="shared" ca="1" si="15"/>
        <v>0</v>
      </c>
      <c r="G46" s="183">
        <f t="shared" ca="1" si="1"/>
        <v>306.75630000000001</v>
      </c>
      <c r="H46" s="183">
        <f t="shared" ca="1" si="2"/>
        <v>295.74374899999998</v>
      </c>
      <c r="I46" s="184">
        <f t="shared" ca="1" si="5"/>
        <v>212.1</v>
      </c>
      <c r="J46" s="181">
        <f t="shared" ca="1" si="6"/>
        <v>79.13</v>
      </c>
      <c r="K46" s="181">
        <f t="shared" ca="1" si="7"/>
        <v>4.51</v>
      </c>
      <c r="L46" s="181">
        <f t="shared" ca="1" si="8"/>
        <v>0</v>
      </c>
      <c r="M46" s="182">
        <f t="shared" ca="1" si="9"/>
        <v>295.74</v>
      </c>
      <c r="N46" s="180">
        <f t="shared" ca="1" si="10"/>
        <v>220.00071424223984</v>
      </c>
      <c r="O46" s="181">
        <f t="shared" ca="1" si="11"/>
        <v>82.077588486508418</v>
      </c>
      <c r="P46" s="181">
        <f t="shared" ca="1" si="12"/>
        <v>4.6779972712517761</v>
      </c>
      <c r="Q46" s="181">
        <f t="shared" ca="1" si="13"/>
        <v>0</v>
      </c>
      <c r="R46" s="182">
        <f t="shared" ca="1" si="14"/>
        <v>306.75630000000007</v>
      </c>
      <c r="W46" s="46"/>
      <c r="X46" s="46">
        <v>46</v>
      </c>
    </row>
    <row r="47" spans="1:24">
      <c r="A47" s="61" t="s">
        <v>89</v>
      </c>
      <c r="B47" s="175">
        <f t="shared" ca="1" si="3"/>
        <v>341.56456300000002</v>
      </c>
      <c r="C47" s="180">
        <f t="shared" ca="1" si="15"/>
        <v>254.80716399799999</v>
      </c>
      <c r="D47" s="181">
        <f t="shared" ca="1" si="15"/>
        <v>82.077964488900022</v>
      </c>
      <c r="E47" s="181">
        <f t="shared" ca="1" si="15"/>
        <v>4.6794345131000004</v>
      </c>
      <c r="F47" s="182">
        <f t="shared" ca="1" si="15"/>
        <v>0</v>
      </c>
      <c r="G47" s="183">
        <f t="shared" ca="1" si="1"/>
        <v>275.75630000000001</v>
      </c>
      <c r="H47" s="183">
        <f t="shared" ca="1" si="2"/>
        <v>265.856649</v>
      </c>
      <c r="I47" s="184">
        <f t="shared" ca="1" si="5"/>
        <v>182.21</v>
      </c>
      <c r="J47" s="181">
        <f t="shared" ca="1" si="6"/>
        <v>79.13</v>
      </c>
      <c r="K47" s="181">
        <f t="shared" ca="1" si="7"/>
        <v>4.51</v>
      </c>
      <c r="L47" s="181">
        <f t="shared" ca="1" si="8"/>
        <v>0</v>
      </c>
      <c r="M47" s="182">
        <f t="shared" ca="1" si="9"/>
        <v>265.85000000000002</v>
      </c>
      <c r="N47" s="180">
        <f t="shared" ca="1" si="10"/>
        <v>188.99964424675568</v>
      </c>
      <c r="O47" s="181">
        <f t="shared" ca="1" si="11"/>
        <v>82.078600786157594</v>
      </c>
      <c r="P47" s="181">
        <f t="shared" ca="1" si="12"/>
        <v>4.6780549670867027</v>
      </c>
      <c r="Q47" s="181">
        <f t="shared" ca="1" si="13"/>
        <v>0</v>
      </c>
      <c r="R47" s="182">
        <f t="shared" ca="1" si="14"/>
        <v>275.75630000000001</v>
      </c>
      <c r="W47" s="46"/>
      <c r="X47" s="46">
        <v>47</v>
      </c>
    </row>
    <row r="48" spans="1:24">
      <c r="A48" s="61" t="s">
        <v>90</v>
      </c>
      <c r="B48" s="175">
        <f t="shared" ca="1" si="3"/>
        <v>341.56456300000002</v>
      </c>
      <c r="C48" s="180">
        <f t="shared" ca="1" si="15"/>
        <v>254.80716399799999</v>
      </c>
      <c r="D48" s="181">
        <f t="shared" ca="1" si="15"/>
        <v>82.077964488900022</v>
      </c>
      <c r="E48" s="181">
        <f t="shared" ca="1" si="15"/>
        <v>4.6794345131000004</v>
      </c>
      <c r="F48" s="182">
        <f t="shared" ca="1" si="15"/>
        <v>0</v>
      </c>
      <c r="G48" s="183">
        <f t="shared" ca="1" si="1"/>
        <v>302.75630000000001</v>
      </c>
      <c r="H48" s="183">
        <f t="shared" ca="1" si="2"/>
        <v>291.88734899999997</v>
      </c>
      <c r="I48" s="184">
        <f t="shared" ca="1" si="5"/>
        <v>208.24</v>
      </c>
      <c r="J48" s="181">
        <f t="shared" ca="1" si="6"/>
        <v>79.13</v>
      </c>
      <c r="K48" s="181">
        <f t="shared" ca="1" si="7"/>
        <v>4.51</v>
      </c>
      <c r="L48" s="181">
        <f t="shared" ca="1" si="8"/>
        <v>0</v>
      </c>
      <c r="M48" s="182">
        <f t="shared" ca="1" si="9"/>
        <v>291.88</v>
      </c>
      <c r="N48" s="180">
        <f t="shared" ca="1" si="10"/>
        <v>215.99962968343158</v>
      </c>
      <c r="O48" s="181">
        <f t="shared" ca="1" si="11"/>
        <v>82.078614564204457</v>
      </c>
      <c r="P48" s="181">
        <f t="shared" ca="1" si="12"/>
        <v>4.678055752363985</v>
      </c>
      <c r="Q48" s="181">
        <f t="shared" ca="1" si="13"/>
        <v>0</v>
      </c>
      <c r="R48" s="182">
        <f t="shared" ca="1" si="14"/>
        <v>302.75630000000001</v>
      </c>
      <c r="W48" s="46"/>
      <c r="X48" s="46">
        <v>48</v>
      </c>
    </row>
    <row r="49" spans="1:24">
      <c r="A49" s="61" t="s">
        <v>91</v>
      </c>
      <c r="B49" s="175">
        <f t="shared" ca="1" si="3"/>
        <v>341.56456300000002</v>
      </c>
      <c r="C49" s="180">
        <f t="shared" ca="1" si="15"/>
        <v>254.80716399799999</v>
      </c>
      <c r="D49" s="181">
        <f t="shared" ca="1" si="15"/>
        <v>82.077964488900022</v>
      </c>
      <c r="E49" s="181">
        <f t="shared" ca="1" si="15"/>
        <v>4.6794345131000004</v>
      </c>
      <c r="F49" s="182">
        <f t="shared" ca="1" si="15"/>
        <v>0</v>
      </c>
      <c r="G49" s="183">
        <f t="shared" ca="1" si="1"/>
        <v>278.75630000000001</v>
      </c>
      <c r="H49" s="183">
        <f t="shared" ca="1" si="2"/>
        <v>268.74894899999998</v>
      </c>
      <c r="I49" s="184">
        <f t="shared" ca="1" si="5"/>
        <v>185.11</v>
      </c>
      <c r="J49" s="181">
        <f t="shared" ca="1" si="6"/>
        <v>79.13</v>
      </c>
      <c r="K49" s="181">
        <f t="shared" ca="1" si="7"/>
        <v>4.51</v>
      </c>
      <c r="L49" s="181">
        <f t="shared" ca="1" si="8"/>
        <v>0</v>
      </c>
      <c r="M49" s="182">
        <f t="shared" ca="1" si="9"/>
        <v>268.75</v>
      </c>
      <c r="N49" s="180">
        <f t="shared" ca="1" si="10"/>
        <v>192.0021532762791</v>
      </c>
      <c r="O49" s="181">
        <f t="shared" ca="1" si="11"/>
        <v>82.076227047441861</v>
      </c>
      <c r="P49" s="181">
        <f t="shared" ca="1" si="12"/>
        <v>4.6779196762790693</v>
      </c>
      <c r="Q49" s="181">
        <f t="shared" ca="1" si="13"/>
        <v>0</v>
      </c>
      <c r="R49" s="182">
        <f t="shared" ca="1" si="14"/>
        <v>278.75630000000007</v>
      </c>
      <c r="W49" s="46"/>
      <c r="X49" s="46">
        <v>49</v>
      </c>
    </row>
    <row r="50" spans="1:24">
      <c r="A50" s="61" t="s">
        <v>92</v>
      </c>
      <c r="B50" s="175">
        <f t="shared" ca="1" si="3"/>
        <v>341.56456300000002</v>
      </c>
      <c r="C50" s="180">
        <f t="shared" ca="1" si="15"/>
        <v>254.80716399799999</v>
      </c>
      <c r="D50" s="181">
        <f t="shared" ca="1" si="15"/>
        <v>82.077964488900022</v>
      </c>
      <c r="E50" s="181">
        <f t="shared" ca="1" si="15"/>
        <v>4.6794345131000004</v>
      </c>
      <c r="F50" s="182">
        <f t="shared" ca="1" si="15"/>
        <v>0</v>
      </c>
      <c r="G50" s="183">
        <f t="shared" ca="1" si="1"/>
        <v>253.75630000000001</v>
      </c>
      <c r="H50" s="183">
        <f t="shared" ca="1" si="2"/>
        <v>244.64644899999999</v>
      </c>
      <c r="I50" s="184">
        <f t="shared" ca="1" si="5"/>
        <v>161</v>
      </c>
      <c r="J50" s="181">
        <f t="shared" ca="1" si="6"/>
        <v>79.13</v>
      </c>
      <c r="K50" s="181">
        <f t="shared" ca="1" si="7"/>
        <v>4.51</v>
      </c>
      <c r="L50" s="181">
        <f t="shared" ca="1" si="8"/>
        <v>0</v>
      </c>
      <c r="M50" s="182">
        <f t="shared" ca="1" si="9"/>
        <v>244.64</v>
      </c>
      <c r="N50" s="180">
        <f t="shared" ca="1" si="10"/>
        <v>166.99952706017007</v>
      </c>
      <c r="O50" s="181">
        <f t="shared" ca="1" si="11"/>
        <v>82.078711653858718</v>
      </c>
      <c r="P50" s="181">
        <f t="shared" ca="1" si="12"/>
        <v>4.6780612859712232</v>
      </c>
      <c r="Q50" s="181">
        <f t="shared" ca="1" si="13"/>
        <v>0</v>
      </c>
      <c r="R50" s="182">
        <f t="shared" ca="1" si="14"/>
        <v>253.75629999999998</v>
      </c>
      <c r="W50" s="46"/>
      <c r="X50" s="46">
        <v>50</v>
      </c>
    </row>
    <row r="51" spans="1:24">
      <c r="A51" s="61" t="s">
        <v>93</v>
      </c>
      <c r="B51" s="175">
        <f t="shared" ca="1" si="3"/>
        <v>341.56456300000002</v>
      </c>
      <c r="C51" s="180">
        <f t="shared" ca="1" si="15"/>
        <v>254.80716399799999</v>
      </c>
      <c r="D51" s="181">
        <f t="shared" ca="1" si="15"/>
        <v>82.077964488900022</v>
      </c>
      <c r="E51" s="181">
        <f t="shared" ca="1" si="15"/>
        <v>4.6794345131000004</v>
      </c>
      <c r="F51" s="182">
        <f t="shared" ca="1" si="15"/>
        <v>0</v>
      </c>
      <c r="G51" s="183">
        <f t="shared" ca="1" si="1"/>
        <v>227.71025399999999</v>
      </c>
      <c r="H51" s="183">
        <f t="shared" ca="1" si="2"/>
        <v>219.53545600000001</v>
      </c>
      <c r="I51" s="184">
        <f t="shared" ca="1" si="5"/>
        <v>135.54</v>
      </c>
      <c r="J51" s="181">
        <f t="shared" ca="1" si="6"/>
        <v>79.47</v>
      </c>
      <c r="K51" s="181">
        <f t="shared" ca="1" si="7"/>
        <v>4.53</v>
      </c>
      <c r="L51" s="181">
        <f t="shared" ca="1" si="8"/>
        <v>0</v>
      </c>
      <c r="M51" s="182">
        <f t="shared" ca="1" si="9"/>
        <v>219.54</v>
      </c>
      <c r="N51" s="180">
        <f t="shared" ca="1" si="10"/>
        <v>140.58416610713309</v>
      </c>
      <c r="O51" s="181">
        <f t="shared" ca="1" si="11"/>
        <v>82.427502438644424</v>
      </c>
      <c r="P51" s="181">
        <f t="shared" ca="1" si="12"/>
        <v>4.6985854542224654</v>
      </c>
      <c r="Q51" s="181">
        <f t="shared" ca="1" si="13"/>
        <v>0</v>
      </c>
      <c r="R51" s="182">
        <f t="shared" ca="1" si="14"/>
        <v>227.71025399999999</v>
      </c>
      <c r="W51" s="46"/>
      <c r="X51" s="46">
        <v>51</v>
      </c>
    </row>
    <row r="52" spans="1:24">
      <c r="A52" s="61" t="s">
        <v>94</v>
      </c>
      <c r="B52" s="175">
        <f t="shared" ca="1" si="3"/>
        <v>341.56456300000002</v>
      </c>
      <c r="C52" s="180">
        <f t="shared" ca="1" si="15"/>
        <v>254.80716399799999</v>
      </c>
      <c r="D52" s="181">
        <f t="shared" ca="1" si="15"/>
        <v>82.077964488900022</v>
      </c>
      <c r="E52" s="181">
        <f t="shared" ca="1" si="15"/>
        <v>4.6794345131000004</v>
      </c>
      <c r="F52" s="182">
        <f t="shared" ca="1" si="15"/>
        <v>0</v>
      </c>
      <c r="G52" s="183">
        <f t="shared" ca="1" si="1"/>
        <v>226.75630000000001</v>
      </c>
      <c r="H52" s="183">
        <f t="shared" ca="1" si="2"/>
        <v>218.61574899999999</v>
      </c>
      <c r="I52" s="184">
        <f t="shared" ca="1" si="5"/>
        <v>134.97</v>
      </c>
      <c r="J52" s="181">
        <f t="shared" ca="1" si="6"/>
        <v>79.13</v>
      </c>
      <c r="K52" s="181">
        <f t="shared" ca="1" si="7"/>
        <v>4.51</v>
      </c>
      <c r="L52" s="181">
        <f t="shared" ca="1" si="8"/>
        <v>0</v>
      </c>
      <c r="M52" s="182">
        <f t="shared" ca="1" si="9"/>
        <v>218.60999999999999</v>
      </c>
      <c r="N52" s="180">
        <f t="shared" ca="1" si="10"/>
        <v>139.99953255111842</v>
      </c>
      <c r="O52" s="181">
        <f t="shared" ca="1" si="11"/>
        <v>82.078706458990894</v>
      </c>
      <c r="P52" s="181">
        <f t="shared" ca="1" si="12"/>
        <v>4.6780609898906729</v>
      </c>
      <c r="Q52" s="181">
        <f t="shared" ca="1" si="13"/>
        <v>0</v>
      </c>
      <c r="R52" s="182">
        <f t="shared" ca="1" si="14"/>
        <v>226.75629999999998</v>
      </c>
      <c r="W52" s="46"/>
      <c r="X52" s="46">
        <v>52</v>
      </c>
    </row>
    <row r="53" spans="1:24">
      <c r="A53" s="61" t="s">
        <v>95</v>
      </c>
      <c r="B53" s="175">
        <f t="shared" ca="1" si="3"/>
        <v>341.56456300000002</v>
      </c>
      <c r="C53" s="180">
        <f t="shared" ca="1" si="15"/>
        <v>254.80716399799999</v>
      </c>
      <c r="D53" s="181">
        <f t="shared" ca="1" si="15"/>
        <v>82.077964488900022</v>
      </c>
      <c r="E53" s="181">
        <f t="shared" ca="1" si="15"/>
        <v>4.6794345131000004</v>
      </c>
      <c r="F53" s="182">
        <f t="shared" ca="1" si="15"/>
        <v>0</v>
      </c>
      <c r="G53" s="183">
        <f t="shared" ca="1" si="1"/>
        <v>226.75630000000001</v>
      </c>
      <c r="H53" s="183">
        <f t="shared" ca="1" si="2"/>
        <v>218.61574899999999</v>
      </c>
      <c r="I53" s="184">
        <f t="shared" ca="1" si="5"/>
        <v>134.97</v>
      </c>
      <c r="J53" s="181">
        <f t="shared" ca="1" si="6"/>
        <v>79.13</v>
      </c>
      <c r="K53" s="181">
        <f t="shared" ca="1" si="7"/>
        <v>4.51</v>
      </c>
      <c r="L53" s="181">
        <f t="shared" ca="1" si="8"/>
        <v>0</v>
      </c>
      <c r="M53" s="182">
        <f t="shared" ca="1" si="9"/>
        <v>218.60999999999999</v>
      </c>
      <c r="N53" s="180">
        <f t="shared" ca="1" si="10"/>
        <v>139.99953255111842</v>
      </c>
      <c r="O53" s="181">
        <f t="shared" ca="1" si="11"/>
        <v>82.078706458990894</v>
      </c>
      <c r="P53" s="181">
        <f t="shared" ca="1" si="12"/>
        <v>4.6780609898906729</v>
      </c>
      <c r="Q53" s="181">
        <f t="shared" ca="1" si="13"/>
        <v>0</v>
      </c>
      <c r="R53" s="182">
        <f t="shared" ca="1" si="14"/>
        <v>226.75629999999998</v>
      </c>
      <c r="W53" s="46"/>
      <c r="X53" s="46">
        <v>53</v>
      </c>
    </row>
    <row r="54" spans="1:24">
      <c r="A54" s="61" t="s">
        <v>96</v>
      </c>
      <c r="B54" s="175">
        <f t="shared" ca="1" si="3"/>
        <v>341.56456300000002</v>
      </c>
      <c r="C54" s="180">
        <f t="shared" ca="1" si="15"/>
        <v>254.80716399799999</v>
      </c>
      <c r="D54" s="181">
        <f t="shared" ca="1" si="15"/>
        <v>82.077964488900022</v>
      </c>
      <c r="E54" s="181">
        <f t="shared" ca="1" si="15"/>
        <v>4.6794345131000004</v>
      </c>
      <c r="F54" s="182">
        <f t="shared" ca="1" si="15"/>
        <v>0</v>
      </c>
      <c r="G54" s="183">
        <f t="shared" ca="1" si="1"/>
        <v>226.75630000000001</v>
      </c>
      <c r="H54" s="183">
        <f t="shared" ca="1" si="2"/>
        <v>218.61574899999999</v>
      </c>
      <c r="I54" s="184">
        <f t="shared" ca="1" si="5"/>
        <v>134.97</v>
      </c>
      <c r="J54" s="181">
        <f t="shared" ca="1" si="6"/>
        <v>79.13</v>
      </c>
      <c r="K54" s="181">
        <f t="shared" ca="1" si="7"/>
        <v>4.51</v>
      </c>
      <c r="L54" s="181">
        <f t="shared" ca="1" si="8"/>
        <v>0</v>
      </c>
      <c r="M54" s="182">
        <f t="shared" ca="1" si="9"/>
        <v>218.60999999999999</v>
      </c>
      <c r="N54" s="180">
        <f t="shared" ca="1" si="10"/>
        <v>139.99953255111842</v>
      </c>
      <c r="O54" s="181">
        <f t="shared" ca="1" si="11"/>
        <v>82.078706458990894</v>
      </c>
      <c r="P54" s="181">
        <f t="shared" ca="1" si="12"/>
        <v>4.6780609898906729</v>
      </c>
      <c r="Q54" s="181">
        <f t="shared" ca="1" si="13"/>
        <v>0</v>
      </c>
      <c r="R54" s="182">
        <f t="shared" ca="1" si="14"/>
        <v>226.75629999999998</v>
      </c>
      <c r="W54" s="46"/>
      <c r="X54" s="46">
        <v>54</v>
      </c>
    </row>
    <row r="55" spans="1:24">
      <c r="A55" s="61" t="s">
        <v>97</v>
      </c>
      <c r="B55" s="175">
        <f t="shared" ca="1" si="3"/>
        <v>341.56456300000002</v>
      </c>
      <c r="C55" s="180">
        <f t="shared" ca="1" si="15"/>
        <v>254.80716399799999</v>
      </c>
      <c r="D55" s="181">
        <f t="shared" ca="1" si="15"/>
        <v>82.077964488900022</v>
      </c>
      <c r="E55" s="181">
        <f t="shared" ca="1" si="15"/>
        <v>4.6794345131000004</v>
      </c>
      <c r="F55" s="182">
        <f t="shared" ca="1" si="15"/>
        <v>0</v>
      </c>
      <c r="G55" s="183">
        <f t="shared" ca="1" si="1"/>
        <v>223.07689999999999</v>
      </c>
      <c r="H55" s="183">
        <f t="shared" ca="1" si="2"/>
        <v>215.06843900000001</v>
      </c>
      <c r="I55" s="184">
        <f t="shared" ca="1" si="5"/>
        <v>134.97</v>
      </c>
      <c r="J55" s="181">
        <f t="shared" ca="1" si="6"/>
        <v>79.13</v>
      </c>
      <c r="K55" s="181">
        <f t="shared" ca="1" si="7"/>
        <v>0.96</v>
      </c>
      <c r="L55" s="181">
        <f t="shared" ca="1" si="8"/>
        <v>0</v>
      </c>
      <c r="M55" s="182">
        <f t="shared" ca="1" si="9"/>
        <v>215.06</v>
      </c>
      <c r="N55" s="180">
        <f t="shared" ca="1" si="10"/>
        <v>140.00134470845344</v>
      </c>
      <c r="O55" s="181">
        <f t="shared" ca="1" si="11"/>
        <v>82.079768887752266</v>
      </c>
      <c r="P55" s="181">
        <f t="shared" ca="1" si="12"/>
        <v>0.99578640379429006</v>
      </c>
      <c r="Q55" s="181">
        <f t="shared" ca="1" si="13"/>
        <v>0</v>
      </c>
      <c r="R55" s="182">
        <f t="shared" ca="1" si="14"/>
        <v>223.07689999999999</v>
      </c>
      <c r="W55" s="46"/>
      <c r="X55" s="46">
        <v>55</v>
      </c>
    </row>
    <row r="56" spans="1:24">
      <c r="A56" s="61" t="s">
        <v>98</v>
      </c>
      <c r="B56" s="175">
        <f t="shared" ca="1" si="3"/>
        <v>341.56456300000002</v>
      </c>
      <c r="C56" s="180">
        <f t="shared" ca="1" si="15"/>
        <v>254.80716399799999</v>
      </c>
      <c r="D56" s="181">
        <f t="shared" ca="1" si="15"/>
        <v>82.077964488900022</v>
      </c>
      <c r="E56" s="181">
        <f t="shared" ca="1" si="15"/>
        <v>4.6794345131000004</v>
      </c>
      <c r="F56" s="182">
        <f t="shared" ca="1" si="15"/>
        <v>0</v>
      </c>
      <c r="G56" s="183">
        <f t="shared" ca="1" si="1"/>
        <v>223.07689999999999</v>
      </c>
      <c r="H56" s="183">
        <f t="shared" ca="1" si="2"/>
        <v>215.06843900000001</v>
      </c>
      <c r="I56" s="184">
        <f t="shared" ca="1" si="5"/>
        <v>134.97</v>
      </c>
      <c r="J56" s="181">
        <f t="shared" ca="1" si="6"/>
        <v>79.13</v>
      </c>
      <c r="K56" s="181">
        <f t="shared" ca="1" si="7"/>
        <v>0.96</v>
      </c>
      <c r="L56" s="181">
        <f t="shared" ca="1" si="8"/>
        <v>0</v>
      </c>
      <c r="M56" s="182">
        <f t="shared" ca="1" si="9"/>
        <v>215.06</v>
      </c>
      <c r="N56" s="180">
        <f t="shared" ca="1" si="10"/>
        <v>140.00134470845344</v>
      </c>
      <c r="O56" s="181">
        <f t="shared" ca="1" si="11"/>
        <v>82.079768887752266</v>
      </c>
      <c r="P56" s="181">
        <f t="shared" ca="1" si="12"/>
        <v>0.99578640379429006</v>
      </c>
      <c r="Q56" s="181">
        <f t="shared" ca="1" si="13"/>
        <v>0</v>
      </c>
      <c r="R56" s="182">
        <f t="shared" ca="1" si="14"/>
        <v>223.07689999999999</v>
      </c>
      <c r="W56" s="46"/>
      <c r="X56" s="46">
        <v>56</v>
      </c>
    </row>
    <row r="57" spans="1:24">
      <c r="A57" s="61" t="s">
        <v>99</v>
      </c>
      <c r="B57" s="175">
        <f t="shared" ca="1" si="3"/>
        <v>341.56456300000002</v>
      </c>
      <c r="C57" s="180">
        <f t="shared" ca="1" si="15"/>
        <v>254.80716399799999</v>
      </c>
      <c r="D57" s="181">
        <f t="shared" ca="1" si="15"/>
        <v>82.077964488900022</v>
      </c>
      <c r="E57" s="181">
        <f t="shared" ca="1" si="15"/>
        <v>4.6794345131000004</v>
      </c>
      <c r="F57" s="182">
        <f t="shared" ca="1" si="15"/>
        <v>0</v>
      </c>
      <c r="G57" s="183">
        <f t="shared" ca="1" si="1"/>
        <v>223.07689999999999</v>
      </c>
      <c r="H57" s="183">
        <f t="shared" ca="1" si="2"/>
        <v>215.06843900000001</v>
      </c>
      <c r="I57" s="184">
        <f t="shared" ca="1" si="5"/>
        <v>134.97</v>
      </c>
      <c r="J57" s="181">
        <f t="shared" ca="1" si="6"/>
        <v>79.13</v>
      </c>
      <c r="K57" s="181">
        <f t="shared" ca="1" si="7"/>
        <v>0.96</v>
      </c>
      <c r="L57" s="181">
        <f t="shared" ca="1" si="8"/>
        <v>0</v>
      </c>
      <c r="M57" s="182">
        <f t="shared" ca="1" si="9"/>
        <v>215.06</v>
      </c>
      <c r="N57" s="180">
        <f t="shared" ca="1" si="10"/>
        <v>140.00134470845344</v>
      </c>
      <c r="O57" s="181">
        <f t="shared" ca="1" si="11"/>
        <v>82.079768887752266</v>
      </c>
      <c r="P57" s="181">
        <f t="shared" ca="1" si="12"/>
        <v>0.99578640379429006</v>
      </c>
      <c r="Q57" s="181">
        <f t="shared" ca="1" si="13"/>
        <v>0</v>
      </c>
      <c r="R57" s="182">
        <f t="shared" ca="1" si="14"/>
        <v>223.07689999999999</v>
      </c>
      <c r="W57" s="46"/>
      <c r="X57" s="46">
        <v>57</v>
      </c>
    </row>
    <row r="58" spans="1:24">
      <c r="A58" s="61" t="s">
        <v>100</v>
      </c>
      <c r="B58" s="175">
        <f t="shared" ca="1" si="3"/>
        <v>341.56456300000002</v>
      </c>
      <c r="C58" s="180">
        <f t="shared" ca="1" si="15"/>
        <v>254.80716399799999</v>
      </c>
      <c r="D58" s="181">
        <f t="shared" ca="1" si="15"/>
        <v>82.077964488900022</v>
      </c>
      <c r="E58" s="181">
        <f t="shared" ca="1" si="15"/>
        <v>4.6794345131000004</v>
      </c>
      <c r="F58" s="182">
        <f t="shared" ca="1" si="15"/>
        <v>0</v>
      </c>
      <c r="G58" s="183">
        <f t="shared" ca="1" si="1"/>
        <v>226.75630000000001</v>
      </c>
      <c r="H58" s="183">
        <f t="shared" ca="1" si="2"/>
        <v>218.61574899999999</v>
      </c>
      <c r="I58" s="184">
        <f t="shared" ca="1" si="5"/>
        <v>134.97</v>
      </c>
      <c r="J58" s="181">
        <f t="shared" ca="1" si="6"/>
        <v>79.13</v>
      </c>
      <c r="K58" s="181">
        <f t="shared" ca="1" si="7"/>
        <v>4.51</v>
      </c>
      <c r="L58" s="181">
        <f t="shared" ca="1" si="8"/>
        <v>0</v>
      </c>
      <c r="M58" s="182">
        <f t="shared" ca="1" si="9"/>
        <v>218.60999999999999</v>
      </c>
      <c r="N58" s="180">
        <f t="shared" ca="1" si="10"/>
        <v>139.99953255111842</v>
      </c>
      <c r="O58" s="181">
        <f t="shared" ca="1" si="11"/>
        <v>82.078706458990894</v>
      </c>
      <c r="P58" s="181">
        <f t="shared" ca="1" si="12"/>
        <v>4.6780609898906729</v>
      </c>
      <c r="Q58" s="181">
        <f t="shared" ca="1" si="13"/>
        <v>0</v>
      </c>
      <c r="R58" s="182">
        <f t="shared" ca="1" si="14"/>
        <v>226.75629999999998</v>
      </c>
      <c r="W58" s="46"/>
      <c r="X58" s="46">
        <v>58</v>
      </c>
    </row>
    <row r="59" spans="1:24">
      <c r="A59" s="61" t="s">
        <v>101</v>
      </c>
      <c r="B59" s="175">
        <f t="shared" ca="1" si="3"/>
        <v>341.56456300000002</v>
      </c>
      <c r="C59" s="180">
        <f t="shared" ca="1" si="15"/>
        <v>254.80716399799999</v>
      </c>
      <c r="D59" s="181">
        <f t="shared" ca="1" si="15"/>
        <v>82.077964488900022</v>
      </c>
      <c r="E59" s="181">
        <f t="shared" ca="1" si="15"/>
        <v>4.6794345131000004</v>
      </c>
      <c r="F59" s="182">
        <f t="shared" ca="1" si="15"/>
        <v>0</v>
      </c>
      <c r="G59" s="183">
        <f t="shared" ca="1" si="1"/>
        <v>226.75630000000001</v>
      </c>
      <c r="H59" s="183">
        <f t="shared" ca="1" si="2"/>
        <v>218.61574899999999</v>
      </c>
      <c r="I59" s="184">
        <f t="shared" ca="1" si="5"/>
        <v>134.97</v>
      </c>
      <c r="J59" s="181">
        <f t="shared" ca="1" si="6"/>
        <v>79.13</v>
      </c>
      <c r="K59" s="181">
        <f t="shared" ca="1" si="7"/>
        <v>4.51</v>
      </c>
      <c r="L59" s="181">
        <f t="shared" ca="1" si="8"/>
        <v>0</v>
      </c>
      <c r="M59" s="182">
        <f t="shared" ca="1" si="9"/>
        <v>218.60999999999999</v>
      </c>
      <c r="N59" s="180">
        <f t="shared" ca="1" si="10"/>
        <v>139.99953255111842</v>
      </c>
      <c r="O59" s="181">
        <f t="shared" ca="1" si="11"/>
        <v>82.078706458990894</v>
      </c>
      <c r="P59" s="181">
        <f t="shared" ca="1" si="12"/>
        <v>4.6780609898906729</v>
      </c>
      <c r="Q59" s="181">
        <f t="shared" ca="1" si="13"/>
        <v>0</v>
      </c>
      <c r="R59" s="182">
        <f t="shared" ca="1" si="14"/>
        <v>226.75629999999998</v>
      </c>
      <c r="W59" s="46"/>
      <c r="X59" s="46">
        <v>59</v>
      </c>
    </row>
    <row r="60" spans="1:24">
      <c r="A60" s="61" t="s">
        <v>102</v>
      </c>
      <c r="B60" s="175">
        <f t="shared" ca="1" si="3"/>
        <v>341.56456300000002</v>
      </c>
      <c r="C60" s="180">
        <f t="shared" ca="1" si="15"/>
        <v>254.80716399799999</v>
      </c>
      <c r="D60" s="181">
        <f t="shared" ca="1" si="15"/>
        <v>82.077964488900022</v>
      </c>
      <c r="E60" s="181">
        <f t="shared" ca="1" si="15"/>
        <v>4.6794345131000004</v>
      </c>
      <c r="F60" s="182">
        <f t="shared" ca="1" si="15"/>
        <v>0</v>
      </c>
      <c r="G60" s="183">
        <f t="shared" ca="1" si="1"/>
        <v>226.75630000000001</v>
      </c>
      <c r="H60" s="183">
        <f t="shared" ca="1" si="2"/>
        <v>218.61574899999999</v>
      </c>
      <c r="I60" s="184">
        <f t="shared" ca="1" si="5"/>
        <v>134.97</v>
      </c>
      <c r="J60" s="181">
        <f t="shared" ca="1" si="6"/>
        <v>79.13</v>
      </c>
      <c r="K60" s="181">
        <f t="shared" ca="1" si="7"/>
        <v>4.51</v>
      </c>
      <c r="L60" s="181">
        <f t="shared" ca="1" si="8"/>
        <v>0</v>
      </c>
      <c r="M60" s="182">
        <f t="shared" ca="1" si="9"/>
        <v>218.60999999999999</v>
      </c>
      <c r="N60" s="180">
        <f t="shared" ca="1" si="10"/>
        <v>139.99953255111842</v>
      </c>
      <c r="O60" s="181">
        <f t="shared" ca="1" si="11"/>
        <v>82.078706458990894</v>
      </c>
      <c r="P60" s="181">
        <f t="shared" ca="1" si="12"/>
        <v>4.6780609898906729</v>
      </c>
      <c r="Q60" s="181">
        <f t="shared" ca="1" si="13"/>
        <v>0</v>
      </c>
      <c r="R60" s="182">
        <f t="shared" ca="1" si="14"/>
        <v>226.75629999999998</v>
      </c>
      <c r="W60" s="46"/>
      <c r="X60" s="46">
        <v>60</v>
      </c>
    </row>
    <row r="61" spans="1:24">
      <c r="A61" s="61" t="s">
        <v>103</v>
      </c>
      <c r="B61" s="175">
        <f t="shared" ca="1" si="3"/>
        <v>341.56456300000002</v>
      </c>
      <c r="C61" s="180">
        <f t="shared" ca="1" si="15"/>
        <v>254.80716399799999</v>
      </c>
      <c r="D61" s="181">
        <f t="shared" ca="1" si="15"/>
        <v>82.077964488900022</v>
      </c>
      <c r="E61" s="181">
        <f t="shared" ca="1" si="15"/>
        <v>4.6794345131000004</v>
      </c>
      <c r="F61" s="182">
        <f t="shared" ca="1" si="15"/>
        <v>0</v>
      </c>
      <c r="G61" s="183">
        <f t="shared" ca="1" si="1"/>
        <v>226.75630000000001</v>
      </c>
      <c r="H61" s="183">
        <f t="shared" ca="1" si="2"/>
        <v>218.61574899999999</v>
      </c>
      <c r="I61" s="184">
        <f t="shared" ca="1" si="5"/>
        <v>134.97</v>
      </c>
      <c r="J61" s="181">
        <f t="shared" ca="1" si="6"/>
        <v>79.13</v>
      </c>
      <c r="K61" s="181">
        <f t="shared" ca="1" si="7"/>
        <v>4.51</v>
      </c>
      <c r="L61" s="181">
        <f t="shared" ca="1" si="8"/>
        <v>0</v>
      </c>
      <c r="M61" s="182">
        <f t="shared" ca="1" si="9"/>
        <v>218.60999999999999</v>
      </c>
      <c r="N61" s="180">
        <f t="shared" ca="1" si="10"/>
        <v>139.99953255111842</v>
      </c>
      <c r="O61" s="181">
        <f t="shared" ca="1" si="11"/>
        <v>82.078706458990894</v>
      </c>
      <c r="P61" s="181">
        <f t="shared" ca="1" si="12"/>
        <v>4.6780609898906729</v>
      </c>
      <c r="Q61" s="181">
        <f t="shared" ca="1" si="13"/>
        <v>0</v>
      </c>
      <c r="R61" s="182">
        <f t="shared" ca="1" si="14"/>
        <v>226.75629999999998</v>
      </c>
      <c r="W61" s="46"/>
      <c r="X61" s="46">
        <v>61</v>
      </c>
    </row>
    <row r="62" spans="1:24">
      <c r="A62" s="61" t="s">
        <v>104</v>
      </c>
      <c r="B62" s="175">
        <f t="shared" ca="1" si="3"/>
        <v>341.56456300000002</v>
      </c>
      <c r="C62" s="180">
        <f t="shared" ca="1" si="15"/>
        <v>254.80716399799999</v>
      </c>
      <c r="D62" s="181">
        <f t="shared" ca="1" si="15"/>
        <v>82.077964488900022</v>
      </c>
      <c r="E62" s="181">
        <f t="shared" ca="1" si="15"/>
        <v>4.6794345131000004</v>
      </c>
      <c r="F62" s="182">
        <f t="shared" ca="1" si="15"/>
        <v>0</v>
      </c>
      <c r="G62" s="183">
        <f t="shared" ca="1" si="1"/>
        <v>246.75630000000001</v>
      </c>
      <c r="H62" s="183">
        <f t="shared" ca="1" si="2"/>
        <v>237.897749</v>
      </c>
      <c r="I62" s="184">
        <f t="shared" ca="1" si="5"/>
        <v>154.26</v>
      </c>
      <c r="J62" s="181">
        <f t="shared" ca="1" si="6"/>
        <v>79.13</v>
      </c>
      <c r="K62" s="181">
        <f t="shared" ca="1" si="7"/>
        <v>4.51</v>
      </c>
      <c r="L62" s="181">
        <f t="shared" ca="1" si="8"/>
        <v>0</v>
      </c>
      <c r="M62" s="182">
        <f t="shared" ca="1" si="9"/>
        <v>237.89999999999998</v>
      </c>
      <c r="N62" s="180">
        <f t="shared" ca="1" si="10"/>
        <v>160.00263488020178</v>
      </c>
      <c r="O62" s="181">
        <f t="shared" ca="1" si="11"/>
        <v>82.075771412358137</v>
      </c>
      <c r="P62" s="181">
        <f t="shared" ca="1" si="12"/>
        <v>4.6778937074401004</v>
      </c>
      <c r="Q62" s="181">
        <f t="shared" ca="1" si="13"/>
        <v>0</v>
      </c>
      <c r="R62" s="182">
        <f t="shared" ca="1" si="14"/>
        <v>246.75630000000001</v>
      </c>
      <c r="W62" s="46"/>
      <c r="X62" s="46">
        <v>62</v>
      </c>
    </row>
    <row r="63" spans="1:24">
      <c r="A63" s="61" t="s">
        <v>105</v>
      </c>
      <c r="B63" s="175">
        <f t="shared" ca="1" si="3"/>
        <v>341.56456300000002</v>
      </c>
      <c r="C63" s="180">
        <f t="shared" ca="1" si="15"/>
        <v>254.80716399799999</v>
      </c>
      <c r="D63" s="181">
        <f t="shared" ca="1" si="15"/>
        <v>82.077964488900022</v>
      </c>
      <c r="E63" s="181">
        <f t="shared" ca="1" si="15"/>
        <v>4.6794345131000004</v>
      </c>
      <c r="F63" s="182">
        <f t="shared" ca="1" si="15"/>
        <v>0</v>
      </c>
      <c r="G63" s="183">
        <f t="shared" ca="1" si="1"/>
        <v>271.75630000000001</v>
      </c>
      <c r="H63" s="183">
        <f t="shared" ca="1" si="2"/>
        <v>262.000249</v>
      </c>
      <c r="I63" s="184">
        <f t="shared" ca="1" si="5"/>
        <v>178.36</v>
      </c>
      <c r="J63" s="181">
        <f t="shared" ca="1" si="6"/>
        <v>79.13</v>
      </c>
      <c r="K63" s="181">
        <f t="shared" ca="1" si="7"/>
        <v>4.51</v>
      </c>
      <c r="L63" s="181">
        <f t="shared" ca="1" si="8"/>
        <v>0</v>
      </c>
      <c r="M63" s="182">
        <f t="shared" ca="1" si="9"/>
        <v>262</v>
      </c>
      <c r="N63" s="180">
        <f t="shared" ca="1" si="10"/>
        <v>185.0017315572519</v>
      </c>
      <c r="O63" s="181">
        <f t="shared" ca="1" si="11"/>
        <v>82.076626026717548</v>
      </c>
      <c r="P63" s="181">
        <f t="shared" ca="1" si="12"/>
        <v>4.6779424160305343</v>
      </c>
      <c r="Q63" s="181">
        <f t="shared" ca="1" si="13"/>
        <v>0</v>
      </c>
      <c r="R63" s="182">
        <f t="shared" ca="1" si="14"/>
        <v>271.75630000000001</v>
      </c>
      <c r="W63" s="46"/>
      <c r="X63" s="46">
        <v>63</v>
      </c>
    </row>
    <row r="64" spans="1:24">
      <c r="A64" s="61" t="s">
        <v>106</v>
      </c>
      <c r="B64" s="175">
        <f t="shared" ca="1" si="3"/>
        <v>341.56456300000002</v>
      </c>
      <c r="C64" s="180">
        <f t="shared" ca="1" si="15"/>
        <v>254.80716399799999</v>
      </c>
      <c r="D64" s="181">
        <f t="shared" ca="1" si="15"/>
        <v>82.077964488900022</v>
      </c>
      <c r="E64" s="181">
        <f t="shared" ca="1" si="15"/>
        <v>4.6794345131000004</v>
      </c>
      <c r="F64" s="182">
        <f t="shared" ca="1" si="15"/>
        <v>0</v>
      </c>
      <c r="G64" s="183">
        <f t="shared" ca="1" si="1"/>
        <v>296.75630000000001</v>
      </c>
      <c r="H64" s="183">
        <f t="shared" ca="1" si="2"/>
        <v>286.10274900000002</v>
      </c>
      <c r="I64" s="184">
        <f t="shared" ca="1" si="5"/>
        <v>202.46</v>
      </c>
      <c r="J64" s="181">
        <f t="shared" ca="1" si="6"/>
        <v>79.13</v>
      </c>
      <c r="K64" s="181">
        <f t="shared" ca="1" si="7"/>
        <v>4.51</v>
      </c>
      <c r="L64" s="181">
        <f t="shared" ca="1" si="8"/>
        <v>0</v>
      </c>
      <c r="M64" s="182">
        <f t="shared" ca="1" si="9"/>
        <v>286.10000000000002</v>
      </c>
      <c r="N64" s="180">
        <f t="shared" ca="1" si="10"/>
        <v>210.00098041943377</v>
      </c>
      <c r="O64" s="181">
        <f t="shared" ca="1" si="11"/>
        <v>82.077336662006275</v>
      </c>
      <c r="P64" s="181">
        <f t="shared" ca="1" si="12"/>
        <v>4.6779829185599437</v>
      </c>
      <c r="Q64" s="181">
        <f t="shared" ca="1" si="13"/>
        <v>0</v>
      </c>
      <c r="R64" s="182">
        <f t="shared" ca="1" si="14"/>
        <v>296.75630000000001</v>
      </c>
      <c r="W64" s="46"/>
      <c r="X64" s="46">
        <v>64</v>
      </c>
    </row>
    <row r="65" spans="1:24">
      <c r="A65" s="61" t="s">
        <v>107</v>
      </c>
      <c r="B65" s="175">
        <f t="shared" ca="1" si="3"/>
        <v>341.56456300000002</v>
      </c>
      <c r="C65" s="180">
        <f t="shared" ca="1" si="15"/>
        <v>254.80716399799999</v>
      </c>
      <c r="D65" s="181">
        <f t="shared" ca="1" si="15"/>
        <v>82.077964488900022</v>
      </c>
      <c r="E65" s="181">
        <f t="shared" ca="1" si="15"/>
        <v>4.6794345131000004</v>
      </c>
      <c r="F65" s="182">
        <f t="shared" ca="1" si="15"/>
        <v>0</v>
      </c>
      <c r="G65" s="183">
        <f t="shared" ca="1" si="1"/>
        <v>296.75630000000001</v>
      </c>
      <c r="H65" s="183">
        <f t="shared" ca="1" si="2"/>
        <v>286.10274900000002</v>
      </c>
      <c r="I65" s="184">
        <f t="shared" ca="1" si="5"/>
        <v>202.46</v>
      </c>
      <c r="J65" s="181">
        <f t="shared" ca="1" si="6"/>
        <v>79.13</v>
      </c>
      <c r="K65" s="181">
        <f t="shared" ca="1" si="7"/>
        <v>4.51</v>
      </c>
      <c r="L65" s="181">
        <f t="shared" ca="1" si="8"/>
        <v>0</v>
      </c>
      <c r="M65" s="182">
        <f t="shared" ca="1" si="9"/>
        <v>286.10000000000002</v>
      </c>
      <c r="N65" s="180">
        <f t="shared" ca="1" si="10"/>
        <v>210.00098041943377</v>
      </c>
      <c r="O65" s="181">
        <f t="shared" ca="1" si="11"/>
        <v>82.077336662006275</v>
      </c>
      <c r="P65" s="181">
        <f t="shared" ca="1" si="12"/>
        <v>4.6779829185599437</v>
      </c>
      <c r="Q65" s="181">
        <f t="shared" ca="1" si="13"/>
        <v>0</v>
      </c>
      <c r="R65" s="182">
        <f t="shared" ca="1" si="14"/>
        <v>296.75630000000001</v>
      </c>
      <c r="W65" s="46"/>
      <c r="X65" s="46">
        <v>65</v>
      </c>
    </row>
    <row r="66" spans="1:24">
      <c r="A66" s="61" t="s">
        <v>108</v>
      </c>
      <c r="B66" s="175">
        <f t="shared" ca="1" si="3"/>
        <v>341.56456300000002</v>
      </c>
      <c r="C66" s="180">
        <f t="shared" ca="1" si="15"/>
        <v>254.80716399799999</v>
      </c>
      <c r="D66" s="181">
        <f t="shared" ca="1" si="15"/>
        <v>82.077964488900022</v>
      </c>
      <c r="E66" s="181">
        <f t="shared" ca="1" si="15"/>
        <v>4.6794345131000004</v>
      </c>
      <c r="F66" s="182">
        <f t="shared" ca="1" si="15"/>
        <v>0</v>
      </c>
      <c r="G66" s="183">
        <f t="shared" ca="1" si="1"/>
        <v>341.56009999999998</v>
      </c>
      <c r="H66" s="183">
        <f t="shared" ca="1" si="2"/>
        <v>329.298092</v>
      </c>
      <c r="I66" s="184">
        <f t="shared" ca="1" si="5"/>
        <v>245.65</v>
      </c>
      <c r="J66" s="181">
        <f t="shared" ca="1" si="6"/>
        <v>79.13</v>
      </c>
      <c r="K66" s="181">
        <f t="shared" ca="1" si="7"/>
        <v>4.51</v>
      </c>
      <c r="L66" s="181">
        <f t="shared" ca="1" si="8"/>
        <v>0</v>
      </c>
      <c r="M66" s="182">
        <f t="shared" ca="1" si="9"/>
        <v>329.28999999999996</v>
      </c>
      <c r="N66" s="180">
        <f t="shared" ca="1" si="10"/>
        <v>254.80348193082079</v>
      </c>
      <c r="O66" s="181">
        <f t="shared" ca="1" si="11"/>
        <v>82.078565134076328</v>
      </c>
      <c r="P66" s="181">
        <f t="shared" ca="1" si="12"/>
        <v>4.6780529351027962</v>
      </c>
      <c r="Q66" s="181">
        <f t="shared" ca="1" si="13"/>
        <v>0</v>
      </c>
      <c r="R66" s="182">
        <f t="shared" ca="1" si="14"/>
        <v>341.56009999999992</v>
      </c>
      <c r="W66" s="46"/>
      <c r="X66" s="46">
        <v>66</v>
      </c>
    </row>
    <row r="67" spans="1:24">
      <c r="A67" s="61" t="s">
        <v>109</v>
      </c>
      <c r="B67" s="175">
        <f t="shared" ca="1" si="3"/>
        <v>341.56456300000002</v>
      </c>
      <c r="C67" s="180">
        <f t="shared" ca="1" si="15"/>
        <v>254.80716399799999</v>
      </c>
      <c r="D67" s="181">
        <f t="shared" ca="1" si="15"/>
        <v>82.077964488900022</v>
      </c>
      <c r="E67" s="181">
        <f t="shared" ca="1" si="15"/>
        <v>4.6794345131000004</v>
      </c>
      <c r="F67" s="182">
        <f t="shared" ca="1" si="15"/>
        <v>0</v>
      </c>
      <c r="G67" s="183">
        <f t="shared" ref="G67:G98" ca="1" si="16">INDIRECT("ISGS_exbus!" &amp; $V$3 &amp; X67)</f>
        <v>341.56009999999998</v>
      </c>
      <c r="H67" s="183">
        <f t="shared" ref="H67:H98" ca="1" si="17">INDIRECT("ISGS_Delhi_pp!" &amp; $V$3 &amp; X67)</f>
        <v>329.298092</v>
      </c>
      <c r="I67" s="184">
        <f t="shared" ca="1" si="5"/>
        <v>245.65</v>
      </c>
      <c r="J67" s="181">
        <f t="shared" ca="1" si="6"/>
        <v>79.13</v>
      </c>
      <c r="K67" s="181">
        <f t="shared" ca="1" si="7"/>
        <v>4.51</v>
      </c>
      <c r="L67" s="181">
        <f t="shared" ca="1" si="8"/>
        <v>0</v>
      </c>
      <c r="M67" s="182">
        <f t="shared" ca="1" si="9"/>
        <v>329.28999999999996</v>
      </c>
      <c r="N67" s="180">
        <f t="shared" ca="1" si="10"/>
        <v>254.80348193082079</v>
      </c>
      <c r="O67" s="181">
        <f t="shared" ca="1" si="11"/>
        <v>82.078565134076328</v>
      </c>
      <c r="P67" s="181">
        <f t="shared" ca="1" si="12"/>
        <v>4.6780529351027962</v>
      </c>
      <c r="Q67" s="181">
        <f t="shared" ca="1" si="13"/>
        <v>0</v>
      </c>
      <c r="R67" s="182">
        <f t="shared" ca="1" si="14"/>
        <v>341.56009999999992</v>
      </c>
      <c r="W67" s="46"/>
      <c r="X67" s="46">
        <v>67</v>
      </c>
    </row>
    <row r="68" spans="1:24">
      <c r="A68" s="61" t="s">
        <v>110</v>
      </c>
      <c r="B68" s="175">
        <f t="shared" ref="B68:B98" ca="1" si="18">INDIRECT("Entt_ISGS!" &amp; $V$3 &amp; X68)</f>
        <v>341.56456300000002</v>
      </c>
      <c r="C68" s="180">
        <f t="shared" ref="C68:F98" ca="1" si="19">$B68*C$1/100</f>
        <v>254.80716399799999</v>
      </c>
      <c r="D68" s="181">
        <f t="shared" ca="1" si="19"/>
        <v>82.077964488900022</v>
      </c>
      <c r="E68" s="181">
        <f t="shared" ca="1" si="19"/>
        <v>4.6794345131000004</v>
      </c>
      <c r="F68" s="182">
        <f t="shared" ca="1" si="19"/>
        <v>0</v>
      </c>
      <c r="G68" s="183">
        <f t="shared" ca="1" si="16"/>
        <v>341.56009999999998</v>
      </c>
      <c r="H68" s="183">
        <f t="shared" ca="1" si="17"/>
        <v>329.298092</v>
      </c>
      <c r="I68" s="184">
        <f t="shared" ref="I68:I98" ca="1" si="20">INDIRECT("BRPL_EOD!" &amp; $V$3 &amp; X68)</f>
        <v>245.65</v>
      </c>
      <c r="J68" s="181">
        <f t="shared" ref="J68:J98" ca="1" si="21">INDIRECT("BYPL_EOD!" &amp; $V$3 &amp; X68)</f>
        <v>79.13</v>
      </c>
      <c r="K68" s="181">
        <f t="shared" ref="K68:K98" ca="1" si="22">INDIRECT("TPDDL_EOD!" &amp; $V$3 &amp; X68)</f>
        <v>4.51</v>
      </c>
      <c r="L68" s="181">
        <f t="shared" ref="L68:L98" ca="1" si="23">INDIRECT("NDMC_EOD!" &amp; $V$3 &amp; X68)</f>
        <v>0</v>
      </c>
      <c r="M68" s="182">
        <f t="shared" ref="M68:M98" ca="1" si="24">SUM(I68:L68)</f>
        <v>329.28999999999996</v>
      </c>
      <c r="N68" s="180">
        <f t="shared" ref="N68:N98" ca="1" si="25">INDIRECT("BRPL_ISGS_exbus!" &amp; $V$3 &amp; X68)</f>
        <v>254.80348193082079</v>
      </c>
      <c r="O68" s="181">
        <f t="shared" ref="O68:O98" ca="1" si="26">INDIRECT("BYPL_ISGS_exbus!" &amp; $V$3 &amp; X68)</f>
        <v>82.078565134076328</v>
      </c>
      <c r="P68" s="181">
        <f t="shared" ref="P68:P98" ca="1" si="27">INDIRECT("TPDDL_ISGS_exbus!" &amp; $V$3 &amp; X68)</f>
        <v>4.6780529351027962</v>
      </c>
      <c r="Q68" s="181">
        <f t="shared" ref="Q68:Q98" ca="1" si="28">INDIRECT("NDMC_ISGS_exbus!" &amp; $V$3 &amp; X68)</f>
        <v>0</v>
      </c>
      <c r="R68" s="182">
        <f t="shared" ref="R68:R98" ca="1" si="29">SUM(N68:Q68)</f>
        <v>341.56009999999992</v>
      </c>
      <c r="W68" s="46"/>
      <c r="X68" s="46">
        <v>68</v>
      </c>
    </row>
    <row r="69" spans="1:24">
      <c r="A69" s="61" t="s">
        <v>111</v>
      </c>
      <c r="B69" s="175">
        <f t="shared" ca="1" si="18"/>
        <v>341.56456300000002</v>
      </c>
      <c r="C69" s="180">
        <f t="shared" ca="1" si="19"/>
        <v>254.80716399799999</v>
      </c>
      <c r="D69" s="181">
        <f t="shared" ca="1" si="19"/>
        <v>82.077964488900022</v>
      </c>
      <c r="E69" s="181">
        <f t="shared" ca="1" si="19"/>
        <v>4.6794345131000004</v>
      </c>
      <c r="F69" s="182">
        <f t="shared" ca="1" si="19"/>
        <v>0</v>
      </c>
      <c r="G69" s="183">
        <f t="shared" ca="1" si="16"/>
        <v>341.56009999999998</v>
      </c>
      <c r="H69" s="183">
        <f t="shared" ca="1" si="17"/>
        <v>329.298092</v>
      </c>
      <c r="I69" s="184">
        <f t="shared" ca="1" si="20"/>
        <v>245.65</v>
      </c>
      <c r="J69" s="181">
        <f t="shared" ca="1" si="21"/>
        <v>79.13</v>
      </c>
      <c r="K69" s="181">
        <f t="shared" ca="1" si="22"/>
        <v>4.51</v>
      </c>
      <c r="L69" s="181">
        <f t="shared" ca="1" si="23"/>
        <v>0</v>
      </c>
      <c r="M69" s="182">
        <f t="shared" ca="1" si="24"/>
        <v>329.28999999999996</v>
      </c>
      <c r="N69" s="180">
        <f t="shared" ca="1" si="25"/>
        <v>254.80348193082079</v>
      </c>
      <c r="O69" s="181">
        <f t="shared" ca="1" si="26"/>
        <v>82.078565134076328</v>
      </c>
      <c r="P69" s="181">
        <f t="shared" ca="1" si="27"/>
        <v>4.6780529351027962</v>
      </c>
      <c r="Q69" s="181">
        <f t="shared" ca="1" si="28"/>
        <v>0</v>
      </c>
      <c r="R69" s="182">
        <f t="shared" ca="1" si="29"/>
        <v>341.56009999999992</v>
      </c>
      <c r="W69" s="46"/>
      <c r="X69" s="46">
        <v>69</v>
      </c>
    </row>
    <row r="70" spans="1:24">
      <c r="A70" s="61" t="s">
        <v>112</v>
      </c>
      <c r="B70" s="175">
        <f t="shared" ca="1" si="18"/>
        <v>341.56456300000002</v>
      </c>
      <c r="C70" s="180">
        <f t="shared" ca="1" si="19"/>
        <v>254.80716399799999</v>
      </c>
      <c r="D70" s="181">
        <f t="shared" ca="1" si="19"/>
        <v>82.077964488900022</v>
      </c>
      <c r="E70" s="181">
        <f t="shared" ca="1" si="19"/>
        <v>4.6794345131000004</v>
      </c>
      <c r="F70" s="182">
        <f t="shared" ca="1" si="19"/>
        <v>0</v>
      </c>
      <c r="G70" s="183">
        <f t="shared" ca="1" si="16"/>
        <v>341.56009999999998</v>
      </c>
      <c r="H70" s="183">
        <f t="shared" ca="1" si="17"/>
        <v>329.298092</v>
      </c>
      <c r="I70" s="184">
        <f t="shared" ca="1" si="20"/>
        <v>245.65</v>
      </c>
      <c r="J70" s="181">
        <f t="shared" ca="1" si="21"/>
        <v>79.13</v>
      </c>
      <c r="K70" s="181">
        <f t="shared" ca="1" si="22"/>
        <v>4.51</v>
      </c>
      <c r="L70" s="181">
        <f t="shared" ca="1" si="23"/>
        <v>0</v>
      </c>
      <c r="M70" s="182">
        <f t="shared" ca="1" si="24"/>
        <v>329.28999999999996</v>
      </c>
      <c r="N70" s="180">
        <f t="shared" ca="1" si="25"/>
        <v>254.80348193082079</v>
      </c>
      <c r="O70" s="181">
        <f t="shared" ca="1" si="26"/>
        <v>82.078565134076328</v>
      </c>
      <c r="P70" s="181">
        <f t="shared" ca="1" si="27"/>
        <v>4.6780529351027962</v>
      </c>
      <c r="Q70" s="181">
        <f t="shared" ca="1" si="28"/>
        <v>0</v>
      </c>
      <c r="R70" s="182">
        <f t="shared" ca="1" si="29"/>
        <v>341.56009999999992</v>
      </c>
      <c r="W70" s="46"/>
      <c r="X70" s="46">
        <v>70</v>
      </c>
    </row>
    <row r="71" spans="1:24">
      <c r="A71" s="61" t="s">
        <v>113</v>
      </c>
      <c r="B71" s="175">
        <f t="shared" ca="1" si="18"/>
        <v>341.56456300000002</v>
      </c>
      <c r="C71" s="180">
        <f t="shared" ca="1" si="19"/>
        <v>254.80716399799999</v>
      </c>
      <c r="D71" s="181">
        <f t="shared" ca="1" si="19"/>
        <v>82.077964488900022</v>
      </c>
      <c r="E71" s="181">
        <f t="shared" ca="1" si="19"/>
        <v>4.6794345131000004</v>
      </c>
      <c r="F71" s="182">
        <f t="shared" ca="1" si="19"/>
        <v>0</v>
      </c>
      <c r="G71" s="183">
        <f t="shared" ca="1" si="16"/>
        <v>341.56009999999998</v>
      </c>
      <c r="H71" s="183">
        <f t="shared" ca="1" si="17"/>
        <v>329.298092</v>
      </c>
      <c r="I71" s="184">
        <f t="shared" ca="1" si="20"/>
        <v>245.65</v>
      </c>
      <c r="J71" s="181">
        <f t="shared" ca="1" si="21"/>
        <v>79.13</v>
      </c>
      <c r="K71" s="181">
        <f t="shared" ca="1" si="22"/>
        <v>4.51</v>
      </c>
      <c r="L71" s="181">
        <f t="shared" ca="1" si="23"/>
        <v>0</v>
      </c>
      <c r="M71" s="182">
        <f t="shared" ca="1" si="24"/>
        <v>329.28999999999996</v>
      </c>
      <c r="N71" s="180">
        <f t="shared" ca="1" si="25"/>
        <v>254.80348193082079</v>
      </c>
      <c r="O71" s="181">
        <f t="shared" ca="1" si="26"/>
        <v>82.078565134076328</v>
      </c>
      <c r="P71" s="181">
        <f t="shared" ca="1" si="27"/>
        <v>4.6780529351027962</v>
      </c>
      <c r="Q71" s="181">
        <f t="shared" ca="1" si="28"/>
        <v>0</v>
      </c>
      <c r="R71" s="182">
        <f t="shared" ca="1" si="29"/>
        <v>341.56009999999992</v>
      </c>
      <c r="W71" s="46"/>
      <c r="X71" s="46">
        <v>71</v>
      </c>
    </row>
    <row r="72" spans="1:24">
      <c r="A72" s="61" t="s">
        <v>114</v>
      </c>
      <c r="B72" s="175">
        <f t="shared" ca="1" si="18"/>
        <v>341.56456300000002</v>
      </c>
      <c r="C72" s="180">
        <f t="shared" ca="1" si="19"/>
        <v>254.80716399799999</v>
      </c>
      <c r="D72" s="181">
        <f t="shared" ca="1" si="19"/>
        <v>82.077964488900022</v>
      </c>
      <c r="E72" s="181">
        <f t="shared" ca="1" si="19"/>
        <v>4.6794345131000004</v>
      </c>
      <c r="F72" s="182">
        <f t="shared" ca="1" si="19"/>
        <v>0</v>
      </c>
      <c r="G72" s="183">
        <f t="shared" ca="1" si="16"/>
        <v>341.56009999999998</v>
      </c>
      <c r="H72" s="183">
        <f t="shared" ca="1" si="17"/>
        <v>329.298092</v>
      </c>
      <c r="I72" s="184">
        <f t="shared" ca="1" si="20"/>
        <v>245.65</v>
      </c>
      <c r="J72" s="181">
        <f t="shared" ca="1" si="21"/>
        <v>79.13</v>
      </c>
      <c r="K72" s="181">
        <f t="shared" ca="1" si="22"/>
        <v>4.51</v>
      </c>
      <c r="L72" s="181">
        <f t="shared" ca="1" si="23"/>
        <v>0</v>
      </c>
      <c r="M72" s="182">
        <f t="shared" ca="1" si="24"/>
        <v>329.28999999999996</v>
      </c>
      <c r="N72" s="180">
        <f t="shared" ca="1" si="25"/>
        <v>254.80348193082079</v>
      </c>
      <c r="O72" s="181">
        <f t="shared" ca="1" si="26"/>
        <v>82.078565134076328</v>
      </c>
      <c r="P72" s="181">
        <f t="shared" ca="1" si="27"/>
        <v>4.6780529351027962</v>
      </c>
      <c r="Q72" s="181">
        <f t="shared" ca="1" si="28"/>
        <v>0</v>
      </c>
      <c r="R72" s="182">
        <f t="shared" ca="1" si="29"/>
        <v>341.56009999999992</v>
      </c>
      <c r="W72" s="46"/>
      <c r="X72" s="46">
        <v>72</v>
      </c>
    </row>
    <row r="73" spans="1:24">
      <c r="A73" s="61" t="s">
        <v>115</v>
      </c>
      <c r="B73" s="175">
        <f t="shared" ca="1" si="18"/>
        <v>341.56456300000002</v>
      </c>
      <c r="C73" s="180">
        <f t="shared" ca="1" si="19"/>
        <v>254.80716399799999</v>
      </c>
      <c r="D73" s="181">
        <f t="shared" ca="1" si="19"/>
        <v>82.077964488900022</v>
      </c>
      <c r="E73" s="181">
        <f t="shared" ca="1" si="19"/>
        <v>4.6794345131000004</v>
      </c>
      <c r="F73" s="182">
        <f t="shared" ca="1" si="19"/>
        <v>0</v>
      </c>
      <c r="G73" s="183">
        <f t="shared" ca="1" si="16"/>
        <v>341.56009999999998</v>
      </c>
      <c r="H73" s="183">
        <f t="shared" ca="1" si="17"/>
        <v>329.298092</v>
      </c>
      <c r="I73" s="184">
        <f t="shared" ca="1" si="20"/>
        <v>245.65</v>
      </c>
      <c r="J73" s="181">
        <f t="shared" ca="1" si="21"/>
        <v>79.13</v>
      </c>
      <c r="K73" s="181">
        <f t="shared" ca="1" si="22"/>
        <v>4.51</v>
      </c>
      <c r="L73" s="181">
        <f t="shared" ca="1" si="23"/>
        <v>0</v>
      </c>
      <c r="M73" s="182">
        <f t="shared" ca="1" si="24"/>
        <v>329.28999999999996</v>
      </c>
      <c r="N73" s="180">
        <f t="shared" ca="1" si="25"/>
        <v>254.80348193082079</v>
      </c>
      <c r="O73" s="181">
        <f t="shared" ca="1" si="26"/>
        <v>82.078565134076328</v>
      </c>
      <c r="P73" s="181">
        <f t="shared" ca="1" si="27"/>
        <v>4.6780529351027962</v>
      </c>
      <c r="Q73" s="181">
        <f t="shared" ca="1" si="28"/>
        <v>0</v>
      </c>
      <c r="R73" s="182">
        <f t="shared" ca="1" si="29"/>
        <v>341.56009999999992</v>
      </c>
      <c r="W73" s="46"/>
      <c r="X73" s="46">
        <v>73</v>
      </c>
    </row>
    <row r="74" spans="1:24">
      <c r="A74" s="61" t="s">
        <v>116</v>
      </c>
      <c r="B74" s="175">
        <f t="shared" ca="1" si="18"/>
        <v>341.56456300000002</v>
      </c>
      <c r="C74" s="180">
        <f t="shared" ca="1" si="19"/>
        <v>254.80716399799999</v>
      </c>
      <c r="D74" s="181">
        <f t="shared" ca="1" si="19"/>
        <v>82.077964488900022</v>
      </c>
      <c r="E74" s="181">
        <f t="shared" ca="1" si="19"/>
        <v>4.6794345131000004</v>
      </c>
      <c r="F74" s="182">
        <f t="shared" ca="1" si="19"/>
        <v>0</v>
      </c>
      <c r="G74" s="183">
        <f t="shared" ca="1" si="16"/>
        <v>341.56009999999998</v>
      </c>
      <c r="H74" s="183">
        <f t="shared" ca="1" si="17"/>
        <v>329.298092</v>
      </c>
      <c r="I74" s="184">
        <f t="shared" ca="1" si="20"/>
        <v>245.65</v>
      </c>
      <c r="J74" s="181">
        <f t="shared" ca="1" si="21"/>
        <v>79.13</v>
      </c>
      <c r="K74" s="181">
        <f t="shared" ca="1" si="22"/>
        <v>4.51</v>
      </c>
      <c r="L74" s="181">
        <f t="shared" ca="1" si="23"/>
        <v>0</v>
      </c>
      <c r="M74" s="182">
        <f t="shared" ca="1" si="24"/>
        <v>329.28999999999996</v>
      </c>
      <c r="N74" s="180">
        <f t="shared" ca="1" si="25"/>
        <v>254.80348193082079</v>
      </c>
      <c r="O74" s="181">
        <f t="shared" ca="1" si="26"/>
        <v>82.078565134076328</v>
      </c>
      <c r="P74" s="181">
        <f t="shared" ca="1" si="27"/>
        <v>4.6780529351027962</v>
      </c>
      <c r="Q74" s="181">
        <f t="shared" ca="1" si="28"/>
        <v>0</v>
      </c>
      <c r="R74" s="182">
        <f t="shared" ca="1" si="29"/>
        <v>341.56009999999992</v>
      </c>
      <c r="W74" s="46"/>
      <c r="X74" s="46">
        <v>74</v>
      </c>
    </row>
    <row r="75" spans="1:24">
      <c r="A75" s="61" t="s">
        <v>117</v>
      </c>
      <c r="B75" s="175">
        <f t="shared" ca="1" si="18"/>
        <v>341.56456300000002</v>
      </c>
      <c r="C75" s="180">
        <f t="shared" ca="1" si="19"/>
        <v>254.80716399799999</v>
      </c>
      <c r="D75" s="181">
        <f t="shared" ca="1" si="19"/>
        <v>82.077964488900022</v>
      </c>
      <c r="E75" s="181">
        <f t="shared" ca="1" si="19"/>
        <v>4.6794345131000004</v>
      </c>
      <c r="F75" s="182">
        <f t="shared" ca="1" si="19"/>
        <v>0</v>
      </c>
      <c r="G75" s="183">
        <f t="shared" ca="1" si="16"/>
        <v>341.56009999999998</v>
      </c>
      <c r="H75" s="183">
        <f t="shared" ca="1" si="17"/>
        <v>329.298092</v>
      </c>
      <c r="I75" s="184">
        <f t="shared" ca="1" si="20"/>
        <v>245.65</v>
      </c>
      <c r="J75" s="181">
        <f t="shared" ca="1" si="21"/>
        <v>79.13</v>
      </c>
      <c r="K75" s="181">
        <f t="shared" ca="1" si="22"/>
        <v>4.51</v>
      </c>
      <c r="L75" s="181">
        <f t="shared" ca="1" si="23"/>
        <v>0</v>
      </c>
      <c r="M75" s="182">
        <f t="shared" ca="1" si="24"/>
        <v>329.28999999999996</v>
      </c>
      <c r="N75" s="180">
        <f t="shared" ca="1" si="25"/>
        <v>254.80348193082079</v>
      </c>
      <c r="O75" s="181">
        <f t="shared" ca="1" si="26"/>
        <v>82.078565134076328</v>
      </c>
      <c r="P75" s="181">
        <f t="shared" ca="1" si="27"/>
        <v>4.6780529351027962</v>
      </c>
      <c r="Q75" s="181">
        <f t="shared" ca="1" si="28"/>
        <v>0</v>
      </c>
      <c r="R75" s="182">
        <f t="shared" ca="1" si="29"/>
        <v>341.56009999999992</v>
      </c>
      <c r="W75" s="46"/>
      <c r="X75" s="46">
        <v>75</v>
      </c>
    </row>
    <row r="76" spans="1:24">
      <c r="A76" s="61" t="s">
        <v>118</v>
      </c>
      <c r="B76" s="175">
        <f t="shared" ca="1" si="18"/>
        <v>341.56456300000002</v>
      </c>
      <c r="C76" s="180">
        <f t="shared" ca="1" si="19"/>
        <v>254.80716399799999</v>
      </c>
      <c r="D76" s="181">
        <f t="shared" ca="1" si="19"/>
        <v>82.077964488900022</v>
      </c>
      <c r="E76" s="181">
        <f t="shared" ca="1" si="19"/>
        <v>4.6794345131000004</v>
      </c>
      <c r="F76" s="182">
        <f t="shared" ca="1" si="19"/>
        <v>0</v>
      </c>
      <c r="G76" s="183">
        <f t="shared" ca="1" si="16"/>
        <v>341.56009999999998</v>
      </c>
      <c r="H76" s="183">
        <f t="shared" ca="1" si="17"/>
        <v>329.298092</v>
      </c>
      <c r="I76" s="184">
        <f t="shared" ca="1" si="20"/>
        <v>245.65</v>
      </c>
      <c r="J76" s="181">
        <f t="shared" ca="1" si="21"/>
        <v>79.13</v>
      </c>
      <c r="K76" s="181">
        <f t="shared" ca="1" si="22"/>
        <v>4.51</v>
      </c>
      <c r="L76" s="181">
        <f t="shared" ca="1" si="23"/>
        <v>0</v>
      </c>
      <c r="M76" s="182">
        <f t="shared" ca="1" si="24"/>
        <v>329.28999999999996</v>
      </c>
      <c r="N76" s="180">
        <f t="shared" ca="1" si="25"/>
        <v>254.80348193082079</v>
      </c>
      <c r="O76" s="181">
        <f t="shared" ca="1" si="26"/>
        <v>82.078565134076328</v>
      </c>
      <c r="P76" s="181">
        <f t="shared" ca="1" si="27"/>
        <v>4.6780529351027962</v>
      </c>
      <c r="Q76" s="181">
        <f t="shared" ca="1" si="28"/>
        <v>0</v>
      </c>
      <c r="R76" s="182">
        <f t="shared" ca="1" si="29"/>
        <v>341.56009999999992</v>
      </c>
      <c r="W76" s="46"/>
      <c r="X76" s="46">
        <v>76</v>
      </c>
    </row>
    <row r="77" spans="1:24">
      <c r="A77" s="61" t="s">
        <v>119</v>
      </c>
      <c r="B77" s="175">
        <f t="shared" ca="1" si="18"/>
        <v>341.56456300000002</v>
      </c>
      <c r="C77" s="180">
        <f t="shared" ca="1" si="19"/>
        <v>254.80716399799999</v>
      </c>
      <c r="D77" s="181">
        <f t="shared" ca="1" si="19"/>
        <v>82.077964488900022</v>
      </c>
      <c r="E77" s="181">
        <f t="shared" ca="1" si="19"/>
        <v>4.6794345131000004</v>
      </c>
      <c r="F77" s="182">
        <f t="shared" ca="1" si="19"/>
        <v>0</v>
      </c>
      <c r="G77" s="183">
        <f t="shared" ca="1" si="16"/>
        <v>341.56009999999998</v>
      </c>
      <c r="H77" s="183">
        <f t="shared" ca="1" si="17"/>
        <v>329.298092</v>
      </c>
      <c r="I77" s="184">
        <f t="shared" ca="1" si="20"/>
        <v>245.65</v>
      </c>
      <c r="J77" s="181">
        <f t="shared" ca="1" si="21"/>
        <v>79.13</v>
      </c>
      <c r="K77" s="181">
        <f t="shared" ca="1" si="22"/>
        <v>4.51</v>
      </c>
      <c r="L77" s="181">
        <f t="shared" ca="1" si="23"/>
        <v>0</v>
      </c>
      <c r="M77" s="182">
        <f t="shared" ca="1" si="24"/>
        <v>329.28999999999996</v>
      </c>
      <c r="N77" s="180">
        <f t="shared" ca="1" si="25"/>
        <v>254.80348193082079</v>
      </c>
      <c r="O77" s="181">
        <f t="shared" ca="1" si="26"/>
        <v>82.078565134076328</v>
      </c>
      <c r="P77" s="181">
        <f t="shared" ca="1" si="27"/>
        <v>4.6780529351027962</v>
      </c>
      <c r="Q77" s="181">
        <f t="shared" ca="1" si="28"/>
        <v>0</v>
      </c>
      <c r="R77" s="182">
        <f t="shared" ca="1" si="29"/>
        <v>341.56009999999992</v>
      </c>
      <c r="W77" s="46"/>
      <c r="X77" s="46">
        <v>77</v>
      </c>
    </row>
    <row r="78" spans="1:24">
      <c r="A78" s="61" t="s">
        <v>120</v>
      </c>
      <c r="B78" s="175">
        <f t="shared" ca="1" si="18"/>
        <v>341.56456300000002</v>
      </c>
      <c r="C78" s="180">
        <f t="shared" ca="1" si="19"/>
        <v>254.80716399799999</v>
      </c>
      <c r="D78" s="181">
        <f t="shared" ca="1" si="19"/>
        <v>82.077964488900022</v>
      </c>
      <c r="E78" s="181">
        <f t="shared" ca="1" si="19"/>
        <v>4.6794345131000004</v>
      </c>
      <c r="F78" s="182">
        <f t="shared" ca="1" si="19"/>
        <v>0</v>
      </c>
      <c r="G78" s="183">
        <f t="shared" ca="1" si="16"/>
        <v>341.56009999999998</v>
      </c>
      <c r="H78" s="183">
        <f t="shared" ca="1" si="17"/>
        <v>329.298092</v>
      </c>
      <c r="I78" s="184">
        <f t="shared" ca="1" si="20"/>
        <v>245.65</v>
      </c>
      <c r="J78" s="181">
        <f t="shared" ca="1" si="21"/>
        <v>79.13</v>
      </c>
      <c r="K78" s="181">
        <f t="shared" ca="1" si="22"/>
        <v>4.51</v>
      </c>
      <c r="L78" s="181">
        <f t="shared" ca="1" si="23"/>
        <v>0</v>
      </c>
      <c r="M78" s="182">
        <f t="shared" ca="1" si="24"/>
        <v>329.28999999999996</v>
      </c>
      <c r="N78" s="180">
        <f t="shared" ca="1" si="25"/>
        <v>254.80348193082079</v>
      </c>
      <c r="O78" s="181">
        <f t="shared" ca="1" si="26"/>
        <v>82.078565134076328</v>
      </c>
      <c r="P78" s="181">
        <f t="shared" ca="1" si="27"/>
        <v>4.6780529351027962</v>
      </c>
      <c r="Q78" s="181">
        <f t="shared" ca="1" si="28"/>
        <v>0</v>
      </c>
      <c r="R78" s="182">
        <f t="shared" ca="1" si="29"/>
        <v>341.56009999999992</v>
      </c>
      <c r="W78" s="46"/>
      <c r="X78" s="46">
        <v>78</v>
      </c>
    </row>
    <row r="79" spans="1:24">
      <c r="A79" s="61" t="s">
        <v>121</v>
      </c>
      <c r="B79" s="175">
        <f t="shared" ca="1" si="18"/>
        <v>341.56456300000002</v>
      </c>
      <c r="C79" s="180">
        <f t="shared" ca="1" si="19"/>
        <v>254.80716399799999</v>
      </c>
      <c r="D79" s="181">
        <f t="shared" ca="1" si="19"/>
        <v>82.077964488900022</v>
      </c>
      <c r="E79" s="181">
        <f t="shared" ca="1" si="19"/>
        <v>4.6794345131000004</v>
      </c>
      <c r="F79" s="182">
        <f t="shared" ca="1" si="19"/>
        <v>0</v>
      </c>
      <c r="G79" s="183">
        <f t="shared" ca="1" si="16"/>
        <v>341.56009999999998</v>
      </c>
      <c r="H79" s="183">
        <f t="shared" ca="1" si="17"/>
        <v>329.298092</v>
      </c>
      <c r="I79" s="184">
        <f t="shared" ca="1" si="20"/>
        <v>245.65</v>
      </c>
      <c r="J79" s="181">
        <f t="shared" ca="1" si="21"/>
        <v>79.13</v>
      </c>
      <c r="K79" s="181">
        <f t="shared" ca="1" si="22"/>
        <v>4.51</v>
      </c>
      <c r="L79" s="181">
        <f t="shared" ca="1" si="23"/>
        <v>0</v>
      </c>
      <c r="M79" s="182">
        <f t="shared" ca="1" si="24"/>
        <v>329.28999999999996</v>
      </c>
      <c r="N79" s="180">
        <f t="shared" ca="1" si="25"/>
        <v>254.80348193082079</v>
      </c>
      <c r="O79" s="181">
        <f t="shared" ca="1" si="26"/>
        <v>82.078565134076328</v>
      </c>
      <c r="P79" s="181">
        <f t="shared" ca="1" si="27"/>
        <v>4.6780529351027962</v>
      </c>
      <c r="Q79" s="181">
        <f t="shared" ca="1" si="28"/>
        <v>0</v>
      </c>
      <c r="R79" s="182">
        <f t="shared" ca="1" si="29"/>
        <v>341.56009999999992</v>
      </c>
      <c r="W79" s="46"/>
      <c r="X79" s="46">
        <v>79</v>
      </c>
    </row>
    <row r="80" spans="1:24">
      <c r="A80" s="61" t="s">
        <v>122</v>
      </c>
      <c r="B80" s="175">
        <f t="shared" ca="1" si="18"/>
        <v>341.56456300000002</v>
      </c>
      <c r="C80" s="180">
        <f t="shared" ca="1" si="19"/>
        <v>254.80716399799999</v>
      </c>
      <c r="D80" s="181">
        <f t="shared" ca="1" si="19"/>
        <v>82.077964488900022</v>
      </c>
      <c r="E80" s="181">
        <f t="shared" ca="1" si="19"/>
        <v>4.6794345131000004</v>
      </c>
      <c r="F80" s="182">
        <f t="shared" ca="1" si="19"/>
        <v>0</v>
      </c>
      <c r="G80" s="183">
        <f t="shared" ca="1" si="16"/>
        <v>341.56009999999998</v>
      </c>
      <c r="H80" s="183">
        <f t="shared" ca="1" si="17"/>
        <v>329.298092</v>
      </c>
      <c r="I80" s="184">
        <f t="shared" ca="1" si="20"/>
        <v>245.65</v>
      </c>
      <c r="J80" s="181">
        <f t="shared" ca="1" si="21"/>
        <v>79.13</v>
      </c>
      <c r="K80" s="181">
        <f t="shared" ca="1" si="22"/>
        <v>4.51</v>
      </c>
      <c r="L80" s="181">
        <f t="shared" ca="1" si="23"/>
        <v>0</v>
      </c>
      <c r="M80" s="182">
        <f t="shared" ca="1" si="24"/>
        <v>329.28999999999996</v>
      </c>
      <c r="N80" s="180">
        <f t="shared" ca="1" si="25"/>
        <v>254.80348193082079</v>
      </c>
      <c r="O80" s="181">
        <f t="shared" ca="1" si="26"/>
        <v>82.078565134076328</v>
      </c>
      <c r="P80" s="181">
        <f t="shared" ca="1" si="27"/>
        <v>4.6780529351027962</v>
      </c>
      <c r="Q80" s="181">
        <f t="shared" ca="1" si="28"/>
        <v>0</v>
      </c>
      <c r="R80" s="182">
        <f t="shared" ca="1" si="29"/>
        <v>341.56009999999992</v>
      </c>
      <c r="W80" s="46"/>
      <c r="X80" s="46">
        <v>80</v>
      </c>
    </row>
    <row r="81" spans="1:24">
      <c r="A81" s="61" t="s">
        <v>123</v>
      </c>
      <c r="B81" s="175">
        <f t="shared" ca="1" si="18"/>
        <v>341.56456300000002</v>
      </c>
      <c r="C81" s="180">
        <f t="shared" ca="1" si="19"/>
        <v>254.80716399799999</v>
      </c>
      <c r="D81" s="181">
        <f t="shared" ca="1" si="19"/>
        <v>82.077964488900022</v>
      </c>
      <c r="E81" s="181">
        <f t="shared" ca="1" si="19"/>
        <v>4.6794345131000004</v>
      </c>
      <c r="F81" s="182">
        <f t="shared" ca="1" si="19"/>
        <v>0</v>
      </c>
      <c r="G81" s="183">
        <f t="shared" ca="1" si="16"/>
        <v>341.56009999999998</v>
      </c>
      <c r="H81" s="183">
        <f t="shared" ca="1" si="17"/>
        <v>329.298092</v>
      </c>
      <c r="I81" s="184">
        <f t="shared" ca="1" si="20"/>
        <v>245.65</v>
      </c>
      <c r="J81" s="181">
        <f t="shared" ca="1" si="21"/>
        <v>79.13</v>
      </c>
      <c r="K81" s="181">
        <f t="shared" ca="1" si="22"/>
        <v>4.51</v>
      </c>
      <c r="L81" s="181">
        <f t="shared" ca="1" si="23"/>
        <v>0</v>
      </c>
      <c r="M81" s="182">
        <f t="shared" ca="1" si="24"/>
        <v>329.28999999999996</v>
      </c>
      <c r="N81" s="180">
        <f t="shared" ca="1" si="25"/>
        <v>254.80348193082079</v>
      </c>
      <c r="O81" s="181">
        <f t="shared" ca="1" si="26"/>
        <v>82.078565134076328</v>
      </c>
      <c r="P81" s="181">
        <f t="shared" ca="1" si="27"/>
        <v>4.6780529351027962</v>
      </c>
      <c r="Q81" s="181">
        <f t="shared" ca="1" si="28"/>
        <v>0</v>
      </c>
      <c r="R81" s="182">
        <f t="shared" ca="1" si="29"/>
        <v>341.56009999999992</v>
      </c>
      <c r="W81" s="46"/>
      <c r="X81" s="46">
        <v>81</v>
      </c>
    </row>
    <row r="82" spans="1:24">
      <c r="A82" s="61" t="s">
        <v>124</v>
      </c>
      <c r="B82" s="175">
        <f t="shared" ca="1" si="18"/>
        <v>341.56456300000002</v>
      </c>
      <c r="C82" s="180">
        <f t="shared" ca="1" si="19"/>
        <v>254.80716399799999</v>
      </c>
      <c r="D82" s="181">
        <f t="shared" ca="1" si="19"/>
        <v>82.077964488900022</v>
      </c>
      <c r="E82" s="181">
        <f t="shared" ca="1" si="19"/>
        <v>4.6794345131000004</v>
      </c>
      <c r="F82" s="182">
        <f t="shared" ca="1" si="19"/>
        <v>0</v>
      </c>
      <c r="G82" s="183">
        <f t="shared" ca="1" si="16"/>
        <v>341.56009999999998</v>
      </c>
      <c r="H82" s="183">
        <f t="shared" ca="1" si="17"/>
        <v>329.298092</v>
      </c>
      <c r="I82" s="184">
        <f t="shared" ca="1" si="20"/>
        <v>245.65</v>
      </c>
      <c r="J82" s="181">
        <f t="shared" ca="1" si="21"/>
        <v>79.13</v>
      </c>
      <c r="K82" s="181">
        <f t="shared" ca="1" si="22"/>
        <v>4.51</v>
      </c>
      <c r="L82" s="181">
        <f t="shared" ca="1" si="23"/>
        <v>0</v>
      </c>
      <c r="M82" s="182">
        <f t="shared" ca="1" si="24"/>
        <v>329.28999999999996</v>
      </c>
      <c r="N82" s="180">
        <f t="shared" ca="1" si="25"/>
        <v>254.80348193082079</v>
      </c>
      <c r="O82" s="181">
        <f t="shared" ca="1" si="26"/>
        <v>82.078565134076328</v>
      </c>
      <c r="P82" s="181">
        <f t="shared" ca="1" si="27"/>
        <v>4.6780529351027962</v>
      </c>
      <c r="Q82" s="181">
        <f t="shared" ca="1" si="28"/>
        <v>0</v>
      </c>
      <c r="R82" s="182">
        <f t="shared" ca="1" si="29"/>
        <v>341.56009999999992</v>
      </c>
      <c r="W82" s="46"/>
      <c r="X82" s="46">
        <v>82</v>
      </c>
    </row>
    <row r="83" spans="1:24">
      <c r="A83" s="61" t="s">
        <v>125</v>
      </c>
      <c r="B83" s="175">
        <f t="shared" ca="1" si="18"/>
        <v>341.56456300000002</v>
      </c>
      <c r="C83" s="180">
        <f t="shared" ca="1" si="19"/>
        <v>254.80716399799999</v>
      </c>
      <c r="D83" s="181">
        <f t="shared" ca="1" si="19"/>
        <v>82.077964488900022</v>
      </c>
      <c r="E83" s="181">
        <f t="shared" ca="1" si="19"/>
        <v>4.6794345131000004</v>
      </c>
      <c r="F83" s="182">
        <f t="shared" ca="1" si="19"/>
        <v>0</v>
      </c>
      <c r="G83" s="183">
        <f t="shared" ca="1" si="16"/>
        <v>313.55277799999999</v>
      </c>
      <c r="H83" s="183">
        <f t="shared" ca="1" si="17"/>
        <v>302.29623299999997</v>
      </c>
      <c r="I83" s="184">
        <f t="shared" ca="1" si="20"/>
        <v>254.8</v>
      </c>
      <c r="J83" s="181">
        <f t="shared" ca="1" si="21"/>
        <v>42.82</v>
      </c>
      <c r="K83" s="181">
        <f t="shared" ca="1" si="22"/>
        <v>4.68</v>
      </c>
      <c r="L83" s="181">
        <f t="shared" ca="1" si="23"/>
        <v>0</v>
      </c>
      <c r="M83" s="182">
        <f t="shared" ca="1" si="24"/>
        <v>302.3</v>
      </c>
      <c r="N83" s="180">
        <f t="shared" ca="1" si="25"/>
        <v>264.28464384518691</v>
      </c>
      <c r="O83" s="181">
        <f t="shared" ca="1" si="26"/>
        <v>44.413926410717828</v>
      </c>
      <c r="P83" s="181">
        <f t="shared" ca="1" si="27"/>
        <v>4.8542077440952687</v>
      </c>
      <c r="Q83" s="181">
        <f t="shared" ca="1" si="28"/>
        <v>0</v>
      </c>
      <c r="R83" s="182">
        <f t="shared" ca="1" si="29"/>
        <v>313.55277799999999</v>
      </c>
      <c r="W83" s="46"/>
      <c r="X83" s="46">
        <v>83</v>
      </c>
    </row>
    <row r="84" spans="1:24">
      <c r="A84" s="61" t="s">
        <v>126</v>
      </c>
      <c r="B84" s="175">
        <f t="shared" ca="1" si="18"/>
        <v>341.56456300000002</v>
      </c>
      <c r="C84" s="180">
        <f t="shared" ca="1" si="19"/>
        <v>254.80716399799999</v>
      </c>
      <c r="D84" s="181">
        <f t="shared" ca="1" si="19"/>
        <v>82.077964488900022</v>
      </c>
      <c r="E84" s="181">
        <f t="shared" ca="1" si="19"/>
        <v>4.6794345131000004</v>
      </c>
      <c r="F84" s="182">
        <f t="shared" ca="1" si="19"/>
        <v>0</v>
      </c>
      <c r="G84" s="183">
        <f t="shared" ca="1" si="16"/>
        <v>299.48320000000001</v>
      </c>
      <c r="H84" s="183">
        <f t="shared" ca="1" si="17"/>
        <v>288.73175300000003</v>
      </c>
      <c r="I84" s="184">
        <f t="shared" ca="1" si="20"/>
        <v>245.65</v>
      </c>
      <c r="J84" s="181">
        <f t="shared" ca="1" si="21"/>
        <v>38.56</v>
      </c>
      <c r="K84" s="181">
        <f t="shared" ca="1" si="22"/>
        <v>4.51</v>
      </c>
      <c r="L84" s="181">
        <f t="shared" ca="1" si="23"/>
        <v>0</v>
      </c>
      <c r="M84" s="182">
        <f t="shared" ca="1" si="24"/>
        <v>288.72000000000003</v>
      </c>
      <c r="N84" s="180">
        <f t="shared" ca="1" si="25"/>
        <v>254.80759240786927</v>
      </c>
      <c r="O84" s="181">
        <f t="shared" ca="1" si="26"/>
        <v>39.997479190911619</v>
      </c>
      <c r="P84" s="181">
        <f t="shared" ca="1" si="27"/>
        <v>4.6781284012191744</v>
      </c>
      <c r="Q84" s="181">
        <f t="shared" ca="1" si="28"/>
        <v>0</v>
      </c>
      <c r="R84" s="182">
        <f t="shared" ca="1" si="29"/>
        <v>299.48320000000007</v>
      </c>
      <c r="W84" s="46"/>
      <c r="X84" s="46">
        <v>84</v>
      </c>
    </row>
    <row r="85" spans="1:24">
      <c r="A85" s="61" t="s">
        <v>127</v>
      </c>
      <c r="B85" s="175">
        <f t="shared" ca="1" si="18"/>
        <v>341.56456300000002</v>
      </c>
      <c r="C85" s="180">
        <f t="shared" ca="1" si="19"/>
        <v>254.80716399799999</v>
      </c>
      <c r="D85" s="181">
        <f t="shared" ca="1" si="19"/>
        <v>82.077964488900022</v>
      </c>
      <c r="E85" s="181">
        <f t="shared" ca="1" si="19"/>
        <v>4.6794345131000004</v>
      </c>
      <c r="F85" s="182">
        <f t="shared" ca="1" si="19"/>
        <v>0</v>
      </c>
      <c r="G85" s="183">
        <f t="shared" ca="1" si="16"/>
        <v>299.48320000000001</v>
      </c>
      <c r="H85" s="183">
        <f t="shared" ca="1" si="17"/>
        <v>288.73175300000003</v>
      </c>
      <c r="I85" s="184">
        <f t="shared" ca="1" si="20"/>
        <v>245.65</v>
      </c>
      <c r="J85" s="181">
        <f t="shared" ca="1" si="21"/>
        <v>38.56</v>
      </c>
      <c r="K85" s="181">
        <f t="shared" ca="1" si="22"/>
        <v>4.51</v>
      </c>
      <c r="L85" s="181">
        <f t="shared" ca="1" si="23"/>
        <v>0</v>
      </c>
      <c r="M85" s="182">
        <f t="shared" ca="1" si="24"/>
        <v>288.72000000000003</v>
      </c>
      <c r="N85" s="180">
        <f t="shared" ca="1" si="25"/>
        <v>254.80759240786927</v>
      </c>
      <c r="O85" s="181">
        <f t="shared" ca="1" si="26"/>
        <v>39.997479190911619</v>
      </c>
      <c r="P85" s="181">
        <f t="shared" ca="1" si="27"/>
        <v>4.6781284012191744</v>
      </c>
      <c r="Q85" s="181">
        <f t="shared" ca="1" si="28"/>
        <v>0</v>
      </c>
      <c r="R85" s="182">
        <f t="shared" ca="1" si="29"/>
        <v>299.48320000000007</v>
      </c>
      <c r="W85" s="46"/>
      <c r="X85" s="46">
        <v>85</v>
      </c>
    </row>
    <row r="86" spans="1:24">
      <c r="A86" s="61" t="s">
        <v>128</v>
      </c>
      <c r="B86" s="175">
        <f t="shared" ca="1" si="18"/>
        <v>341.56456300000002</v>
      </c>
      <c r="C86" s="180">
        <f t="shared" ca="1" si="19"/>
        <v>254.80716399799999</v>
      </c>
      <c r="D86" s="181">
        <f t="shared" ca="1" si="19"/>
        <v>82.077964488900022</v>
      </c>
      <c r="E86" s="181">
        <f t="shared" ca="1" si="19"/>
        <v>4.6794345131000004</v>
      </c>
      <c r="F86" s="182">
        <f t="shared" ca="1" si="19"/>
        <v>0</v>
      </c>
      <c r="G86" s="183">
        <f t="shared" ca="1" si="16"/>
        <v>299.48320000000001</v>
      </c>
      <c r="H86" s="183">
        <f t="shared" ca="1" si="17"/>
        <v>288.73175300000003</v>
      </c>
      <c r="I86" s="184">
        <f t="shared" ca="1" si="20"/>
        <v>245.65</v>
      </c>
      <c r="J86" s="181">
        <f t="shared" ca="1" si="21"/>
        <v>38.56</v>
      </c>
      <c r="K86" s="181">
        <f t="shared" ca="1" si="22"/>
        <v>4.51</v>
      </c>
      <c r="L86" s="181">
        <f t="shared" ca="1" si="23"/>
        <v>0</v>
      </c>
      <c r="M86" s="182">
        <f t="shared" ca="1" si="24"/>
        <v>288.72000000000003</v>
      </c>
      <c r="N86" s="180">
        <f t="shared" ca="1" si="25"/>
        <v>254.80759240786927</v>
      </c>
      <c r="O86" s="181">
        <f t="shared" ca="1" si="26"/>
        <v>39.997479190911619</v>
      </c>
      <c r="P86" s="181">
        <f t="shared" ca="1" si="27"/>
        <v>4.6781284012191744</v>
      </c>
      <c r="Q86" s="181">
        <f t="shared" ca="1" si="28"/>
        <v>0</v>
      </c>
      <c r="R86" s="182">
        <f t="shared" ca="1" si="29"/>
        <v>299.48320000000007</v>
      </c>
      <c r="W86" s="46"/>
      <c r="X86" s="46">
        <v>86</v>
      </c>
    </row>
    <row r="87" spans="1:24">
      <c r="A87" s="61" t="s">
        <v>129</v>
      </c>
      <c r="B87" s="175">
        <f t="shared" ca="1" si="18"/>
        <v>341.56456300000002</v>
      </c>
      <c r="C87" s="180">
        <f t="shared" ca="1" si="19"/>
        <v>254.80716399799999</v>
      </c>
      <c r="D87" s="181">
        <f t="shared" ca="1" si="19"/>
        <v>82.077964488900022</v>
      </c>
      <c r="E87" s="181">
        <f t="shared" ca="1" si="19"/>
        <v>4.6794345131000004</v>
      </c>
      <c r="F87" s="182">
        <f t="shared" ca="1" si="19"/>
        <v>0</v>
      </c>
      <c r="G87" s="183">
        <f t="shared" ca="1" si="16"/>
        <v>299.48320000000001</v>
      </c>
      <c r="H87" s="183">
        <f t="shared" ca="1" si="17"/>
        <v>288.73175300000003</v>
      </c>
      <c r="I87" s="184">
        <f t="shared" ca="1" si="20"/>
        <v>245.65</v>
      </c>
      <c r="J87" s="181">
        <f t="shared" ca="1" si="21"/>
        <v>38.56</v>
      </c>
      <c r="K87" s="181">
        <f t="shared" ca="1" si="22"/>
        <v>4.51</v>
      </c>
      <c r="L87" s="181">
        <f t="shared" ca="1" si="23"/>
        <v>0</v>
      </c>
      <c r="M87" s="182">
        <f t="shared" ca="1" si="24"/>
        <v>288.72000000000003</v>
      </c>
      <c r="N87" s="180">
        <f t="shared" ca="1" si="25"/>
        <v>254.80759240786927</v>
      </c>
      <c r="O87" s="181">
        <f t="shared" ca="1" si="26"/>
        <v>39.997479190911619</v>
      </c>
      <c r="P87" s="181">
        <f t="shared" ca="1" si="27"/>
        <v>4.6781284012191744</v>
      </c>
      <c r="Q87" s="181">
        <f t="shared" ca="1" si="28"/>
        <v>0</v>
      </c>
      <c r="R87" s="182">
        <f t="shared" ca="1" si="29"/>
        <v>299.48320000000007</v>
      </c>
      <c r="W87" s="46"/>
      <c r="X87" s="46">
        <v>87</v>
      </c>
    </row>
    <row r="88" spans="1:24">
      <c r="A88" s="61" t="s">
        <v>130</v>
      </c>
      <c r="B88" s="175">
        <f t="shared" ca="1" si="18"/>
        <v>341.56456300000002</v>
      </c>
      <c r="C88" s="180">
        <f t="shared" ca="1" si="19"/>
        <v>254.80716399799999</v>
      </c>
      <c r="D88" s="181">
        <f t="shared" ca="1" si="19"/>
        <v>82.077964488900022</v>
      </c>
      <c r="E88" s="181">
        <f t="shared" ca="1" si="19"/>
        <v>4.6794345131000004</v>
      </c>
      <c r="F88" s="182">
        <f t="shared" ca="1" si="19"/>
        <v>0</v>
      </c>
      <c r="G88" s="183">
        <f t="shared" ca="1" si="16"/>
        <v>295.80380000000002</v>
      </c>
      <c r="H88" s="183">
        <f t="shared" ca="1" si="17"/>
        <v>285.18444399999998</v>
      </c>
      <c r="I88" s="184">
        <f t="shared" ca="1" si="20"/>
        <v>245.65</v>
      </c>
      <c r="J88" s="181">
        <f t="shared" ca="1" si="21"/>
        <v>38.56</v>
      </c>
      <c r="K88" s="181">
        <f t="shared" ca="1" si="22"/>
        <v>0.96</v>
      </c>
      <c r="L88" s="181">
        <f t="shared" ca="1" si="23"/>
        <v>0</v>
      </c>
      <c r="M88" s="182">
        <f t="shared" ca="1" si="24"/>
        <v>285.17</v>
      </c>
      <c r="N88" s="180">
        <f t="shared" ca="1" si="25"/>
        <v>254.8101254339517</v>
      </c>
      <c r="O88" s="181">
        <f t="shared" ca="1" si="26"/>
        <v>39.997876803310305</v>
      </c>
      <c r="P88" s="181">
        <f t="shared" ca="1" si="27"/>
        <v>0.9957977627380159</v>
      </c>
      <c r="Q88" s="181">
        <f t="shared" ca="1" si="28"/>
        <v>0</v>
      </c>
      <c r="R88" s="182">
        <f t="shared" ca="1" si="29"/>
        <v>295.80380000000002</v>
      </c>
      <c r="W88" s="46"/>
      <c r="X88" s="46">
        <v>88</v>
      </c>
    </row>
    <row r="89" spans="1:24">
      <c r="A89" s="61" t="s">
        <v>131</v>
      </c>
      <c r="B89" s="175">
        <f t="shared" ca="1" si="18"/>
        <v>341.56456300000002</v>
      </c>
      <c r="C89" s="180">
        <f t="shared" ca="1" si="19"/>
        <v>254.80716399799999</v>
      </c>
      <c r="D89" s="181">
        <f t="shared" ca="1" si="19"/>
        <v>82.077964488900022</v>
      </c>
      <c r="E89" s="181">
        <f t="shared" ca="1" si="19"/>
        <v>4.6794345131000004</v>
      </c>
      <c r="F89" s="182">
        <f t="shared" ca="1" si="19"/>
        <v>0</v>
      </c>
      <c r="G89" s="183">
        <f t="shared" ca="1" si="16"/>
        <v>281</v>
      </c>
      <c r="H89" s="183">
        <f t="shared" ca="1" si="17"/>
        <v>270.91210000000001</v>
      </c>
      <c r="I89" s="184">
        <f t="shared" ca="1" si="20"/>
        <v>231.38</v>
      </c>
      <c r="J89" s="181">
        <f t="shared" ca="1" si="21"/>
        <v>38.56</v>
      </c>
      <c r="K89" s="181">
        <f t="shared" ca="1" si="22"/>
        <v>0.96</v>
      </c>
      <c r="L89" s="181">
        <f t="shared" ca="1" si="23"/>
        <v>0</v>
      </c>
      <c r="M89" s="182">
        <f t="shared" ca="1" si="24"/>
        <v>270.89999999999998</v>
      </c>
      <c r="N89" s="180">
        <f t="shared" ca="1" si="25"/>
        <v>240.00657069029157</v>
      </c>
      <c r="O89" s="181">
        <f t="shared" ca="1" si="26"/>
        <v>39.997637504614246</v>
      </c>
      <c r="P89" s="181">
        <f t="shared" ca="1" si="27"/>
        <v>0.99579180509413057</v>
      </c>
      <c r="Q89" s="181">
        <f t="shared" ca="1" si="28"/>
        <v>0</v>
      </c>
      <c r="R89" s="182">
        <f t="shared" ca="1" si="29"/>
        <v>280.99999999999994</v>
      </c>
      <c r="W89" s="46"/>
      <c r="X89" s="46">
        <v>89</v>
      </c>
    </row>
    <row r="90" spans="1:24">
      <c r="A90" s="61" t="s">
        <v>132</v>
      </c>
      <c r="B90" s="175">
        <f t="shared" ca="1" si="18"/>
        <v>341.56456300000002</v>
      </c>
      <c r="C90" s="180">
        <f t="shared" ca="1" si="19"/>
        <v>254.80716399799999</v>
      </c>
      <c r="D90" s="181">
        <f t="shared" ca="1" si="19"/>
        <v>82.077964488900022</v>
      </c>
      <c r="E90" s="181">
        <f t="shared" ca="1" si="19"/>
        <v>4.6794345131000004</v>
      </c>
      <c r="F90" s="182">
        <f t="shared" ca="1" si="19"/>
        <v>0</v>
      </c>
      <c r="G90" s="183">
        <f t="shared" ca="1" si="16"/>
        <v>261</v>
      </c>
      <c r="H90" s="183">
        <f t="shared" ca="1" si="17"/>
        <v>251.6301</v>
      </c>
      <c r="I90" s="184">
        <f t="shared" ca="1" si="20"/>
        <v>212.1</v>
      </c>
      <c r="J90" s="181">
        <f t="shared" ca="1" si="21"/>
        <v>38.56</v>
      </c>
      <c r="K90" s="181">
        <f t="shared" ca="1" si="22"/>
        <v>0.96</v>
      </c>
      <c r="L90" s="181">
        <f t="shared" ca="1" si="23"/>
        <v>0</v>
      </c>
      <c r="M90" s="182">
        <f t="shared" ca="1" si="24"/>
        <v>251.62</v>
      </c>
      <c r="N90" s="180">
        <f t="shared" ca="1" si="25"/>
        <v>220.00675621969637</v>
      </c>
      <c r="O90" s="181">
        <f t="shared" ca="1" si="26"/>
        <v>39.997456481996664</v>
      </c>
      <c r="P90" s="181">
        <f t="shared" ca="1" si="27"/>
        <v>0.99578729830697088</v>
      </c>
      <c r="Q90" s="181">
        <f t="shared" ca="1" si="28"/>
        <v>0</v>
      </c>
      <c r="R90" s="182">
        <f t="shared" ca="1" si="29"/>
        <v>261.00000000000006</v>
      </c>
      <c r="W90" s="46"/>
      <c r="X90" s="46">
        <v>90</v>
      </c>
    </row>
    <row r="91" spans="1:24">
      <c r="A91" s="61" t="s">
        <v>133</v>
      </c>
      <c r="B91" s="175">
        <f t="shared" ca="1" si="18"/>
        <v>341.56456300000002</v>
      </c>
      <c r="C91" s="180">
        <f t="shared" ca="1" si="19"/>
        <v>254.80716399799999</v>
      </c>
      <c r="D91" s="181">
        <f t="shared" ca="1" si="19"/>
        <v>82.077964488900022</v>
      </c>
      <c r="E91" s="181">
        <f t="shared" ca="1" si="19"/>
        <v>4.6794345131000004</v>
      </c>
      <c r="F91" s="182">
        <f t="shared" ca="1" si="19"/>
        <v>0</v>
      </c>
      <c r="G91" s="183">
        <f t="shared" ca="1" si="16"/>
        <v>277.18176999999997</v>
      </c>
      <c r="H91" s="183">
        <f t="shared" ca="1" si="17"/>
        <v>267.23094400000002</v>
      </c>
      <c r="I91" s="184">
        <f t="shared" ca="1" si="20"/>
        <v>229.82</v>
      </c>
      <c r="J91" s="181">
        <f t="shared" ca="1" si="21"/>
        <v>36.47</v>
      </c>
      <c r="K91" s="181">
        <f t="shared" ca="1" si="22"/>
        <v>0.95</v>
      </c>
      <c r="L91" s="181">
        <f t="shared" ca="1" si="23"/>
        <v>0</v>
      </c>
      <c r="M91" s="182">
        <f t="shared" ca="1" si="24"/>
        <v>267.23999999999995</v>
      </c>
      <c r="N91" s="180">
        <f t="shared" ca="1" si="25"/>
        <v>238.36968410941472</v>
      </c>
      <c r="O91" s="181">
        <f t="shared" ca="1" si="26"/>
        <v>37.82674431933841</v>
      </c>
      <c r="P91" s="181">
        <f t="shared" ca="1" si="27"/>
        <v>0.98534157124681909</v>
      </c>
      <c r="Q91" s="181">
        <f t="shared" ca="1" si="28"/>
        <v>0</v>
      </c>
      <c r="R91" s="182">
        <f t="shared" ca="1" si="29"/>
        <v>277.18176999999991</v>
      </c>
      <c r="W91" s="46"/>
      <c r="X91" s="46">
        <v>91</v>
      </c>
    </row>
    <row r="92" spans="1:24">
      <c r="A92" s="61" t="s">
        <v>134</v>
      </c>
      <c r="B92" s="175">
        <f t="shared" ca="1" si="18"/>
        <v>341.56456300000002</v>
      </c>
      <c r="C92" s="180">
        <f t="shared" ca="1" si="19"/>
        <v>254.80716399799999</v>
      </c>
      <c r="D92" s="181">
        <f t="shared" ca="1" si="19"/>
        <v>82.077964488900022</v>
      </c>
      <c r="E92" s="181">
        <f t="shared" ca="1" si="19"/>
        <v>4.6794345131000004</v>
      </c>
      <c r="F92" s="182">
        <f t="shared" ca="1" si="19"/>
        <v>0</v>
      </c>
      <c r="G92" s="183">
        <f t="shared" ca="1" si="16"/>
        <v>257.18176999999997</v>
      </c>
      <c r="H92" s="183">
        <f t="shared" ca="1" si="17"/>
        <v>247.94894400000001</v>
      </c>
      <c r="I92" s="184">
        <f t="shared" ca="1" si="20"/>
        <v>209.72</v>
      </c>
      <c r="J92" s="181">
        <f t="shared" ca="1" si="21"/>
        <v>37.270000000000003</v>
      </c>
      <c r="K92" s="181">
        <f t="shared" ca="1" si="22"/>
        <v>0.97</v>
      </c>
      <c r="L92" s="181">
        <f t="shared" ca="1" si="23"/>
        <v>0</v>
      </c>
      <c r="M92" s="182">
        <f t="shared" ca="1" si="24"/>
        <v>247.96</v>
      </c>
      <c r="N92" s="180">
        <f t="shared" ca="1" si="25"/>
        <v>217.51960317954504</v>
      </c>
      <c r="O92" s="181">
        <f t="shared" ca="1" si="26"/>
        <v>38.656091982174544</v>
      </c>
      <c r="P92" s="181">
        <f t="shared" ca="1" si="27"/>
        <v>1.0060748382803677</v>
      </c>
      <c r="Q92" s="181">
        <f t="shared" ca="1" si="28"/>
        <v>0</v>
      </c>
      <c r="R92" s="182">
        <f t="shared" ca="1" si="29"/>
        <v>257.18176999999997</v>
      </c>
      <c r="W92" s="46"/>
      <c r="X92" s="46">
        <v>92</v>
      </c>
    </row>
    <row r="93" spans="1:24">
      <c r="A93" s="61" t="s">
        <v>135</v>
      </c>
      <c r="B93" s="175">
        <f t="shared" ca="1" si="18"/>
        <v>341.56456300000002</v>
      </c>
      <c r="C93" s="180">
        <f t="shared" ca="1" si="19"/>
        <v>254.80716399799999</v>
      </c>
      <c r="D93" s="181">
        <f t="shared" ca="1" si="19"/>
        <v>82.077964488900022</v>
      </c>
      <c r="E93" s="181">
        <f t="shared" ca="1" si="19"/>
        <v>4.6794345131000004</v>
      </c>
      <c r="F93" s="182">
        <f t="shared" ca="1" si="19"/>
        <v>0</v>
      </c>
      <c r="G93" s="183">
        <f t="shared" ca="1" si="16"/>
        <v>228.56</v>
      </c>
      <c r="H93" s="183">
        <f t="shared" ca="1" si="17"/>
        <v>220.35469599999999</v>
      </c>
      <c r="I93" s="184">
        <f t="shared" ca="1" si="20"/>
        <v>182.21</v>
      </c>
      <c r="J93" s="181">
        <f t="shared" ca="1" si="21"/>
        <v>37.17</v>
      </c>
      <c r="K93" s="181">
        <f t="shared" ca="1" si="22"/>
        <v>0.96</v>
      </c>
      <c r="L93" s="181">
        <f t="shared" ca="1" si="23"/>
        <v>0</v>
      </c>
      <c r="M93" s="182">
        <f t="shared" ca="1" si="24"/>
        <v>220.34</v>
      </c>
      <c r="N93" s="180">
        <f t="shared" ca="1" si="25"/>
        <v>189.00752291912499</v>
      </c>
      <c r="O93" s="181">
        <f t="shared" ca="1" si="26"/>
        <v>38.556663338476902</v>
      </c>
      <c r="P93" s="181">
        <f t="shared" ca="1" si="27"/>
        <v>0.99581374239811205</v>
      </c>
      <c r="Q93" s="181">
        <f t="shared" ca="1" si="28"/>
        <v>0</v>
      </c>
      <c r="R93" s="182">
        <f t="shared" ca="1" si="29"/>
        <v>228.56</v>
      </c>
      <c r="W93" s="46"/>
      <c r="X93" s="46">
        <v>93</v>
      </c>
    </row>
    <row r="94" spans="1:24">
      <c r="A94" s="61" t="s">
        <v>136</v>
      </c>
      <c r="B94" s="175">
        <f t="shared" ca="1" si="18"/>
        <v>341.56456300000002</v>
      </c>
      <c r="C94" s="180">
        <f t="shared" ca="1" si="19"/>
        <v>254.80716399799999</v>
      </c>
      <c r="D94" s="181">
        <f t="shared" ca="1" si="19"/>
        <v>82.077964488900022</v>
      </c>
      <c r="E94" s="181">
        <f t="shared" ca="1" si="19"/>
        <v>4.6794345131000004</v>
      </c>
      <c r="F94" s="182">
        <f t="shared" ca="1" si="19"/>
        <v>0</v>
      </c>
      <c r="G94" s="183">
        <f t="shared" ca="1" si="16"/>
        <v>220.56</v>
      </c>
      <c r="H94" s="183">
        <f t="shared" ca="1" si="17"/>
        <v>212.641896</v>
      </c>
      <c r="I94" s="184">
        <f t="shared" ca="1" si="20"/>
        <v>174.5</v>
      </c>
      <c r="J94" s="181">
        <f t="shared" ca="1" si="21"/>
        <v>37.18</v>
      </c>
      <c r="K94" s="181">
        <f t="shared" ca="1" si="22"/>
        <v>0.96</v>
      </c>
      <c r="L94" s="181">
        <f t="shared" ca="1" si="23"/>
        <v>0</v>
      </c>
      <c r="M94" s="182">
        <f t="shared" ca="1" si="24"/>
        <v>212.64000000000001</v>
      </c>
      <c r="N94" s="180">
        <f t="shared" ca="1" si="25"/>
        <v>180.99943566591423</v>
      </c>
      <c r="O94" s="181">
        <f t="shared" ca="1" si="26"/>
        <v>38.564808126410838</v>
      </c>
      <c r="P94" s="181">
        <f t="shared" ca="1" si="27"/>
        <v>0.99575620767494355</v>
      </c>
      <c r="Q94" s="181">
        <f t="shared" ca="1" si="28"/>
        <v>0</v>
      </c>
      <c r="R94" s="182">
        <f t="shared" ca="1" si="29"/>
        <v>220.56</v>
      </c>
      <c r="W94" s="46"/>
      <c r="X94" s="46">
        <v>94</v>
      </c>
    </row>
    <row r="95" spans="1:24">
      <c r="A95" s="61" t="s">
        <v>137</v>
      </c>
      <c r="B95" s="175">
        <f t="shared" ca="1" si="18"/>
        <v>341.56456300000002</v>
      </c>
      <c r="C95" s="180">
        <f t="shared" ca="1" si="19"/>
        <v>254.80716399799999</v>
      </c>
      <c r="D95" s="181">
        <f t="shared" ca="1" si="19"/>
        <v>82.077964488900022</v>
      </c>
      <c r="E95" s="181">
        <f t="shared" ca="1" si="19"/>
        <v>4.6794345131000004</v>
      </c>
      <c r="F95" s="182">
        <f t="shared" ca="1" si="19"/>
        <v>0</v>
      </c>
      <c r="G95" s="183">
        <f t="shared" ca="1" si="16"/>
        <v>179.56</v>
      </c>
      <c r="H95" s="183">
        <f t="shared" ca="1" si="17"/>
        <v>173.11379600000001</v>
      </c>
      <c r="I95" s="184">
        <f t="shared" ca="1" si="20"/>
        <v>134.97</v>
      </c>
      <c r="J95" s="181">
        <f t="shared" ca="1" si="21"/>
        <v>37.17</v>
      </c>
      <c r="K95" s="181">
        <f t="shared" ca="1" si="22"/>
        <v>0.96</v>
      </c>
      <c r="L95" s="181">
        <f t="shared" ca="1" si="23"/>
        <v>0</v>
      </c>
      <c r="M95" s="182">
        <f t="shared" ca="1" si="24"/>
        <v>173.1</v>
      </c>
      <c r="N95" s="180">
        <f t="shared" ca="1" si="25"/>
        <v>140.00700866551128</v>
      </c>
      <c r="O95" s="181">
        <f t="shared" ca="1" si="26"/>
        <v>38.557164644714042</v>
      </c>
      <c r="P95" s="181">
        <f t="shared" ca="1" si="27"/>
        <v>0.99582668977469657</v>
      </c>
      <c r="Q95" s="181">
        <f t="shared" ca="1" si="28"/>
        <v>0</v>
      </c>
      <c r="R95" s="182">
        <f t="shared" ca="1" si="29"/>
        <v>179.56000000000003</v>
      </c>
      <c r="W95" s="46"/>
      <c r="X95" s="46">
        <v>95</v>
      </c>
    </row>
    <row r="96" spans="1:24">
      <c r="A96" s="61" t="s">
        <v>138</v>
      </c>
      <c r="B96" s="175">
        <f t="shared" ca="1" si="18"/>
        <v>341.56456300000002</v>
      </c>
      <c r="C96" s="180">
        <f t="shared" ca="1" si="19"/>
        <v>254.80716399799999</v>
      </c>
      <c r="D96" s="181">
        <f t="shared" ca="1" si="19"/>
        <v>82.077964488900022</v>
      </c>
      <c r="E96" s="181">
        <f t="shared" ca="1" si="19"/>
        <v>4.6794345131000004</v>
      </c>
      <c r="F96" s="182">
        <f t="shared" ca="1" si="19"/>
        <v>0</v>
      </c>
      <c r="G96" s="183">
        <f t="shared" ca="1" si="16"/>
        <v>179.56</v>
      </c>
      <c r="H96" s="183">
        <f t="shared" ca="1" si="17"/>
        <v>173.11379600000001</v>
      </c>
      <c r="I96" s="184">
        <f t="shared" ca="1" si="20"/>
        <v>134.97</v>
      </c>
      <c r="J96" s="181">
        <f t="shared" ca="1" si="21"/>
        <v>37.17</v>
      </c>
      <c r="K96" s="181">
        <f t="shared" ca="1" si="22"/>
        <v>0.96</v>
      </c>
      <c r="L96" s="181">
        <f t="shared" ca="1" si="23"/>
        <v>0</v>
      </c>
      <c r="M96" s="182">
        <f t="shared" ca="1" si="24"/>
        <v>173.1</v>
      </c>
      <c r="N96" s="180">
        <f t="shared" ca="1" si="25"/>
        <v>140.00700866551128</v>
      </c>
      <c r="O96" s="181">
        <f t="shared" ca="1" si="26"/>
        <v>38.557164644714042</v>
      </c>
      <c r="P96" s="181">
        <f t="shared" ca="1" si="27"/>
        <v>0.99582668977469657</v>
      </c>
      <c r="Q96" s="181">
        <f t="shared" ca="1" si="28"/>
        <v>0</v>
      </c>
      <c r="R96" s="182">
        <f t="shared" ca="1" si="29"/>
        <v>179.56000000000003</v>
      </c>
      <c r="W96" s="46"/>
      <c r="X96" s="46">
        <v>96</v>
      </c>
    </row>
    <row r="97" spans="1:24">
      <c r="A97" s="61" t="s">
        <v>139</v>
      </c>
      <c r="B97" s="175">
        <f t="shared" ca="1" si="18"/>
        <v>341.56456300000002</v>
      </c>
      <c r="C97" s="180">
        <f t="shared" ca="1" si="19"/>
        <v>254.80716399799999</v>
      </c>
      <c r="D97" s="181">
        <f t="shared" ca="1" si="19"/>
        <v>82.077964488900022</v>
      </c>
      <c r="E97" s="181">
        <f t="shared" ca="1" si="19"/>
        <v>4.6794345131000004</v>
      </c>
      <c r="F97" s="182">
        <f t="shared" ca="1" si="19"/>
        <v>0</v>
      </c>
      <c r="G97" s="183">
        <f t="shared" ca="1" si="16"/>
        <v>179.56</v>
      </c>
      <c r="H97" s="183">
        <f t="shared" ca="1" si="17"/>
        <v>173.11379600000001</v>
      </c>
      <c r="I97" s="184">
        <f t="shared" ca="1" si="20"/>
        <v>134.97</v>
      </c>
      <c r="J97" s="181">
        <f t="shared" ca="1" si="21"/>
        <v>37.17</v>
      </c>
      <c r="K97" s="181">
        <f t="shared" ca="1" si="22"/>
        <v>0.96</v>
      </c>
      <c r="L97" s="181">
        <f t="shared" ca="1" si="23"/>
        <v>0</v>
      </c>
      <c r="M97" s="182">
        <f t="shared" ca="1" si="24"/>
        <v>173.1</v>
      </c>
      <c r="N97" s="180">
        <f t="shared" ca="1" si="25"/>
        <v>140.00700866551128</v>
      </c>
      <c r="O97" s="181">
        <f t="shared" ca="1" si="26"/>
        <v>38.557164644714042</v>
      </c>
      <c r="P97" s="181">
        <f t="shared" ca="1" si="27"/>
        <v>0.99582668977469657</v>
      </c>
      <c r="Q97" s="181">
        <f t="shared" ca="1" si="28"/>
        <v>0</v>
      </c>
      <c r="R97" s="182">
        <f t="shared" ca="1" si="29"/>
        <v>179.56000000000003</v>
      </c>
      <c r="W97" s="46"/>
      <c r="X97" s="46">
        <v>97</v>
      </c>
    </row>
    <row r="98" spans="1:24" ht="15.75" thickBot="1">
      <c r="A98" s="171" t="s">
        <v>140</v>
      </c>
      <c r="B98" s="175">
        <f t="shared" ca="1" si="18"/>
        <v>341.56456300000002</v>
      </c>
      <c r="C98" s="185">
        <f t="shared" ca="1" si="19"/>
        <v>254.80716399799999</v>
      </c>
      <c r="D98" s="186">
        <f t="shared" ca="1" si="19"/>
        <v>82.077964488900022</v>
      </c>
      <c r="E98" s="186">
        <f t="shared" ca="1" si="19"/>
        <v>4.6794345131000004</v>
      </c>
      <c r="F98" s="187">
        <f t="shared" ca="1" si="19"/>
        <v>0</v>
      </c>
      <c r="G98" s="188">
        <f t="shared" ca="1" si="16"/>
        <v>179.56</v>
      </c>
      <c r="H98" s="188">
        <f t="shared" ca="1" si="17"/>
        <v>173.11379600000001</v>
      </c>
      <c r="I98" s="189">
        <f t="shared" ca="1" si="20"/>
        <v>134.97</v>
      </c>
      <c r="J98" s="186">
        <f t="shared" ca="1" si="21"/>
        <v>37.17</v>
      </c>
      <c r="K98" s="186">
        <f t="shared" ca="1" si="22"/>
        <v>0.96</v>
      </c>
      <c r="L98" s="186">
        <f t="shared" ca="1" si="23"/>
        <v>0</v>
      </c>
      <c r="M98" s="187">
        <f t="shared" ca="1" si="24"/>
        <v>173.1</v>
      </c>
      <c r="N98" s="185">
        <f t="shared" ca="1" si="25"/>
        <v>140.00700866551128</v>
      </c>
      <c r="O98" s="186">
        <f t="shared" ca="1" si="26"/>
        <v>38.557164644714042</v>
      </c>
      <c r="P98" s="186">
        <f t="shared" ca="1" si="27"/>
        <v>0.99582668977469657</v>
      </c>
      <c r="Q98" s="186">
        <f t="shared" ca="1" si="28"/>
        <v>0</v>
      </c>
      <c r="R98" s="187">
        <f t="shared" ca="1" si="29"/>
        <v>179.56000000000003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8.1975495120000001</v>
      </c>
      <c r="C99" s="56">
        <f t="shared" ref="C99:R99" ca="1" si="30">SUM(C3:C98)/4000</f>
        <v>6.1153719359520107</v>
      </c>
      <c r="D99" s="54">
        <f t="shared" ca="1" si="30"/>
        <v>1.9698711477335977</v>
      </c>
      <c r="E99" s="54">
        <f t="shared" ca="1" si="30"/>
        <v>0.11230642831439983</v>
      </c>
      <c r="F99" s="55">
        <f t="shared" ca="1" si="30"/>
        <v>0</v>
      </c>
      <c r="G99" s="59">
        <f t="shared" ca="1" si="30"/>
        <v>6.5085150679999986</v>
      </c>
      <c r="H99" s="59">
        <f t="shared" ca="1" si="30"/>
        <v>6.2748593737500071</v>
      </c>
      <c r="I99" s="172">
        <f t="shared" ca="1" si="30"/>
        <v>4.681689999999997</v>
      </c>
      <c r="J99" s="54">
        <f t="shared" ca="1" si="30"/>
        <v>1.5157425000000024</v>
      </c>
      <c r="K99" s="54">
        <f t="shared" ca="1" si="30"/>
        <v>7.7224999999999905E-2</v>
      </c>
      <c r="L99" s="54">
        <f t="shared" ca="1" si="30"/>
        <v>0</v>
      </c>
      <c r="M99" s="55">
        <f t="shared" ca="1" si="30"/>
        <v>6.2746575000000036</v>
      </c>
      <c r="N99" s="56">
        <f t="shared" ca="1" si="30"/>
        <v>4.8561788069666241</v>
      </c>
      <c r="O99" s="54">
        <f t="shared" ca="1" si="30"/>
        <v>1.5722334648314684</v>
      </c>
      <c r="P99" s="54">
        <f t="shared" ca="1" si="30"/>
        <v>8.0102796201909784E-2</v>
      </c>
      <c r="Q99" s="54">
        <f t="shared" ca="1" si="30"/>
        <v>0</v>
      </c>
      <c r="R99" s="55">
        <f t="shared" ca="1" si="30"/>
        <v>6.508515067999995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45254</v>
      </c>
      <c r="B1" s="63" t="s">
        <v>196</v>
      </c>
      <c r="C1" s="202" t="s">
        <v>287</v>
      </c>
      <c r="D1" s="203"/>
      <c r="E1" s="203"/>
      <c r="F1" s="203"/>
      <c r="G1" s="203"/>
      <c r="H1" s="203"/>
      <c r="I1" s="203"/>
      <c r="J1" s="203"/>
      <c r="K1" s="204"/>
      <c r="L1" s="202" t="s">
        <v>286</v>
      </c>
      <c r="M1" s="205" t="s">
        <v>142</v>
      </c>
      <c r="O1" s="206" t="s">
        <v>288</v>
      </c>
      <c r="P1" s="206"/>
      <c r="Q1" s="206"/>
      <c r="R1" s="206"/>
      <c r="S1" s="206"/>
      <c r="U1" t="s">
        <v>292</v>
      </c>
      <c r="V1" s="207" t="s">
        <v>289</v>
      </c>
      <c r="W1" s="48" t="s">
        <v>290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160</v>
      </c>
      <c r="B2" s="20"/>
      <c r="C2" s="64" t="s">
        <v>273</v>
      </c>
      <c r="D2" s="22" t="s">
        <v>146</v>
      </c>
      <c r="E2" s="64" t="s">
        <v>273</v>
      </c>
      <c r="F2" s="22" t="s">
        <v>147</v>
      </c>
      <c r="G2" s="64" t="s">
        <v>273</v>
      </c>
      <c r="H2" s="22" t="s">
        <v>148</v>
      </c>
      <c r="I2" s="64" t="s">
        <v>273</v>
      </c>
      <c r="J2" s="22" t="s">
        <v>149</v>
      </c>
      <c r="K2" s="23" t="s">
        <v>217</v>
      </c>
      <c r="L2" s="202"/>
      <c r="M2" s="205"/>
      <c r="O2" s="41" t="s">
        <v>145</v>
      </c>
      <c r="P2" s="42" t="s">
        <v>146</v>
      </c>
      <c r="Q2" s="42" t="s">
        <v>147</v>
      </c>
      <c r="R2" s="42" t="s">
        <v>148</v>
      </c>
      <c r="S2" s="42" t="s">
        <v>149</v>
      </c>
      <c r="T2">
        <v>1</v>
      </c>
      <c r="U2" s="39" t="e">
        <f>HLOOKUP($U$1,IEX!$W$2:$BH$98,T2,FALSE)</f>
        <v>#N/A</v>
      </c>
      <c r="V2" s="207"/>
      <c r="W2" s="50" t="s">
        <v>291</v>
      </c>
      <c r="X2" s="150"/>
      <c r="Y2" s="150"/>
      <c r="Z2" s="150"/>
      <c r="AA2" s="150"/>
      <c r="AB2" s="150"/>
      <c r="AC2" s="150"/>
      <c r="AD2" s="150"/>
      <c r="AE2" s="150"/>
      <c r="AF2" s="150"/>
      <c r="AG2" s="150"/>
      <c r="AH2" s="150"/>
      <c r="AI2" s="150"/>
      <c r="AJ2" s="150"/>
      <c r="AK2" s="150"/>
      <c r="AL2" s="150"/>
      <c r="AM2" s="150"/>
      <c r="AN2" s="150"/>
      <c r="AO2" s="150"/>
      <c r="AP2" s="150"/>
      <c r="AQ2" s="150"/>
      <c r="AR2" s="150"/>
      <c r="AS2" s="150"/>
      <c r="AT2" s="150"/>
      <c r="AU2" s="150"/>
      <c r="AV2" s="150"/>
      <c r="AW2" s="150"/>
      <c r="AX2" s="150"/>
      <c r="AY2" s="150"/>
      <c r="AZ2" s="150"/>
      <c r="BA2" s="150"/>
      <c r="BB2" s="150"/>
      <c r="BC2" s="150"/>
      <c r="BD2" s="150"/>
      <c r="BE2" s="150"/>
      <c r="BF2" s="150"/>
      <c r="BG2" s="150"/>
      <c r="BH2" s="150"/>
      <c r="BI2" s="150"/>
      <c r="BJ2" s="150"/>
      <c r="BK2" s="150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171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145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146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147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148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216</v>
      </c>
      <c r="W106" s="62" t="s">
        <v>149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45254</v>
      </c>
      <c r="B1" s="208" t="s">
        <v>215</v>
      </c>
      <c r="C1" s="208"/>
      <c r="D1" s="19"/>
      <c r="E1" s="19"/>
      <c r="F1" s="19"/>
      <c r="G1" s="19"/>
      <c r="H1" s="19"/>
      <c r="I1" s="19"/>
      <c r="J1" s="202" t="s">
        <v>287</v>
      </c>
      <c r="K1" s="203"/>
      <c r="L1" s="203"/>
      <c r="M1" s="203"/>
      <c r="N1" s="203"/>
      <c r="O1" s="204"/>
      <c r="P1" s="202" t="s">
        <v>286</v>
      </c>
      <c r="Q1" s="205" t="s">
        <v>142</v>
      </c>
      <c r="S1" s="206" t="s">
        <v>288</v>
      </c>
      <c r="T1" s="206"/>
      <c r="U1" s="206"/>
      <c r="V1" s="206"/>
      <c r="W1" s="206"/>
      <c r="Y1" s="209" t="s">
        <v>361</v>
      </c>
      <c r="Z1" s="209"/>
      <c r="AA1" s="207" t="s">
        <v>289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  <c r="Y2" s="141" t="s">
        <v>362</v>
      </c>
      <c r="Z2" s="141" t="s">
        <v>363</v>
      </c>
      <c r="AA2" s="207"/>
      <c r="AB2" s="64" t="s">
        <v>273</v>
      </c>
      <c r="AC2" s="51"/>
      <c r="AD2" s="64" t="s">
        <v>273</v>
      </c>
      <c r="AE2" s="51"/>
      <c r="AF2" s="64" t="s">
        <v>273</v>
      </c>
      <c r="AG2" s="51"/>
      <c r="AH2" s="64" t="s">
        <v>273</v>
      </c>
      <c r="AI2" s="51"/>
      <c r="AJ2" s="64" t="s">
        <v>273</v>
      </c>
      <c r="AK2" s="51"/>
      <c r="AL2" s="64" t="s">
        <v>273</v>
      </c>
      <c r="AM2" s="51"/>
      <c r="AN2" s="64" t="s">
        <v>273</v>
      </c>
      <c r="AO2" s="51"/>
      <c r="AP2" s="64" t="s">
        <v>273</v>
      </c>
      <c r="AQ2" s="51"/>
      <c r="AR2" s="64" t="s">
        <v>273</v>
      </c>
      <c r="AS2" s="51"/>
      <c r="AT2" s="64" t="s">
        <v>273</v>
      </c>
      <c r="AU2" s="51"/>
      <c r="AV2" s="64" t="s">
        <v>273</v>
      </c>
      <c r="AW2" s="51"/>
      <c r="AX2" s="64" t="s">
        <v>273</v>
      </c>
      <c r="AY2" s="51"/>
      <c r="AZ2" s="64" t="s">
        <v>273</v>
      </c>
      <c r="BA2" s="51"/>
      <c r="BB2" s="64" t="s">
        <v>273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2"/>
      <c r="Z3" s="143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2"/>
      <c r="Z4" s="143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2"/>
      <c r="Z5" s="143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2"/>
      <c r="Z6" s="143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2"/>
      <c r="Z7" s="143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2"/>
      <c r="Z8" s="143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2"/>
      <c r="Z9" s="143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2"/>
      <c r="Z10" s="143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2"/>
      <c r="Z11" s="143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2"/>
      <c r="Z12" s="143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2"/>
      <c r="Z13" s="143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2"/>
      <c r="Z14" s="143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2"/>
      <c r="Z15" s="143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2"/>
      <c r="Z16" s="143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2"/>
      <c r="Z17" s="143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2"/>
      <c r="Z18" s="143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2"/>
      <c r="Z19" s="143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2"/>
      <c r="Z20" s="143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2"/>
      <c r="Z21" s="143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2"/>
      <c r="Z22" s="143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2"/>
      <c r="Z23" s="143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2"/>
      <c r="Z24" s="143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2"/>
      <c r="Z25" s="143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2"/>
      <c r="Z26" s="143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2"/>
      <c r="Z27" s="143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2"/>
      <c r="Z28" s="143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2"/>
      <c r="Z29" s="143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2"/>
      <c r="Z30" s="143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2"/>
      <c r="Z31" s="143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2"/>
      <c r="Z32" s="143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2"/>
      <c r="Z33" s="143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2"/>
      <c r="Z34" s="143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2"/>
      <c r="Z35" s="143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2"/>
      <c r="Z36" s="143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2"/>
      <c r="Z37" s="143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2"/>
      <c r="Z38" s="143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2"/>
      <c r="Z39" s="143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2"/>
      <c r="Z40" s="143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2"/>
      <c r="Z41" s="143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2"/>
      <c r="Z42" s="143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2"/>
      <c r="Z43" s="143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2"/>
      <c r="Z44" s="143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2"/>
      <c r="Z45" s="143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2"/>
      <c r="Z46" s="143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2"/>
      <c r="Z47" s="143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2"/>
      <c r="Z48" s="143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2"/>
      <c r="Z49" s="143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2"/>
      <c r="Z50" s="143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2"/>
      <c r="Z51" s="143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2"/>
      <c r="Z52" s="143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2"/>
      <c r="Z53" s="143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2"/>
      <c r="Z54" s="143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2"/>
      <c r="Z55" s="143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2"/>
      <c r="Z56" s="143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2"/>
      <c r="Z57" s="143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2"/>
      <c r="Z58" s="143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2"/>
      <c r="Z59" s="143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2"/>
      <c r="Z60" s="143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2"/>
      <c r="Z61" s="143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2"/>
      <c r="Z62" s="143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2"/>
      <c r="Z63" s="143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2"/>
      <c r="Z64" s="143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2"/>
      <c r="Z65" s="143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2"/>
      <c r="Z66" s="143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2"/>
      <c r="Z67" s="143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2"/>
      <c r="Z68" s="143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2"/>
      <c r="Z69" s="143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2"/>
      <c r="Z70" s="143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2"/>
      <c r="Z71" s="143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2"/>
      <c r="Z72" s="143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2"/>
      <c r="Z73" s="143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2"/>
      <c r="Z74" s="143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2"/>
      <c r="Z75" s="143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2"/>
      <c r="Z76" s="143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2"/>
      <c r="Z77" s="143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2"/>
      <c r="Z78" s="143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2"/>
      <c r="Z79" s="143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2"/>
      <c r="Z80" s="143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2"/>
      <c r="Z81" s="143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2"/>
      <c r="Z82" s="143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2"/>
      <c r="Z83" s="143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2"/>
      <c r="Z84" s="143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2"/>
      <c r="Z85" s="143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2"/>
      <c r="Z86" s="143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2"/>
      <c r="Z87" s="143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2"/>
      <c r="Z88" s="143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2"/>
      <c r="Z89" s="143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2"/>
      <c r="Z90" s="143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2"/>
      <c r="Z91" s="143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2"/>
      <c r="Z92" s="143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2"/>
      <c r="Z93" s="143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2"/>
      <c r="Z94" s="143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2"/>
      <c r="Z95" s="143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2"/>
      <c r="Z96" s="143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2"/>
      <c r="Z97" s="143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2"/>
      <c r="Z98" s="143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171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3">
        <f t="shared" ref="Y99:Z99" si="31">SUM(Y3:Y98)/4000</f>
        <v>0</v>
      </c>
      <c r="Z99" s="143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145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146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147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148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216</v>
      </c>
      <c r="AA106" s="62" t="s">
        <v>149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45254</v>
      </c>
      <c r="B1" s="208" t="s">
        <v>198</v>
      </c>
      <c r="C1" s="208"/>
      <c r="D1" s="210" t="s">
        <v>293</v>
      </c>
      <c r="E1" s="210"/>
      <c r="F1" s="210"/>
      <c r="G1" s="210"/>
      <c r="H1" s="210"/>
      <c r="I1" s="211"/>
      <c r="J1" s="202" t="s">
        <v>287</v>
      </c>
      <c r="K1" s="203"/>
      <c r="L1" s="203"/>
      <c r="M1" s="203"/>
      <c r="N1" s="203"/>
      <c r="O1" s="204"/>
      <c r="P1" s="202"/>
      <c r="Q1" s="205" t="s">
        <v>142</v>
      </c>
      <c r="S1" s="206" t="s">
        <v>288</v>
      </c>
      <c r="T1" s="206"/>
      <c r="U1" s="206"/>
      <c r="V1" s="206"/>
      <c r="W1" s="206"/>
    </row>
    <row r="2" spans="1:23">
      <c r="A2" s="8" t="s">
        <v>160</v>
      </c>
      <c r="B2" s="20" t="s">
        <v>179</v>
      </c>
      <c r="C2" s="20" t="s">
        <v>180</v>
      </c>
      <c r="D2" s="19" t="s">
        <v>145</v>
      </c>
      <c r="E2" s="19" t="s">
        <v>146</v>
      </c>
      <c r="F2" s="19" t="s">
        <v>147</v>
      </c>
      <c r="G2" s="19" t="s">
        <v>148</v>
      </c>
      <c r="H2" s="19" t="s">
        <v>216</v>
      </c>
      <c r="I2" s="19" t="s">
        <v>217</v>
      </c>
      <c r="J2" s="21" t="s">
        <v>145</v>
      </c>
      <c r="K2" s="22" t="s">
        <v>146</v>
      </c>
      <c r="L2" s="22" t="s">
        <v>147</v>
      </c>
      <c r="M2" s="22" t="s">
        <v>148</v>
      </c>
      <c r="N2" s="22" t="s">
        <v>216</v>
      </c>
      <c r="O2" s="23" t="s">
        <v>217</v>
      </c>
      <c r="P2" s="202"/>
      <c r="Q2" s="205"/>
      <c r="S2" s="41" t="s">
        <v>145</v>
      </c>
      <c r="T2" s="42" t="s">
        <v>146</v>
      </c>
      <c r="U2" s="42" t="s">
        <v>147</v>
      </c>
      <c r="V2" s="42" t="s">
        <v>148</v>
      </c>
      <c r="W2" s="42" t="s">
        <v>149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171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64</vt:i4>
      </vt:variant>
    </vt:vector>
  </HeadingPairs>
  <TitlesOfParts>
    <vt:vector size="64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HPX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2023-11-29T11:43:09Z</dcterms:modified>
</cp:coreProperties>
</file>